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ALES\Aktuar\coronavirus\"/>
    </mc:Choice>
  </mc:AlternateContent>
  <xr:revisionPtr revIDLastSave="0" documentId="13_ncr:1_{5174C266-98BF-4416-88CB-49A404EFA088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Overview" sheetId="4" r:id="rId1"/>
    <sheet name="CZ" sheetId="1" r:id="rId2"/>
    <sheet name="UK" sheetId="2" r:id="rId3"/>
    <sheet name="NL" sheetId="3" r:id="rId4"/>
    <sheet name="SE" sheetId="6" r:id="rId5"/>
  </sheets>
  <definedNames>
    <definedName name="_xlnm._FilterDatabase" localSheetId="1" hidden="1">CZ!$A$1:$M$2887</definedName>
    <definedName name="_xlnm._FilterDatabase" localSheetId="4" hidden="1">SE!$M$7:$Q$3863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1" i="4" l="1"/>
  <c r="O116" i="4"/>
  <c r="O115" i="4"/>
  <c r="O114" i="4"/>
  <c r="H115" i="4"/>
  <c r="H113" i="4"/>
  <c r="M126" i="4"/>
  <c r="Z126" i="4" s="1"/>
  <c r="N126" i="4"/>
  <c r="O126" i="4"/>
  <c r="P126" i="4"/>
  <c r="Q126" i="4"/>
  <c r="R126" i="4"/>
  <c r="S126" i="4"/>
  <c r="T126" i="4"/>
  <c r="U126" i="4"/>
  <c r="V126" i="4"/>
  <c r="W126" i="4"/>
  <c r="X126" i="4"/>
  <c r="Y126" i="4"/>
  <c r="M127" i="4"/>
  <c r="Z127" i="4" s="1"/>
  <c r="N127" i="4"/>
  <c r="O127" i="4"/>
  <c r="P127" i="4"/>
  <c r="Q127" i="4"/>
  <c r="R127" i="4"/>
  <c r="S127" i="4"/>
  <c r="T127" i="4"/>
  <c r="U127" i="4"/>
  <c r="V127" i="4"/>
  <c r="W127" i="4"/>
  <c r="X127" i="4"/>
  <c r="Y127" i="4"/>
  <c r="M128" i="4"/>
  <c r="N128" i="4"/>
  <c r="O128" i="4"/>
  <c r="P128" i="4"/>
  <c r="Z128" i="4" s="1"/>
  <c r="Q128" i="4"/>
  <c r="R128" i="4"/>
  <c r="S128" i="4"/>
  <c r="T128" i="4"/>
  <c r="U128" i="4"/>
  <c r="V128" i="4"/>
  <c r="W128" i="4"/>
  <c r="X128" i="4"/>
  <c r="Y128" i="4"/>
  <c r="M129" i="4"/>
  <c r="Z129" i="4" s="1"/>
  <c r="N129" i="4"/>
  <c r="O129" i="4"/>
  <c r="P129" i="4"/>
  <c r="Q129" i="4"/>
  <c r="R129" i="4"/>
  <c r="S129" i="4"/>
  <c r="T129" i="4"/>
  <c r="U129" i="4"/>
  <c r="V129" i="4"/>
  <c r="W129" i="4"/>
  <c r="X129" i="4"/>
  <c r="Y129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M125" i="4"/>
  <c r="Z125" i="4" s="1"/>
  <c r="L126" i="4"/>
  <c r="L127" i="4"/>
  <c r="L128" i="4"/>
  <c r="L129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M124" i="4"/>
  <c r="L125" i="4"/>
  <c r="H129" i="4"/>
  <c r="G129" i="4"/>
  <c r="F129" i="4"/>
  <c r="E129" i="4"/>
  <c r="D129" i="4"/>
  <c r="C129" i="4"/>
  <c r="I129" i="4" s="1"/>
  <c r="H128" i="4"/>
  <c r="G128" i="4"/>
  <c r="F128" i="4"/>
  <c r="E128" i="4"/>
  <c r="I128" i="4" s="1"/>
  <c r="D128" i="4"/>
  <c r="C128" i="4"/>
  <c r="H127" i="4"/>
  <c r="G127" i="4"/>
  <c r="F127" i="4"/>
  <c r="E127" i="4"/>
  <c r="D127" i="4"/>
  <c r="C127" i="4"/>
  <c r="I127" i="4" s="1"/>
  <c r="H126" i="4"/>
  <c r="G126" i="4"/>
  <c r="F126" i="4"/>
  <c r="E126" i="4"/>
  <c r="D126" i="4"/>
  <c r="C126" i="4"/>
  <c r="I126" i="4" s="1"/>
  <c r="H125" i="4"/>
  <c r="G125" i="4"/>
  <c r="F125" i="4"/>
  <c r="E125" i="4"/>
  <c r="D125" i="4"/>
  <c r="C125" i="4"/>
  <c r="I125" i="4" s="1"/>
  <c r="H124" i="4"/>
  <c r="G124" i="4"/>
  <c r="F124" i="4"/>
  <c r="E124" i="4"/>
  <c r="I124" i="4" s="1"/>
  <c r="D124" i="4"/>
  <c r="C124" i="4"/>
  <c r="H123" i="4"/>
  <c r="G123" i="4"/>
  <c r="F123" i="4"/>
  <c r="E123" i="4"/>
  <c r="D123" i="4"/>
  <c r="C123" i="4"/>
  <c r="I123" i="4" s="1"/>
  <c r="H122" i="4"/>
  <c r="G122" i="4"/>
  <c r="F122" i="4"/>
  <c r="E122" i="4"/>
  <c r="D122" i="4"/>
  <c r="C122" i="4"/>
  <c r="I122" i="4" s="1"/>
  <c r="H121" i="4"/>
  <c r="G121" i="4"/>
  <c r="F121" i="4"/>
  <c r="E121" i="4"/>
  <c r="D121" i="4"/>
  <c r="C121" i="4"/>
  <c r="I121" i="4" s="1"/>
  <c r="F111" i="4"/>
  <c r="J111" i="4"/>
  <c r="N111" i="4"/>
  <c r="R111" i="4"/>
  <c r="V111" i="4"/>
  <c r="Z111" i="4"/>
  <c r="F109" i="4"/>
  <c r="J109" i="4"/>
  <c r="N109" i="4"/>
  <c r="R109" i="4"/>
  <c r="V109" i="4"/>
  <c r="Z109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D106" i="4"/>
  <c r="D109" i="4" s="1"/>
  <c r="E106" i="4"/>
  <c r="E109" i="4" s="1"/>
  <c r="F106" i="4"/>
  <c r="G106" i="4"/>
  <c r="G109" i="4" s="1"/>
  <c r="H106" i="4"/>
  <c r="H109" i="4" s="1"/>
  <c r="I106" i="4"/>
  <c r="I109" i="4" s="1"/>
  <c r="J106" i="4"/>
  <c r="K106" i="4"/>
  <c r="K109" i="4" s="1"/>
  <c r="L106" i="4"/>
  <c r="L109" i="4" s="1"/>
  <c r="M106" i="4"/>
  <c r="M109" i="4" s="1"/>
  <c r="N106" i="4"/>
  <c r="O106" i="4"/>
  <c r="O109" i="4" s="1"/>
  <c r="P106" i="4"/>
  <c r="P109" i="4" s="1"/>
  <c r="Q106" i="4"/>
  <c r="Q109" i="4" s="1"/>
  <c r="R106" i="4"/>
  <c r="S106" i="4"/>
  <c r="S109" i="4" s="1"/>
  <c r="T106" i="4"/>
  <c r="T109" i="4" s="1"/>
  <c r="U106" i="4"/>
  <c r="U109" i="4" s="1"/>
  <c r="V106" i="4"/>
  <c r="W106" i="4"/>
  <c r="W109" i="4" s="1"/>
  <c r="X106" i="4"/>
  <c r="X109" i="4" s="1"/>
  <c r="Y106" i="4"/>
  <c r="Y109" i="4" s="1"/>
  <c r="Z106" i="4"/>
  <c r="AA106" i="4"/>
  <c r="AA109" i="4" s="1"/>
  <c r="D108" i="4"/>
  <c r="D111" i="4" s="1"/>
  <c r="E108" i="4"/>
  <c r="E111" i="4" s="1"/>
  <c r="F108" i="4"/>
  <c r="G108" i="4"/>
  <c r="G111" i="4" s="1"/>
  <c r="H108" i="4"/>
  <c r="H111" i="4" s="1"/>
  <c r="I108" i="4"/>
  <c r="I111" i="4" s="1"/>
  <c r="J108" i="4"/>
  <c r="K108" i="4"/>
  <c r="K111" i="4" s="1"/>
  <c r="L108" i="4"/>
  <c r="L111" i="4" s="1"/>
  <c r="M108" i="4"/>
  <c r="M111" i="4" s="1"/>
  <c r="N108" i="4"/>
  <c r="O108" i="4"/>
  <c r="O111" i="4" s="1"/>
  <c r="P108" i="4"/>
  <c r="P111" i="4" s="1"/>
  <c r="Q108" i="4"/>
  <c r="Q111" i="4" s="1"/>
  <c r="R108" i="4"/>
  <c r="S108" i="4"/>
  <c r="S111" i="4" s="1"/>
  <c r="T108" i="4"/>
  <c r="T111" i="4" s="1"/>
  <c r="U108" i="4"/>
  <c r="U111" i="4" s="1"/>
  <c r="V108" i="4"/>
  <c r="W108" i="4"/>
  <c r="W111" i="4" s="1"/>
  <c r="X108" i="4"/>
  <c r="X111" i="4" s="1"/>
  <c r="Y108" i="4"/>
  <c r="Y111" i="4" s="1"/>
  <c r="Z108" i="4"/>
  <c r="AA108" i="4"/>
  <c r="AA111" i="4" s="1"/>
  <c r="C108" i="4"/>
  <c r="C111" i="4" s="1"/>
  <c r="C105" i="4"/>
  <c r="C106" i="4"/>
  <c r="C103" i="4"/>
  <c r="C109" i="4" s="1"/>
  <c r="C102" i="4"/>
  <c r="J121" i="4" l="1"/>
  <c r="AA125" i="4"/>
  <c r="C115" i="4"/>
  <c r="C113" i="4"/>
  <c r="E95" i="4"/>
  <c r="AE84" i="4" l="1"/>
  <c r="AD84" i="4"/>
  <c r="AC84" i="4"/>
  <c r="AE83" i="4"/>
  <c r="AD83" i="4"/>
  <c r="AC83" i="4"/>
  <c r="AE82" i="4"/>
  <c r="AD82" i="4"/>
  <c r="AC82" i="4"/>
  <c r="AE81" i="4"/>
  <c r="AD81" i="4"/>
  <c r="AC81" i="4"/>
  <c r="AC87" i="4"/>
  <c r="AD87" i="4"/>
  <c r="AE87" i="4"/>
  <c r="AB89" i="4"/>
  <c r="AC89" i="4"/>
  <c r="AD89" i="4"/>
  <c r="AE89" i="4"/>
  <c r="AE90" i="4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AA104" i="4" l="1"/>
  <c r="AA107" i="4"/>
  <c r="Z107" i="4"/>
  <c r="Z104" i="4"/>
  <c r="Z45" i="2"/>
  <c r="Y45" i="2"/>
  <c r="AA110" i="4" l="1"/>
  <c r="Z110" i="4"/>
  <c r="Y75" i="2"/>
  <c r="Z89" i="4"/>
  <c r="Z73" i="2"/>
  <c r="AA89" i="4"/>
  <c r="Z82" i="2"/>
  <c r="Z80" i="2"/>
  <c r="Y80" i="2"/>
  <c r="Y79" i="2"/>
  <c r="Y81" i="2"/>
  <c r="Z74" i="2"/>
  <c r="Y78" i="2"/>
  <c r="Y77" i="2"/>
  <c r="Z78" i="2"/>
  <c r="Z79" i="2"/>
  <c r="Y76" i="2"/>
  <c r="Y73" i="2"/>
  <c r="Z76" i="2"/>
  <c r="Z77" i="2"/>
  <c r="Z81" i="2"/>
  <c r="Z75" i="2"/>
  <c r="Y82" i="2"/>
  <c r="Y74" i="2"/>
  <c r="O1367" i="3"/>
  <c r="P1367" i="3"/>
  <c r="O1368" i="3"/>
  <c r="P1368" i="3"/>
  <c r="O1369" i="3"/>
  <c r="P1369" i="3"/>
  <c r="O1370" i="3"/>
  <c r="P1370" i="3"/>
  <c r="O1371" i="3"/>
  <c r="P1371" i="3"/>
  <c r="O1372" i="3"/>
  <c r="P1372" i="3"/>
  <c r="B74" i="4" l="1"/>
  <c r="B75" i="4"/>
  <c r="B76" i="4"/>
  <c r="B77" i="4"/>
  <c r="B78" i="4"/>
  <c r="B73" i="4"/>
  <c r="B35" i="4"/>
  <c r="B36" i="4"/>
  <c r="B37" i="4"/>
  <c r="B38" i="4"/>
  <c r="B39" i="4"/>
  <c r="B34" i="4"/>
  <c r="P8" i="6"/>
  <c r="O9" i="6"/>
  <c r="M12" i="6"/>
  <c r="M13" i="6" s="1"/>
  <c r="C9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A39" i="6" s="1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A68" i="6" s="1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A99" i="6" s="1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A129" i="6" s="1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A160" i="6" s="1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A190" i="6" s="1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A221" i="6" s="1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A252" i="6" s="1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A282" i="6" s="1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A313" i="6" s="1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A343" i="6" s="1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8" i="6"/>
  <c r="A8" i="6" s="1"/>
  <c r="N11" i="6" s="1"/>
  <c r="A9" i="6" l="1"/>
  <c r="P9" i="6"/>
  <c r="C10" i="6"/>
  <c r="O10" i="6"/>
  <c r="O11" i="6" s="1"/>
  <c r="N12" i="6"/>
  <c r="M14" i="6"/>
  <c r="P10" i="6" l="1"/>
  <c r="O12" i="6"/>
  <c r="C11" i="6"/>
  <c r="A10" i="6"/>
  <c r="N13" i="6" s="1"/>
  <c r="M15" i="6"/>
  <c r="P11" i="6" l="1"/>
  <c r="C12" i="6"/>
  <c r="A11" i="6"/>
  <c r="N14" i="6" s="1"/>
  <c r="N9" i="6" s="1"/>
  <c r="O13" i="6"/>
  <c r="O14" i="6" s="1"/>
  <c r="M16" i="6"/>
  <c r="P12" i="6" l="1"/>
  <c r="N8" i="6"/>
  <c r="O15" i="6"/>
  <c r="N10" i="6"/>
  <c r="C13" i="6"/>
  <c r="A12" i="6"/>
  <c r="N15" i="6" s="1"/>
  <c r="M17" i="6"/>
  <c r="P13" i="6" l="1"/>
  <c r="O16" i="6"/>
  <c r="C14" i="6"/>
  <c r="A13" i="6"/>
  <c r="N16" i="6" s="1"/>
  <c r="M18" i="6"/>
  <c r="P15" i="6" s="1"/>
  <c r="P16" i="6" l="1"/>
  <c r="P14" i="6"/>
  <c r="C15" i="6"/>
  <c r="A14" i="6"/>
  <c r="N17" i="6" s="1"/>
  <c r="O17" i="6"/>
  <c r="M19" i="6"/>
  <c r="O18" i="6" l="1"/>
  <c r="C16" i="6"/>
  <c r="A15" i="6"/>
  <c r="N18" i="6" s="1"/>
  <c r="P17" i="6"/>
  <c r="M20" i="6"/>
  <c r="P18" i="6" l="1"/>
  <c r="C17" i="6"/>
  <c r="A16" i="6"/>
  <c r="N19" i="6" s="1"/>
  <c r="O19" i="6"/>
  <c r="M21" i="6"/>
  <c r="O20" i="6" l="1"/>
  <c r="P19" i="6"/>
  <c r="C18" i="6"/>
  <c r="A17" i="6"/>
  <c r="N20" i="6" s="1"/>
  <c r="M22" i="6"/>
  <c r="P20" i="6" l="1"/>
  <c r="C19" i="6"/>
  <c r="A18" i="6"/>
  <c r="N21" i="6" s="1"/>
  <c r="O21" i="6"/>
  <c r="M23" i="6"/>
  <c r="P21" i="6" l="1"/>
  <c r="O22" i="6"/>
  <c r="C20" i="6"/>
  <c r="A19" i="6"/>
  <c r="N22" i="6" s="1"/>
  <c r="M24" i="6"/>
  <c r="C21" i="6" l="1"/>
  <c r="A20" i="6"/>
  <c r="N23" i="6" s="1"/>
  <c r="O23" i="6"/>
  <c r="M25" i="6"/>
  <c r="P22" i="6" s="1"/>
  <c r="O24" i="6" l="1"/>
  <c r="P23" i="6"/>
  <c r="C22" i="6"/>
  <c r="A21" i="6"/>
  <c r="N24" i="6" s="1"/>
  <c r="M26" i="6"/>
  <c r="C23" i="6" l="1"/>
  <c r="A22" i="6"/>
  <c r="N25" i="6" s="1"/>
  <c r="O25" i="6"/>
  <c r="P24" i="6"/>
  <c r="P25" i="6" s="1"/>
  <c r="M27" i="6"/>
  <c r="O26" i="6" l="1"/>
  <c r="O27" i="6" s="1"/>
  <c r="C24" i="6"/>
  <c r="A23" i="6"/>
  <c r="N26" i="6" s="1"/>
  <c r="M28" i="6"/>
  <c r="C25" i="6" l="1"/>
  <c r="A24" i="6"/>
  <c r="N27" i="6" s="1"/>
  <c r="O28" i="6"/>
  <c r="P26" i="6"/>
  <c r="P27" i="6" s="1"/>
  <c r="M29" i="6"/>
  <c r="P28" i="6" l="1"/>
  <c r="O29" i="6"/>
  <c r="C26" i="6"/>
  <c r="A25" i="6"/>
  <c r="N28" i="6" s="1"/>
  <c r="M30" i="6"/>
  <c r="C27" i="6" l="1"/>
  <c r="A26" i="6"/>
  <c r="N29" i="6" s="1"/>
  <c r="O30" i="6"/>
  <c r="M31" i="6"/>
  <c r="C28" i="6" l="1"/>
  <c r="A27" i="6"/>
  <c r="N30" i="6" s="1"/>
  <c r="O31" i="6"/>
  <c r="M32" i="6"/>
  <c r="P29" i="6" s="1"/>
  <c r="P30" i="6" s="1"/>
  <c r="O32" i="6" l="1"/>
  <c r="P31" i="6"/>
  <c r="P32" i="6" s="1"/>
  <c r="C29" i="6"/>
  <c r="A28" i="6"/>
  <c r="N31" i="6" s="1"/>
  <c r="M33" i="6"/>
  <c r="C30" i="6" l="1"/>
  <c r="A29" i="6"/>
  <c r="N32" i="6" s="1"/>
  <c r="O33" i="6"/>
  <c r="O34" i="6" s="1"/>
  <c r="M34" i="6"/>
  <c r="O35" i="6" l="1"/>
  <c r="C31" i="6"/>
  <c r="A30" i="6"/>
  <c r="N33" i="6" s="1"/>
  <c r="P33" i="6"/>
  <c r="P34" i="6" s="1"/>
  <c r="M35" i="6"/>
  <c r="P35" i="6" l="1"/>
  <c r="C32" i="6"/>
  <c r="A31" i="6"/>
  <c r="N34" i="6" s="1"/>
  <c r="O36" i="6"/>
  <c r="M36" i="6"/>
  <c r="O37" i="6" l="1"/>
  <c r="C33" i="6"/>
  <c r="A32" i="6"/>
  <c r="N35" i="6" s="1"/>
  <c r="M37" i="6"/>
  <c r="C34" i="6" l="1"/>
  <c r="A33" i="6"/>
  <c r="N36" i="6" s="1"/>
  <c r="O38" i="6"/>
  <c r="M38" i="6"/>
  <c r="O39" i="6" l="1"/>
  <c r="C35" i="6"/>
  <c r="A34" i="6"/>
  <c r="N37" i="6" s="1"/>
  <c r="M39" i="6"/>
  <c r="P36" i="6" s="1"/>
  <c r="P37" i="6" s="1"/>
  <c r="P38" i="6" s="1"/>
  <c r="C36" i="6" l="1"/>
  <c r="A35" i="6"/>
  <c r="N38" i="6" s="1"/>
  <c r="O40" i="6"/>
  <c r="P39" i="6"/>
  <c r="M40" i="6"/>
  <c r="O41" i="6" l="1"/>
  <c r="O42" i="6" s="1"/>
  <c r="P40" i="6"/>
  <c r="C37" i="6"/>
  <c r="A36" i="6"/>
  <c r="N39" i="6" s="1"/>
  <c r="M41" i="6"/>
  <c r="P41" i="6" l="1"/>
  <c r="P42" i="6" s="1"/>
  <c r="C38" i="6"/>
  <c r="A37" i="6"/>
  <c r="N40" i="6" s="1"/>
  <c r="O43" i="6"/>
  <c r="M42" i="6"/>
  <c r="O44" i="6" l="1"/>
  <c r="C40" i="6"/>
  <c r="A38" i="6"/>
  <c r="N41" i="6" s="1"/>
  <c r="M43" i="6"/>
  <c r="N42" i="6" l="1"/>
  <c r="C41" i="6"/>
  <c r="A40" i="6"/>
  <c r="N43" i="6" s="1"/>
  <c r="O45" i="6"/>
  <c r="M44" i="6"/>
  <c r="O46" i="6" l="1"/>
  <c r="C42" i="6"/>
  <c r="A41" i="6"/>
  <c r="N44" i="6" s="1"/>
  <c r="M45" i="6"/>
  <c r="C43" i="6" l="1"/>
  <c r="A42" i="6"/>
  <c r="N45" i="6" s="1"/>
  <c r="O47" i="6"/>
  <c r="M46" i="6"/>
  <c r="P43" i="6" s="1"/>
  <c r="P44" i="6" s="1"/>
  <c r="P45" i="6" s="1"/>
  <c r="P46" i="6" s="1"/>
  <c r="O48" i="6" l="1"/>
  <c r="P47" i="6"/>
  <c r="C44" i="6"/>
  <c r="A43" i="6"/>
  <c r="N46" i="6" s="1"/>
  <c r="M47" i="6"/>
  <c r="P48" i="6" l="1"/>
  <c r="C45" i="6"/>
  <c r="A44" i="6"/>
  <c r="N47" i="6" s="1"/>
  <c r="O49" i="6"/>
  <c r="M48" i="6"/>
  <c r="O50" i="6" l="1"/>
  <c r="P49" i="6"/>
  <c r="C46" i="6"/>
  <c r="A45" i="6"/>
  <c r="N48" i="6" s="1"/>
  <c r="M49" i="6"/>
  <c r="C47" i="6" l="1"/>
  <c r="A46" i="6"/>
  <c r="N49" i="6" s="1"/>
  <c r="O51" i="6"/>
  <c r="M50" i="6"/>
  <c r="O52" i="6" l="1"/>
  <c r="C48" i="6"/>
  <c r="A47" i="6"/>
  <c r="N50" i="6" s="1"/>
  <c r="M51" i="6"/>
  <c r="C49" i="6" l="1"/>
  <c r="A48" i="6"/>
  <c r="N51" i="6" s="1"/>
  <c r="O53" i="6"/>
  <c r="M52" i="6"/>
  <c r="O54" i="6" l="1"/>
  <c r="O55" i="6" s="1"/>
  <c r="C50" i="6"/>
  <c r="A49" i="6"/>
  <c r="N52" i="6" s="1"/>
  <c r="M53" i="6"/>
  <c r="P50" i="6" s="1"/>
  <c r="P51" i="6" s="1"/>
  <c r="P52" i="6" s="1"/>
  <c r="P53" i="6" s="1"/>
  <c r="P54" i="6" s="1"/>
  <c r="P55" i="6" s="1"/>
  <c r="C51" i="6" l="1"/>
  <c r="A50" i="6"/>
  <c r="N53" i="6" s="1"/>
  <c r="O56" i="6"/>
  <c r="M54" i="6"/>
  <c r="O57" i="6" l="1"/>
  <c r="P56" i="6"/>
  <c r="C52" i="6"/>
  <c r="A51" i="6"/>
  <c r="N54" i="6" s="1"/>
  <c r="M55" i="6"/>
  <c r="C53" i="6" l="1"/>
  <c r="A52" i="6"/>
  <c r="N55" i="6" s="1"/>
  <c r="O58" i="6"/>
  <c r="M56" i="6"/>
  <c r="O59" i="6" l="1"/>
  <c r="C54" i="6"/>
  <c r="A53" i="6"/>
  <c r="N56" i="6" s="1"/>
  <c r="M57" i="6"/>
  <c r="C55" i="6" l="1"/>
  <c r="A54" i="6"/>
  <c r="N57" i="6" s="1"/>
  <c r="O60" i="6"/>
  <c r="M58" i="6"/>
  <c r="O61" i="6" l="1"/>
  <c r="O62" i="6" s="1"/>
  <c r="C56" i="6"/>
  <c r="A55" i="6"/>
  <c r="N58" i="6" s="1"/>
  <c r="M59" i="6"/>
  <c r="C57" i="6" l="1"/>
  <c r="A56" i="6"/>
  <c r="N59" i="6" s="1"/>
  <c r="O63" i="6"/>
  <c r="M60" i="6"/>
  <c r="O64" i="6" l="1"/>
  <c r="P57" i="6"/>
  <c r="P58" i="6" s="1"/>
  <c r="P59" i="6" s="1"/>
  <c r="P60" i="6" s="1"/>
  <c r="P61" i="6" s="1"/>
  <c r="P62" i="6" s="1"/>
  <c r="P63" i="6" s="1"/>
  <c r="C58" i="6"/>
  <c r="A57" i="6"/>
  <c r="N60" i="6" s="1"/>
  <c r="M61" i="6"/>
  <c r="C59" i="6" l="1"/>
  <c r="A58" i="6"/>
  <c r="N61" i="6" s="1"/>
  <c r="O65" i="6"/>
  <c r="M62" i="6"/>
  <c r="C60" i="6" l="1"/>
  <c r="A59" i="6"/>
  <c r="N62" i="6" s="1"/>
  <c r="O66" i="6"/>
  <c r="M63" i="6"/>
  <c r="O67" i="6" l="1"/>
  <c r="C61" i="6"/>
  <c r="A60" i="6"/>
  <c r="N63" i="6" s="1"/>
  <c r="M64" i="6"/>
  <c r="C62" i="6" l="1"/>
  <c r="A61" i="6"/>
  <c r="N64" i="6" s="1"/>
  <c r="O68" i="6"/>
  <c r="M65" i="6"/>
  <c r="O69" i="6" l="1"/>
  <c r="O70" i="6" s="1"/>
  <c r="C63" i="6"/>
  <c r="A62" i="6"/>
  <c r="N65" i="6" s="1"/>
  <c r="M66" i="6"/>
  <c r="C64" i="6" l="1"/>
  <c r="A63" i="6"/>
  <c r="N66" i="6" s="1"/>
  <c r="O71" i="6"/>
  <c r="M67" i="6"/>
  <c r="O72" i="6" l="1"/>
  <c r="P64" i="6"/>
  <c r="P65" i="6" s="1"/>
  <c r="P66" i="6" s="1"/>
  <c r="P67" i="6" s="1"/>
  <c r="P68" i="6" s="1"/>
  <c r="P69" i="6" s="1"/>
  <c r="P70" i="6" s="1"/>
  <c r="C65" i="6"/>
  <c r="A64" i="6"/>
  <c r="N67" i="6" s="1"/>
  <c r="M68" i="6"/>
  <c r="C66" i="6" l="1"/>
  <c r="A65" i="6"/>
  <c r="N68" i="6" s="1"/>
  <c r="O73" i="6"/>
  <c r="M69" i="6"/>
  <c r="O74" i="6" l="1"/>
  <c r="C67" i="6"/>
  <c r="A66" i="6"/>
  <c r="N69" i="6" s="1"/>
  <c r="M70" i="6"/>
  <c r="C69" i="6" l="1"/>
  <c r="A67" i="6"/>
  <c r="N70" i="6" s="1"/>
  <c r="O75" i="6"/>
  <c r="M71" i="6"/>
  <c r="O76" i="6" l="1"/>
  <c r="C70" i="6"/>
  <c r="A69" i="6"/>
  <c r="N71" i="6" s="1"/>
  <c r="M72" i="6"/>
  <c r="C71" i="6" l="1"/>
  <c r="A70" i="6"/>
  <c r="N72" i="6" s="1"/>
  <c r="O77" i="6"/>
  <c r="O78" i="6" s="1"/>
  <c r="M73" i="6"/>
  <c r="O79" i="6" l="1"/>
  <c r="C72" i="6"/>
  <c r="A71" i="6"/>
  <c r="N73" i="6" s="1"/>
  <c r="M74" i="6"/>
  <c r="C73" i="6" l="1"/>
  <c r="A72" i="6"/>
  <c r="P71" i="6"/>
  <c r="P72" i="6" s="1"/>
  <c r="P73" i="6" s="1"/>
  <c r="P74" i="6" s="1"/>
  <c r="P75" i="6" s="1"/>
  <c r="P76" i="6" s="1"/>
  <c r="P77" i="6" s="1"/>
  <c r="O80" i="6"/>
  <c r="M75" i="6"/>
  <c r="N74" i="6"/>
  <c r="O81" i="6" l="1"/>
  <c r="C74" i="6"/>
  <c r="A73" i="6"/>
  <c r="N75" i="6" s="1"/>
  <c r="M76" i="6"/>
  <c r="O82" i="6" l="1"/>
  <c r="O83" i="6" s="1"/>
  <c r="C75" i="6"/>
  <c r="A74" i="6"/>
  <c r="N76" i="6" s="1"/>
  <c r="M77" i="6"/>
  <c r="C76" i="6" l="1"/>
  <c r="A75" i="6"/>
  <c r="N77" i="6" s="1"/>
  <c r="O84" i="6"/>
  <c r="M78" i="6"/>
  <c r="O85" i="6" l="1"/>
  <c r="C77" i="6"/>
  <c r="A76" i="6"/>
  <c r="M79" i="6"/>
  <c r="N78" i="6"/>
  <c r="C78" i="6" l="1"/>
  <c r="A77" i="6"/>
  <c r="N79" i="6" s="1"/>
  <c r="O86" i="6"/>
  <c r="M80" i="6"/>
  <c r="O87" i="6" l="1"/>
  <c r="C79" i="6"/>
  <c r="A78" i="6"/>
  <c r="N80" i="6" s="1"/>
  <c r="M81" i="6"/>
  <c r="C80" i="6" l="1"/>
  <c r="A79" i="6"/>
  <c r="P78" i="6"/>
  <c r="P79" i="6" s="1"/>
  <c r="P80" i="6" s="1"/>
  <c r="P81" i="6" s="1"/>
  <c r="P82" i="6" s="1"/>
  <c r="P83" i="6" s="1"/>
  <c r="P84" i="6" s="1"/>
  <c r="O88" i="6"/>
  <c r="M82" i="6"/>
  <c r="N81" i="6"/>
  <c r="O89" i="6" l="1"/>
  <c r="O90" i="6" s="1"/>
  <c r="C81" i="6"/>
  <c r="A80" i="6"/>
  <c r="N82" i="6" s="1"/>
  <c r="M83" i="6"/>
  <c r="O91" i="6" l="1"/>
  <c r="C82" i="6"/>
  <c r="A81" i="6"/>
  <c r="N83" i="6" s="1"/>
  <c r="M84" i="6"/>
  <c r="C83" i="6" l="1"/>
  <c r="A82" i="6"/>
  <c r="N84" i="6" s="1"/>
  <c r="O92" i="6"/>
  <c r="M85" i="6"/>
  <c r="O93" i="6" l="1"/>
  <c r="C84" i="6"/>
  <c r="A83" i="6"/>
  <c r="N85" i="6" s="1"/>
  <c r="M86" i="6"/>
  <c r="C85" i="6" l="1"/>
  <c r="A84" i="6"/>
  <c r="N86" i="6" s="1"/>
  <c r="O94" i="6"/>
  <c r="M87" i="6"/>
  <c r="O95" i="6" l="1"/>
  <c r="C86" i="6"/>
  <c r="A85" i="6"/>
  <c r="M88" i="6"/>
  <c r="N87" i="6"/>
  <c r="C87" i="6" l="1"/>
  <c r="A86" i="6"/>
  <c r="P85" i="6"/>
  <c r="P86" i="6" s="1"/>
  <c r="P87" i="6" s="1"/>
  <c r="P88" i="6" s="1"/>
  <c r="P89" i="6" s="1"/>
  <c r="P90" i="6" s="1"/>
  <c r="P91" i="6" s="1"/>
  <c r="O96" i="6"/>
  <c r="M89" i="6"/>
  <c r="N88" i="6"/>
  <c r="O97" i="6" l="1"/>
  <c r="O98" i="6" s="1"/>
  <c r="C88" i="6"/>
  <c r="A87" i="6"/>
  <c r="M90" i="6"/>
  <c r="N89" i="6"/>
  <c r="O99" i="6" l="1"/>
  <c r="C89" i="6"/>
  <c r="A88" i="6"/>
  <c r="N90" i="6" s="1"/>
  <c r="M91" i="6"/>
  <c r="C90" i="6" l="1"/>
  <c r="A89" i="6"/>
  <c r="N91" i="6" s="1"/>
  <c r="O100" i="6"/>
  <c r="M92" i="6"/>
  <c r="O101" i="6" l="1"/>
  <c r="C91" i="6"/>
  <c r="A90" i="6"/>
  <c r="N92" i="6" s="1"/>
  <c r="M93" i="6"/>
  <c r="C92" i="6" l="1"/>
  <c r="A91" i="6"/>
  <c r="O102" i="6"/>
  <c r="M94" i="6"/>
  <c r="N93" i="6"/>
  <c r="O103" i="6" l="1"/>
  <c r="C93" i="6"/>
  <c r="A92" i="6"/>
  <c r="M95" i="6"/>
  <c r="N94" i="6"/>
  <c r="C94" i="6" l="1"/>
  <c r="A93" i="6"/>
  <c r="P92" i="6"/>
  <c r="P93" i="6" s="1"/>
  <c r="P94" i="6" s="1"/>
  <c r="P95" i="6" s="1"/>
  <c r="P96" i="6" s="1"/>
  <c r="P97" i="6" s="1"/>
  <c r="P98" i="6" s="1"/>
  <c r="O104" i="6"/>
  <c r="M96" i="6"/>
  <c r="N95" i="6"/>
  <c r="O105" i="6" l="1"/>
  <c r="O106" i="6" s="1"/>
  <c r="C95" i="6"/>
  <c r="A94" i="6"/>
  <c r="N96" i="6" s="1"/>
  <c r="M97" i="6"/>
  <c r="O107" i="6" l="1"/>
  <c r="C96" i="6"/>
  <c r="A95" i="6"/>
  <c r="N97" i="6" s="1"/>
  <c r="M98" i="6"/>
  <c r="C97" i="6" l="1"/>
  <c r="A96" i="6"/>
  <c r="N98" i="6" s="1"/>
  <c r="O108" i="6"/>
  <c r="M99" i="6"/>
  <c r="O109" i="6" l="1"/>
  <c r="C98" i="6"/>
  <c r="A97" i="6"/>
  <c r="N99" i="6" s="1"/>
  <c r="M100" i="6"/>
  <c r="C100" i="6" l="1"/>
  <c r="A98" i="6"/>
  <c r="N100" i="6" s="1"/>
  <c r="O110" i="6"/>
  <c r="O111" i="6" s="1"/>
  <c r="M101" i="6"/>
  <c r="O112" i="6" l="1"/>
  <c r="C101" i="6"/>
  <c r="A100" i="6"/>
  <c r="M102" i="6"/>
  <c r="N101" i="6"/>
  <c r="C102" i="6" l="1"/>
  <c r="A101" i="6"/>
  <c r="P99" i="6"/>
  <c r="P100" i="6" s="1"/>
  <c r="P101" i="6" s="1"/>
  <c r="P102" i="6" s="1"/>
  <c r="P103" i="6" s="1"/>
  <c r="P104" i="6" s="1"/>
  <c r="P105" i="6" s="1"/>
  <c r="O113" i="6"/>
  <c r="M103" i="6"/>
  <c r="N102" i="6"/>
  <c r="O114" i="6" l="1"/>
  <c r="C103" i="6"/>
  <c r="A102" i="6"/>
  <c r="M104" i="6"/>
  <c r="N103" i="6"/>
  <c r="O115" i="6" l="1"/>
  <c r="C104" i="6"/>
  <c r="A103" i="6"/>
  <c r="M105" i="6"/>
  <c r="N104" i="6"/>
  <c r="C105" i="6" l="1"/>
  <c r="A104" i="6"/>
  <c r="O116" i="6"/>
  <c r="M106" i="6"/>
  <c r="N105" i="6"/>
  <c r="O117" i="6" l="1"/>
  <c r="O118" i="6" s="1"/>
  <c r="C106" i="6"/>
  <c r="A105" i="6"/>
  <c r="M107" i="6"/>
  <c r="N106" i="6"/>
  <c r="C107" i="6" l="1"/>
  <c r="A106" i="6"/>
  <c r="O119" i="6"/>
  <c r="M108" i="6"/>
  <c r="N107" i="6"/>
  <c r="O120" i="6" l="1"/>
  <c r="C108" i="6"/>
  <c r="A107" i="6"/>
  <c r="M109" i="6"/>
  <c r="N108" i="6"/>
  <c r="C109" i="6" l="1"/>
  <c r="A108" i="6"/>
  <c r="P106" i="6"/>
  <c r="P107" i="6" s="1"/>
  <c r="P108" i="6" s="1"/>
  <c r="P109" i="6" s="1"/>
  <c r="P110" i="6" s="1"/>
  <c r="P111" i="6" s="1"/>
  <c r="P112" i="6" s="1"/>
  <c r="O121" i="6"/>
  <c r="M110" i="6"/>
  <c r="N109" i="6"/>
  <c r="O122" i="6" l="1"/>
  <c r="C110" i="6"/>
  <c r="A109" i="6"/>
  <c r="M111" i="6"/>
  <c r="N110" i="6"/>
  <c r="O123" i="6" l="1"/>
  <c r="C111" i="6"/>
  <c r="A110" i="6"/>
  <c r="M112" i="6"/>
  <c r="N111" i="6"/>
  <c r="C112" i="6" l="1"/>
  <c r="A111" i="6"/>
  <c r="O124" i="6"/>
  <c r="M113" i="6"/>
  <c r="N112" i="6"/>
  <c r="O125" i="6" l="1"/>
  <c r="O126" i="6" s="1"/>
  <c r="C113" i="6"/>
  <c r="A112" i="6"/>
  <c r="M114" i="6"/>
  <c r="N113" i="6"/>
  <c r="C114" i="6" l="1"/>
  <c r="A113" i="6"/>
  <c r="O127" i="6"/>
  <c r="M115" i="6"/>
  <c r="N114" i="6"/>
  <c r="O128" i="6" l="1"/>
  <c r="C115" i="6"/>
  <c r="A114" i="6"/>
  <c r="M116" i="6"/>
  <c r="N115" i="6"/>
  <c r="C116" i="6" l="1"/>
  <c r="A115" i="6"/>
  <c r="P113" i="6"/>
  <c r="P114" i="6" s="1"/>
  <c r="P115" i="6" s="1"/>
  <c r="P116" i="6" s="1"/>
  <c r="P117" i="6" s="1"/>
  <c r="P118" i="6" s="1"/>
  <c r="P119" i="6" s="1"/>
  <c r="O129" i="6"/>
  <c r="M117" i="6"/>
  <c r="N116" i="6"/>
  <c r="O130" i="6" l="1"/>
  <c r="C117" i="6"/>
  <c r="A116" i="6"/>
  <c r="M118" i="6"/>
  <c r="N117" i="6"/>
  <c r="O131" i="6" l="1"/>
  <c r="C118" i="6"/>
  <c r="A117" i="6"/>
  <c r="M119" i="6"/>
  <c r="N118" i="6"/>
  <c r="C119" i="6" l="1"/>
  <c r="A118" i="6"/>
  <c r="O132" i="6"/>
  <c r="M120" i="6"/>
  <c r="N119" i="6"/>
  <c r="O133" i="6" l="1"/>
  <c r="O134" i="6" s="1"/>
  <c r="C120" i="6"/>
  <c r="A119" i="6"/>
  <c r="M121" i="6"/>
  <c r="N120" i="6"/>
  <c r="C121" i="6" l="1"/>
  <c r="A120" i="6"/>
  <c r="O135" i="6"/>
  <c r="M122" i="6"/>
  <c r="N121" i="6"/>
  <c r="O136" i="6" l="1"/>
  <c r="C122" i="6"/>
  <c r="A121" i="6"/>
  <c r="M123" i="6"/>
  <c r="N122" i="6"/>
  <c r="C123" i="6" l="1"/>
  <c r="A122" i="6"/>
  <c r="P120" i="6"/>
  <c r="P121" i="6" s="1"/>
  <c r="P122" i="6" s="1"/>
  <c r="P123" i="6" s="1"/>
  <c r="P124" i="6" s="1"/>
  <c r="P125" i="6" s="1"/>
  <c r="P126" i="6" s="1"/>
  <c r="O137" i="6"/>
  <c r="M124" i="6"/>
  <c r="N123" i="6"/>
  <c r="O138" i="6" l="1"/>
  <c r="O139" i="6" s="1"/>
  <c r="C124" i="6"/>
  <c r="A123" i="6"/>
  <c r="M125" i="6"/>
  <c r="N124" i="6"/>
  <c r="O140" i="6" l="1"/>
  <c r="C125" i="6"/>
  <c r="A124" i="6"/>
  <c r="M126" i="6"/>
  <c r="N125" i="6"/>
  <c r="C126" i="6" l="1"/>
  <c r="A125" i="6"/>
  <c r="O141" i="6"/>
  <c r="M127" i="6"/>
  <c r="N126" i="6"/>
  <c r="O142" i="6" l="1"/>
  <c r="C127" i="6"/>
  <c r="A126" i="6"/>
  <c r="M128" i="6"/>
  <c r="N127" i="6"/>
  <c r="C128" i="6" l="1"/>
  <c r="A127" i="6"/>
  <c r="O143" i="6"/>
  <c r="M129" i="6"/>
  <c r="N128" i="6"/>
  <c r="O144" i="6" l="1"/>
  <c r="C130" i="6"/>
  <c r="A128" i="6"/>
  <c r="M130" i="6"/>
  <c r="N129" i="6"/>
  <c r="C131" i="6" l="1"/>
  <c r="A130" i="6"/>
  <c r="P127" i="6"/>
  <c r="P128" i="6" s="1"/>
  <c r="P129" i="6" s="1"/>
  <c r="P130" i="6" s="1"/>
  <c r="P131" i="6" s="1"/>
  <c r="P132" i="6" s="1"/>
  <c r="P133" i="6" s="1"/>
  <c r="O145" i="6"/>
  <c r="O146" i="6" s="1"/>
  <c r="M131" i="6"/>
  <c r="N130" i="6"/>
  <c r="O147" i="6" l="1"/>
  <c r="C132" i="6"/>
  <c r="A131" i="6"/>
  <c r="M132" i="6"/>
  <c r="N131" i="6"/>
  <c r="O148" i="6" l="1"/>
  <c r="C133" i="6"/>
  <c r="A132" i="6"/>
  <c r="M133" i="6"/>
  <c r="N132" i="6"/>
  <c r="C134" i="6" l="1"/>
  <c r="A133" i="6"/>
  <c r="O149" i="6"/>
  <c r="M134" i="6"/>
  <c r="N133" i="6"/>
  <c r="O150" i="6" l="1"/>
  <c r="C135" i="6"/>
  <c r="A134" i="6"/>
  <c r="M135" i="6"/>
  <c r="N134" i="6"/>
  <c r="C136" i="6" l="1"/>
  <c r="A135" i="6"/>
  <c r="O151" i="6"/>
  <c r="M136" i="6"/>
  <c r="N135" i="6"/>
  <c r="O152" i="6" l="1"/>
  <c r="C137" i="6"/>
  <c r="A136" i="6"/>
  <c r="M137" i="6"/>
  <c r="N136" i="6"/>
  <c r="C138" i="6" l="1"/>
  <c r="A137" i="6"/>
  <c r="P134" i="6"/>
  <c r="P135" i="6" s="1"/>
  <c r="P136" i="6" s="1"/>
  <c r="P137" i="6" s="1"/>
  <c r="P138" i="6" s="1"/>
  <c r="P139" i="6" s="1"/>
  <c r="P140" i="6" s="1"/>
  <c r="O153" i="6"/>
  <c r="O154" i="6" s="1"/>
  <c r="M138" i="6"/>
  <c r="N137" i="6"/>
  <c r="O155" i="6" l="1"/>
  <c r="C139" i="6"/>
  <c r="A138" i="6"/>
  <c r="M139" i="6"/>
  <c r="N138" i="6"/>
  <c r="O156" i="6" l="1"/>
  <c r="C140" i="6"/>
  <c r="A139" i="6"/>
  <c r="M140" i="6"/>
  <c r="N139" i="6"/>
  <c r="C141" i="6" l="1"/>
  <c r="A140" i="6"/>
  <c r="O157" i="6"/>
  <c r="M141" i="6"/>
  <c r="N140" i="6"/>
  <c r="O158" i="6" l="1"/>
  <c r="C142" i="6"/>
  <c r="A141" i="6"/>
  <c r="M142" i="6"/>
  <c r="N141" i="6"/>
  <c r="C143" i="6" l="1"/>
  <c r="A142" i="6"/>
  <c r="O159" i="6"/>
  <c r="M143" i="6"/>
  <c r="N142" i="6"/>
  <c r="O160" i="6" l="1"/>
  <c r="C144" i="6"/>
  <c r="A143" i="6"/>
  <c r="M144" i="6"/>
  <c r="N143" i="6"/>
  <c r="P141" i="6" l="1"/>
  <c r="P142" i="6" s="1"/>
  <c r="P143" i="6" s="1"/>
  <c r="P144" i="6" s="1"/>
  <c r="P145" i="6" s="1"/>
  <c r="P146" i="6" s="1"/>
  <c r="P147" i="6" s="1"/>
  <c r="C145" i="6"/>
  <c r="A144" i="6"/>
  <c r="O161" i="6"/>
  <c r="O162" i="6" s="1"/>
  <c r="M145" i="6"/>
  <c r="N144" i="6"/>
  <c r="O163" i="6" l="1"/>
  <c r="C146" i="6"/>
  <c r="A145" i="6"/>
  <c r="M146" i="6"/>
  <c r="N145" i="6"/>
  <c r="C147" i="6" l="1"/>
  <c r="A146" i="6"/>
  <c r="O164" i="6"/>
  <c r="M147" i="6"/>
  <c r="N146" i="6"/>
  <c r="O165" i="6" l="1"/>
  <c r="C148" i="6"/>
  <c r="A147" i="6"/>
  <c r="M148" i="6"/>
  <c r="N147" i="6"/>
  <c r="C149" i="6" l="1"/>
  <c r="A148" i="6"/>
  <c r="O166" i="6"/>
  <c r="O167" i="6" s="1"/>
  <c r="M149" i="6"/>
  <c r="N148" i="6"/>
  <c r="O168" i="6" l="1"/>
  <c r="C150" i="6"/>
  <c r="A149" i="6"/>
  <c r="M150" i="6"/>
  <c r="N149" i="6"/>
  <c r="C151" i="6" l="1"/>
  <c r="A150" i="6"/>
  <c r="O169" i="6"/>
  <c r="M151" i="6"/>
  <c r="N150" i="6"/>
  <c r="O170" i="6" l="1"/>
  <c r="P148" i="6"/>
  <c r="P149" i="6" s="1"/>
  <c r="P150" i="6" s="1"/>
  <c r="P151" i="6" s="1"/>
  <c r="P152" i="6" s="1"/>
  <c r="P153" i="6" s="1"/>
  <c r="P154" i="6" s="1"/>
  <c r="C152" i="6"/>
  <c r="A151" i="6"/>
  <c r="M152" i="6"/>
  <c r="N151" i="6"/>
  <c r="C153" i="6" l="1"/>
  <c r="A152" i="6"/>
  <c r="O171" i="6"/>
  <c r="M153" i="6"/>
  <c r="N152" i="6"/>
  <c r="O172" i="6" l="1"/>
  <c r="C154" i="6"/>
  <c r="A153" i="6"/>
  <c r="M154" i="6"/>
  <c r="N153" i="6"/>
  <c r="C155" i="6" l="1"/>
  <c r="A154" i="6"/>
  <c r="O173" i="6"/>
  <c r="O174" i="6" s="1"/>
  <c r="M155" i="6"/>
  <c r="N154" i="6"/>
  <c r="O175" i="6" l="1"/>
  <c r="C156" i="6"/>
  <c r="A155" i="6"/>
  <c r="M156" i="6"/>
  <c r="N155" i="6"/>
  <c r="C157" i="6" l="1"/>
  <c r="A156" i="6"/>
  <c r="O176" i="6"/>
  <c r="M157" i="6"/>
  <c r="N156" i="6"/>
  <c r="O177" i="6" l="1"/>
  <c r="C158" i="6"/>
  <c r="A157" i="6"/>
  <c r="M158" i="6"/>
  <c r="N157" i="6"/>
  <c r="P155" i="6" l="1"/>
  <c r="P156" i="6" s="1"/>
  <c r="P157" i="6" s="1"/>
  <c r="P158" i="6" s="1"/>
  <c r="P159" i="6" s="1"/>
  <c r="P160" i="6" s="1"/>
  <c r="P161" i="6" s="1"/>
  <c r="C159" i="6"/>
  <c r="A158" i="6"/>
  <c r="O178" i="6"/>
  <c r="M159" i="6"/>
  <c r="N158" i="6"/>
  <c r="O179" i="6" l="1"/>
  <c r="C161" i="6"/>
  <c r="A159" i="6"/>
  <c r="M160" i="6"/>
  <c r="N159" i="6"/>
  <c r="C162" i="6" l="1"/>
  <c r="A161" i="6"/>
  <c r="O180" i="6"/>
  <c r="M161" i="6"/>
  <c r="N160" i="6"/>
  <c r="O181" i="6" l="1"/>
  <c r="O182" i="6" s="1"/>
  <c r="C163" i="6"/>
  <c r="A162" i="6"/>
  <c r="M162" i="6"/>
  <c r="N161" i="6"/>
  <c r="C164" i="6" l="1"/>
  <c r="A163" i="6"/>
  <c r="O183" i="6"/>
  <c r="M163" i="6"/>
  <c r="N162" i="6"/>
  <c r="O184" i="6" l="1"/>
  <c r="C165" i="6"/>
  <c r="A164" i="6"/>
  <c r="M164" i="6"/>
  <c r="N163" i="6"/>
  <c r="C166" i="6" l="1"/>
  <c r="A165" i="6"/>
  <c r="O185" i="6"/>
  <c r="M165" i="6"/>
  <c r="N164" i="6"/>
  <c r="O186" i="6" l="1"/>
  <c r="P162" i="6"/>
  <c r="P163" i="6" s="1"/>
  <c r="P164" i="6" s="1"/>
  <c r="P165" i="6" s="1"/>
  <c r="P166" i="6" s="1"/>
  <c r="P167" i="6" s="1"/>
  <c r="P168" i="6" s="1"/>
  <c r="C167" i="6"/>
  <c r="A166" i="6"/>
  <c r="M166" i="6"/>
  <c r="N165" i="6"/>
  <c r="C168" i="6" l="1"/>
  <c r="A167" i="6"/>
  <c r="O187" i="6"/>
  <c r="M167" i="6"/>
  <c r="N166" i="6"/>
  <c r="C169" i="6" l="1"/>
  <c r="A168" i="6"/>
  <c r="O188" i="6"/>
  <c r="M168" i="6"/>
  <c r="N167" i="6"/>
  <c r="O189" i="6" l="1"/>
  <c r="O190" i="6" s="1"/>
  <c r="C170" i="6"/>
  <c r="A169" i="6"/>
  <c r="M169" i="6"/>
  <c r="N168" i="6"/>
  <c r="C171" i="6" l="1"/>
  <c r="A170" i="6"/>
  <c r="O191" i="6"/>
  <c r="M170" i="6"/>
  <c r="N169" i="6"/>
  <c r="O192" i="6" l="1"/>
  <c r="C172" i="6"/>
  <c r="A171" i="6"/>
  <c r="M171" i="6"/>
  <c r="N170" i="6"/>
  <c r="C173" i="6" l="1"/>
  <c r="A172" i="6"/>
  <c r="O193" i="6"/>
  <c r="M172" i="6"/>
  <c r="N171" i="6"/>
  <c r="O194" i="6" l="1"/>
  <c r="O195" i="6" s="1"/>
  <c r="P169" i="6"/>
  <c r="P170" i="6" s="1"/>
  <c r="P171" i="6" s="1"/>
  <c r="P172" i="6" s="1"/>
  <c r="P173" i="6" s="1"/>
  <c r="P174" i="6" s="1"/>
  <c r="P175" i="6" s="1"/>
  <c r="C174" i="6"/>
  <c r="A173" i="6"/>
  <c r="M173" i="6"/>
  <c r="N172" i="6"/>
  <c r="C175" i="6" l="1"/>
  <c r="A174" i="6"/>
  <c r="O196" i="6"/>
  <c r="M174" i="6"/>
  <c r="N173" i="6"/>
  <c r="C176" i="6" l="1"/>
  <c r="A175" i="6"/>
  <c r="O197" i="6"/>
  <c r="M175" i="6"/>
  <c r="N174" i="6"/>
  <c r="O198" i="6" l="1"/>
  <c r="C177" i="6"/>
  <c r="A176" i="6"/>
  <c r="M176" i="6"/>
  <c r="N175" i="6"/>
  <c r="C178" i="6" l="1"/>
  <c r="A177" i="6"/>
  <c r="O199" i="6"/>
  <c r="M177" i="6"/>
  <c r="N176" i="6"/>
  <c r="O200" i="6" l="1"/>
  <c r="C179" i="6"/>
  <c r="A178" i="6"/>
  <c r="M178" i="6"/>
  <c r="N177" i="6"/>
  <c r="C180" i="6" l="1"/>
  <c r="A179" i="6"/>
  <c r="O201" i="6"/>
  <c r="O202" i="6" s="1"/>
  <c r="M179" i="6"/>
  <c r="N178" i="6"/>
  <c r="O203" i="6" l="1"/>
  <c r="P176" i="6"/>
  <c r="P177" i="6" s="1"/>
  <c r="P178" i="6" s="1"/>
  <c r="P179" i="6" s="1"/>
  <c r="P180" i="6" s="1"/>
  <c r="P181" i="6" s="1"/>
  <c r="P182" i="6" s="1"/>
  <c r="C181" i="6"/>
  <c r="A180" i="6"/>
  <c r="M180" i="6"/>
  <c r="N179" i="6"/>
  <c r="C182" i="6" l="1"/>
  <c r="A181" i="6"/>
  <c r="O204" i="6"/>
  <c r="M181" i="6"/>
  <c r="N180" i="6"/>
  <c r="C183" i="6" l="1"/>
  <c r="A182" i="6"/>
  <c r="O205" i="6"/>
  <c r="M182" i="6"/>
  <c r="N181" i="6"/>
  <c r="O206" i="6" l="1"/>
  <c r="C184" i="6"/>
  <c r="A183" i="6"/>
  <c r="M183" i="6"/>
  <c r="N182" i="6"/>
  <c r="C185" i="6" l="1"/>
  <c r="A184" i="6"/>
  <c r="O207" i="6"/>
  <c r="M184" i="6"/>
  <c r="N183" i="6"/>
  <c r="O208" i="6" l="1"/>
  <c r="C186" i="6"/>
  <c r="A185" i="6"/>
  <c r="M185" i="6"/>
  <c r="N184" i="6"/>
  <c r="C187" i="6" l="1"/>
  <c r="A186" i="6"/>
  <c r="O209" i="6"/>
  <c r="O210" i="6" s="1"/>
  <c r="M186" i="6"/>
  <c r="N185" i="6"/>
  <c r="O211" i="6" l="1"/>
  <c r="P183" i="6"/>
  <c r="P184" i="6" s="1"/>
  <c r="P185" i="6" s="1"/>
  <c r="P186" i="6" s="1"/>
  <c r="P187" i="6" s="1"/>
  <c r="P188" i="6" s="1"/>
  <c r="P189" i="6" s="1"/>
  <c r="C188" i="6"/>
  <c r="A187" i="6"/>
  <c r="M187" i="6"/>
  <c r="N186" i="6"/>
  <c r="C189" i="6" l="1"/>
  <c r="A188" i="6"/>
  <c r="O212" i="6"/>
  <c r="M188" i="6"/>
  <c r="N187" i="6"/>
  <c r="C191" i="6" l="1"/>
  <c r="A189" i="6"/>
  <c r="O213" i="6"/>
  <c r="M189" i="6"/>
  <c r="N188" i="6"/>
  <c r="O214" i="6" l="1"/>
  <c r="C192" i="6"/>
  <c r="A191" i="6"/>
  <c r="M190" i="6"/>
  <c r="N189" i="6"/>
  <c r="C193" i="6" l="1"/>
  <c r="A192" i="6"/>
  <c r="O215" i="6"/>
  <c r="M191" i="6"/>
  <c r="N190" i="6"/>
  <c r="O216" i="6" l="1"/>
  <c r="C194" i="6"/>
  <c r="A193" i="6"/>
  <c r="M192" i="6"/>
  <c r="N191" i="6"/>
  <c r="C195" i="6" l="1"/>
  <c r="A194" i="6"/>
  <c r="O217" i="6"/>
  <c r="O218" i="6" s="1"/>
  <c r="M193" i="6"/>
  <c r="N192" i="6"/>
  <c r="O219" i="6" l="1"/>
  <c r="P190" i="6"/>
  <c r="P191" i="6" s="1"/>
  <c r="P192" i="6" s="1"/>
  <c r="P193" i="6" s="1"/>
  <c r="P194" i="6" s="1"/>
  <c r="P195" i="6" s="1"/>
  <c r="P196" i="6" s="1"/>
  <c r="C196" i="6"/>
  <c r="A195" i="6"/>
  <c r="M194" i="6"/>
  <c r="N193" i="6"/>
  <c r="C197" i="6" l="1"/>
  <c r="A196" i="6"/>
  <c r="O220" i="6"/>
  <c r="M195" i="6"/>
  <c r="N194" i="6"/>
  <c r="O221" i="6" l="1"/>
  <c r="C198" i="6"/>
  <c r="A197" i="6"/>
  <c r="M196" i="6"/>
  <c r="N195" i="6"/>
  <c r="C199" i="6" l="1"/>
  <c r="A198" i="6"/>
  <c r="O222" i="6"/>
  <c r="O223" i="6" s="1"/>
  <c r="M197" i="6"/>
  <c r="N196" i="6"/>
  <c r="O224" i="6" l="1"/>
  <c r="C200" i="6"/>
  <c r="A199" i="6"/>
  <c r="M198" i="6"/>
  <c r="N197" i="6"/>
  <c r="C201" i="6" l="1"/>
  <c r="A200" i="6"/>
  <c r="O225" i="6"/>
  <c r="M199" i="6"/>
  <c r="N198" i="6"/>
  <c r="O226" i="6" l="1"/>
  <c r="C202" i="6"/>
  <c r="A201" i="6"/>
  <c r="M200" i="6"/>
  <c r="N199" i="6"/>
  <c r="P197" i="6" l="1"/>
  <c r="P198" i="6" s="1"/>
  <c r="P199" i="6" s="1"/>
  <c r="P200" i="6" s="1"/>
  <c r="P201" i="6" s="1"/>
  <c r="P202" i="6" s="1"/>
  <c r="P203" i="6" s="1"/>
  <c r="C203" i="6"/>
  <c r="A202" i="6"/>
  <c r="O227" i="6"/>
  <c r="M201" i="6"/>
  <c r="N200" i="6"/>
  <c r="C204" i="6" l="1"/>
  <c r="A203" i="6"/>
  <c r="O228" i="6"/>
  <c r="M202" i="6"/>
  <c r="N201" i="6"/>
  <c r="O229" i="6" l="1"/>
  <c r="O230" i="6" s="1"/>
  <c r="C205" i="6"/>
  <c r="A204" i="6"/>
  <c r="M203" i="6"/>
  <c r="N202" i="6"/>
  <c r="C206" i="6" l="1"/>
  <c r="A205" i="6"/>
  <c r="O231" i="6"/>
  <c r="M204" i="6"/>
  <c r="N203" i="6"/>
  <c r="O232" i="6" l="1"/>
  <c r="C207" i="6"/>
  <c r="A206" i="6"/>
  <c r="M205" i="6"/>
  <c r="N204" i="6"/>
  <c r="C208" i="6" l="1"/>
  <c r="A207" i="6"/>
  <c r="O233" i="6"/>
  <c r="M206" i="6"/>
  <c r="N205" i="6"/>
  <c r="O234" i="6" l="1"/>
  <c r="C209" i="6"/>
  <c r="A208" i="6"/>
  <c r="M207" i="6"/>
  <c r="N206" i="6"/>
  <c r="C210" i="6" l="1"/>
  <c r="A209" i="6"/>
  <c r="P204" i="6"/>
  <c r="P205" i="6" s="1"/>
  <c r="P206" i="6" s="1"/>
  <c r="P207" i="6" s="1"/>
  <c r="P208" i="6" s="1"/>
  <c r="P209" i="6" s="1"/>
  <c r="P210" i="6" s="1"/>
  <c r="O235" i="6"/>
  <c r="M208" i="6"/>
  <c r="N207" i="6"/>
  <c r="O236" i="6" l="1"/>
  <c r="C211" i="6"/>
  <c r="A210" i="6"/>
  <c r="M209" i="6"/>
  <c r="N208" i="6"/>
  <c r="O237" i="6" l="1"/>
  <c r="O238" i="6" s="1"/>
  <c r="C212" i="6"/>
  <c r="A211" i="6"/>
  <c r="M210" i="6"/>
  <c r="N209" i="6"/>
  <c r="C213" i="6" l="1"/>
  <c r="A212" i="6"/>
  <c r="O239" i="6"/>
  <c r="M211" i="6"/>
  <c r="N210" i="6"/>
  <c r="O240" i="6" l="1"/>
  <c r="C214" i="6"/>
  <c r="A213" i="6"/>
  <c r="M212" i="6"/>
  <c r="N211" i="6"/>
  <c r="C215" i="6" l="1"/>
  <c r="A214" i="6"/>
  <c r="O241" i="6"/>
  <c r="M213" i="6"/>
  <c r="N212" i="6"/>
  <c r="O242" i="6" l="1"/>
  <c r="C216" i="6"/>
  <c r="A215" i="6"/>
  <c r="M214" i="6"/>
  <c r="N213" i="6"/>
  <c r="C217" i="6" l="1"/>
  <c r="A216" i="6"/>
  <c r="P211" i="6"/>
  <c r="P212" i="6" s="1"/>
  <c r="P213" i="6" s="1"/>
  <c r="P214" i="6" s="1"/>
  <c r="P215" i="6" s="1"/>
  <c r="P216" i="6" s="1"/>
  <c r="P217" i="6" s="1"/>
  <c r="O243" i="6"/>
  <c r="O244" i="6" s="1"/>
  <c r="M215" i="6"/>
  <c r="N214" i="6"/>
  <c r="O245" i="6" l="1"/>
  <c r="C218" i="6"/>
  <c r="A217" i="6"/>
  <c r="M216" i="6"/>
  <c r="N215" i="6"/>
  <c r="O246" i="6" l="1"/>
  <c r="C219" i="6"/>
  <c r="A218" i="6"/>
  <c r="M217" i="6"/>
  <c r="N216" i="6"/>
  <c r="C220" i="6" l="1"/>
  <c r="A219" i="6"/>
  <c r="O247" i="6"/>
  <c r="M218" i="6"/>
  <c r="N217" i="6"/>
  <c r="O248" i="6" l="1"/>
  <c r="C222" i="6"/>
  <c r="A220" i="6"/>
  <c r="M219" i="6"/>
  <c r="N218" i="6"/>
  <c r="C223" i="6" l="1"/>
  <c r="A222" i="6"/>
  <c r="O249" i="6"/>
  <c r="M220" i="6"/>
  <c r="N219" i="6"/>
  <c r="O250" i="6" l="1"/>
  <c r="O251" i="6" s="1"/>
  <c r="C224" i="6"/>
  <c r="A223" i="6"/>
  <c r="M221" i="6"/>
  <c r="N220" i="6"/>
  <c r="C225" i="6" l="1"/>
  <c r="A224" i="6"/>
  <c r="P218" i="6"/>
  <c r="P219" i="6" s="1"/>
  <c r="P220" i="6" s="1"/>
  <c r="P221" i="6" s="1"/>
  <c r="P222" i="6" s="1"/>
  <c r="P223" i="6" s="1"/>
  <c r="P224" i="6" s="1"/>
  <c r="O252" i="6"/>
  <c r="M222" i="6"/>
  <c r="N221" i="6"/>
  <c r="O253" i="6" l="1"/>
  <c r="C226" i="6"/>
  <c r="A225" i="6"/>
  <c r="M223" i="6"/>
  <c r="N222" i="6"/>
  <c r="O254" i="6" l="1"/>
  <c r="C227" i="6"/>
  <c r="A226" i="6"/>
  <c r="M224" i="6"/>
  <c r="N223" i="6"/>
  <c r="C228" i="6" l="1"/>
  <c r="A227" i="6"/>
  <c r="O255" i="6"/>
  <c r="M225" i="6"/>
  <c r="N224" i="6"/>
  <c r="O256" i="6" l="1"/>
  <c r="C229" i="6"/>
  <c r="A228" i="6"/>
  <c r="M226" i="6"/>
  <c r="N225" i="6"/>
  <c r="C230" i="6" l="1"/>
  <c r="A229" i="6"/>
  <c r="O257" i="6"/>
  <c r="O258" i="6" s="1"/>
  <c r="M227" i="6"/>
  <c r="N226" i="6"/>
  <c r="O259" i="6" l="1"/>
  <c r="C231" i="6"/>
  <c r="A230" i="6"/>
  <c r="M228" i="6"/>
  <c r="N227" i="6"/>
  <c r="C232" i="6" l="1"/>
  <c r="A231" i="6"/>
  <c r="P225" i="6"/>
  <c r="P226" i="6" s="1"/>
  <c r="P227" i="6" s="1"/>
  <c r="P228" i="6" s="1"/>
  <c r="P229" i="6" s="1"/>
  <c r="P230" i="6" s="1"/>
  <c r="P231" i="6" s="1"/>
  <c r="O260" i="6"/>
  <c r="M229" i="6"/>
  <c r="N228" i="6"/>
  <c r="O261" i="6" l="1"/>
  <c r="C233" i="6"/>
  <c r="A232" i="6"/>
  <c r="M230" i="6"/>
  <c r="N229" i="6"/>
  <c r="O262" i="6" l="1"/>
  <c r="C234" i="6"/>
  <c r="A233" i="6"/>
  <c r="M231" i="6"/>
  <c r="N230" i="6"/>
  <c r="C235" i="6" l="1"/>
  <c r="A234" i="6"/>
  <c r="O263" i="6"/>
  <c r="M232" i="6"/>
  <c r="N231" i="6"/>
  <c r="O264" i="6" l="1"/>
  <c r="C236" i="6"/>
  <c r="A235" i="6"/>
  <c r="M233" i="6"/>
  <c r="N232" i="6"/>
  <c r="C237" i="6" l="1"/>
  <c r="A236" i="6"/>
  <c r="O265" i="6"/>
  <c r="M234" i="6"/>
  <c r="N233" i="6"/>
  <c r="O266" i="6" l="1"/>
  <c r="C238" i="6"/>
  <c r="A237" i="6"/>
  <c r="M235" i="6"/>
  <c r="N234" i="6"/>
  <c r="C239" i="6" l="1"/>
  <c r="A238" i="6"/>
  <c r="P232" i="6"/>
  <c r="P233" i="6" s="1"/>
  <c r="P234" i="6" s="1"/>
  <c r="P235" i="6" s="1"/>
  <c r="P236" i="6" s="1"/>
  <c r="P237" i="6" s="1"/>
  <c r="P238" i="6" s="1"/>
  <c r="O267" i="6"/>
  <c r="M236" i="6"/>
  <c r="N235" i="6"/>
  <c r="O268" i="6" l="1"/>
  <c r="C240" i="6"/>
  <c r="A239" i="6"/>
  <c r="M237" i="6"/>
  <c r="N236" i="6"/>
  <c r="O269" i="6" l="1"/>
  <c r="C241" i="6"/>
  <c r="A240" i="6"/>
  <c r="M238" i="6"/>
  <c r="N237" i="6"/>
  <c r="C242" i="6" l="1"/>
  <c r="A241" i="6"/>
  <c r="O270" i="6"/>
  <c r="M239" i="6"/>
  <c r="N238" i="6"/>
  <c r="O271" i="6" l="1"/>
  <c r="C243" i="6"/>
  <c r="A242" i="6"/>
  <c r="M240" i="6"/>
  <c r="N239" i="6"/>
  <c r="C244" i="6" l="1"/>
  <c r="A243" i="6"/>
  <c r="O272" i="6"/>
  <c r="M241" i="6"/>
  <c r="N240" i="6"/>
  <c r="O273" i="6" l="1"/>
  <c r="O274" i="6" s="1"/>
  <c r="C245" i="6"/>
  <c r="A244" i="6"/>
  <c r="M242" i="6"/>
  <c r="N241" i="6"/>
  <c r="C246" i="6" l="1"/>
  <c r="A245" i="6"/>
  <c r="P239" i="6"/>
  <c r="P240" i="6" s="1"/>
  <c r="P241" i="6" s="1"/>
  <c r="P242" i="6" s="1"/>
  <c r="P243" i="6" s="1"/>
  <c r="P244" i="6" s="1"/>
  <c r="P245" i="6" s="1"/>
  <c r="O275" i="6"/>
  <c r="M243" i="6"/>
  <c r="N242" i="6"/>
  <c r="O276" i="6" l="1"/>
  <c r="C247" i="6"/>
  <c r="A246" i="6"/>
  <c r="M244" i="6"/>
  <c r="N243" i="6"/>
  <c r="O277" i="6" l="1"/>
  <c r="C248" i="6"/>
  <c r="A247" i="6"/>
  <c r="M245" i="6"/>
  <c r="N244" i="6"/>
  <c r="C249" i="6" l="1"/>
  <c r="A248" i="6"/>
  <c r="O278" i="6"/>
  <c r="M246" i="6"/>
  <c r="N245" i="6"/>
  <c r="O279" i="6" l="1"/>
  <c r="C250" i="6"/>
  <c r="A249" i="6"/>
  <c r="M247" i="6"/>
  <c r="N246" i="6"/>
  <c r="C251" i="6" l="1"/>
  <c r="A250" i="6"/>
  <c r="O280" i="6"/>
  <c r="M248" i="6"/>
  <c r="N247" i="6"/>
  <c r="O281" i="6" l="1"/>
  <c r="C253" i="6"/>
  <c r="A251" i="6"/>
  <c r="M249" i="6"/>
  <c r="N248" i="6"/>
  <c r="C254" i="6" l="1"/>
  <c r="A253" i="6"/>
  <c r="P246" i="6"/>
  <c r="P247" i="6" s="1"/>
  <c r="P248" i="6" s="1"/>
  <c r="P249" i="6" s="1"/>
  <c r="P250" i="6" s="1"/>
  <c r="P251" i="6" s="1"/>
  <c r="P252" i="6" s="1"/>
  <c r="O282" i="6"/>
  <c r="M250" i="6"/>
  <c r="N249" i="6"/>
  <c r="O283" i="6" l="1"/>
  <c r="C255" i="6"/>
  <c r="A254" i="6"/>
  <c r="M251" i="6"/>
  <c r="N250" i="6"/>
  <c r="O284" i="6" l="1"/>
  <c r="C256" i="6"/>
  <c r="A255" i="6"/>
  <c r="M252" i="6"/>
  <c r="N251" i="6"/>
  <c r="C257" i="6" l="1"/>
  <c r="A256" i="6"/>
  <c r="O285" i="6"/>
  <c r="O286" i="6" s="1"/>
  <c r="M253" i="6"/>
  <c r="N252" i="6"/>
  <c r="O287" i="6" l="1"/>
  <c r="C258" i="6"/>
  <c r="A257" i="6"/>
  <c r="M254" i="6"/>
  <c r="N253" i="6"/>
  <c r="C259" i="6" l="1"/>
  <c r="A258" i="6"/>
  <c r="O288" i="6"/>
  <c r="M255" i="6"/>
  <c r="N254" i="6"/>
  <c r="C260" i="6" l="1"/>
  <c r="A259" i="6"/>
  <c r="O289" i="6"/>
  <c r="M256" i="6"/>
  <c r="N255" i="6"/>
  <c r="O290" i="6" l="1"/>
  <c r="P253" i="6"/>
  <c r="P254" i="6" s="1"/>
  <c r="P255" i="6" s="1"/>
  <c r="P256" i="6" s="1"/>
  <c r="P257" i="6" s="1"/>
  <c r="P258" i="6" s="1"/>
  <c r="P259" i="6" s="1"/>
  <c r="C261" i="6"/>
  <c r="A260" i="6"/>
  <c r="M257" i="6"/>
  <c r="N256" i="6"/>
  <c r="C262" i="6" l="1"/>
  <c r="A261" i="6"/>
  <c r="O291" i="6"/>
  <c r="M258" i="6"/>
  <c r="N257" i="6"/>
  <c r="C263" i="6" l="1"/>
  <c r="A262" i="6"/>
  <c r="O292" i="6"/>
  <c r="M259" i="6"/>
  <c r="N258" i="6"/>
  <c r="O293" i="6" l="1"/>
  <c r="O294" i="6" s="1"/>
  <c r="C264" i="6"/>
  <c r="A263" i="6"/>
  <c r="M260" i="6"/>
  <c r="N259" i="6"/>
  <c r="C265" i="6" l="1"/>
  <c r="A264" i="6"/>
  <c r="O295" i="6"/>
  <c r="M261" i="6"/>
  <c r="N260" i="6"/>
  <c r="O296" i="6" l="1"/>
  <c r="C266" i="6"/>
  <c r="A265" i="6"/>
  <c r="M262" i="6"/>
  <c r="N261" i="6"/>
  <c r="C267" i="6" l="1"/>
  <c r="A266" i="6"/>
  <c r="O297" i="6"/>
  <c r="M263" i="6"/>
  <c r="N262" i="6"/>
  <c r="O298" i="6" l="1"/>
  <c r="P260" i="6"/>
  <c r="P261" i="6" s="1"/>
  <c r="P262" i="6" s="1"/>
  <c r="P263" i="6" s="1"/>
  <c r="P264" i="6" s="1"/>
  <c r="P265" i="6" s="1"/>
  <c r="P266" i="6" s="1"/>
  <c r="C268" i="6"/>
  <c r="A267" i="6"/>
  <c r="M264" i="6"/>
  <c r="N263" i="6"/>
  <c r="C269" i="6" l="1"/>
  <c r="A268" i="6"/>
  <c r="O299" i="6"/>
  <c r="M265" i="6"/>
  <c r="N264" i="6"/>
  <c r="C270" i="6" l="1"/>
  <c r="A269" i="6"/>
  <c r="O300" i="6"/>
  <c r="M266" i="6"/>
  <c r="N265" i="6"/>
  <c r="U3" i="4"/>
  <c r="A43" i="4"/>
  <c r="AB3" i="4"/>
  <c r="A53" i="4"/>
  <c r="A5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B64" i="4"/>
  <c r="B65" i="4"/>
  <c r="B66" i="4"/>
  <c r="B67" i="4"/>
  <c r="B68" i="4"/>
  <c r="B69" i="4"/>
  <c r="B70" i="4"/>
  <c r="B71" i="4"/>
  <c r="B72" i="4"/>
  <c r="B63" i="4"/>
  <c r="B54" i="4"/>
  <c r="B55" i="4"/>
  <c r="B56" i="4"/>
  <c r="B57" i="4"/>
  <c r="B58" i="4"/>
  <c r="B59" i="4"/>
  <c r="B60" i="4"/>
  <c r="B61" i="4"/>
  <c r="B62" i="4"/>
  <c r="B53" i="4"/>
  <c r="B43" i="4"/>
  <c r="B44" i="4"/>
  <c r="B45" i="4"/>
  <c r="B46" i="4"/>
  <c r="B47" i="4"/>
  <c r="B48" i="4"/>
  <c r="B49" i="4"/>
  <c r="B50" i="4"/>
  <c r="B51" i="4"/>
  <c r="B52" i="4"/>
  <c r="B42" i="4"/>
  <c r="AI5" i="1"/>
  <c r="AJ5" i="1"/>
  <c r="AK5" i="1"/>
  <c r="AL5" i="1"/>
  <c r="AM5" i="1"/>
  <c r="AN5" i="1"/>
  <c r="AO5" i="1"/>
  <c r="AP5" i="1"/>
  <c r="AQ5" i="1"/>
  <c r="AR5" i="1"/>
  <c r="AR43" i="1" s="1"/>
  <c r="AS5" i="1"/>
  <c r="AT5" i="1"/>
  <c r="AU5" i="1"/>
  <c r="AV5" i="1"/>
  <c r="AW5" i="1"/>
  <c r="AX5" i="1"/>
  <c r="AY5" i="1"/>
  <c r="AZ5" i="1"/>
  <c r="BA5" i="1"/>
  <c r="BB5" i="1"/>
  <c r="BC5" i="1"/>
  <c r="BD5" i="1"/>
  <c r="BD15" i="1" s="1"/>
  <c r="BE5" i="1"/>
  <c r="BF5" i="1"/>
  <c r="AI6" i="1"/>
  <c r="AJ6" i="1"/>
  <c r="AK6" i="1"/>
  <c r="AL6" i="1"/>
  <c r="AM6" i="1"/>
  <c r="AN6" i="1"/>
  <c r="AO6" i="1"/>
  <c r="AP6" i="1"/>
  <c r="AQ6" i="1"/>
  <c r="AR6" i="1"/>
  <c r="AR44" i="1" s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V45" i="1" s="1"/>
  <c r="AW7" i="1"/>
  <c r="AX7" i="1"/>
  <c r="AY7" i="1"/>
  <c r="AZ7" i="1"/>
  <c r="BA7" i="1"/>
  <c r="BB7" i="1"/>
  <c r="BC7" i="1"/>
  <c r="BD7" i="1"/>
  <c r="BE7" i="1"/>
  <c r="BF7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V46" i="1" s="1"/>
  <c r="AW8" i="1"/>
  <c r="AX8" i="1"/>
  <c r="AY8" i="1"/>
  <c r="AZ8" i="1"/>
  <c r="BA8" i="1"/>
  <c r="BB8" i="1"/>
  <c r="BC8" i="1"/>
  <c r="BD8" i="1"/>
  <c r="BE8" i="1"/>
  <c r="BF8" i="1"/>
  <c r="AI9" i="1"/>
  <c r="AJ9" i="1"/>
  <c r="AK9" i="1"/>
  <c r="AL9" i="1"/>
  <c r="AM9" i="1"/>
  <c r="AN9" i="1"/>
  <c r="AO9" i="1"/>
  <c r="AP9" i="1"/>
  <c r="AQ9" i="1"/>
  <c r="AR9" i="1"/>
  <c r="AR47" i="1" s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AI10" i="1"/>
  <c r="AJ10" i="1"/>
  <c r="AK10" i="1"/>
  <c r="AL10" i="1"/>
  <c r="AM10" i="1"/>
  <c r="AN10" i="1"/>
  <c r="AO10" i="1"/>
  <c r="AP10" i="1"/>
  <c r="AQ10" i="1"/>
  <c r="AR10" i="1"/>
  <c r="AR48" i="1" s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V49" i="1" s="1"/>
  <c r="AW11" i="1"/>
  <c r="AX11" i="1"/>
  <c r="AY11" i="1"/>
  <c r="AZ11" i="1"/>
  <c r="BA11" i="1"/>
  <c r="BB11" i="1"/>
  <c r="BC11" i="1"/>
  <c r="BD11" i="1"/>
  <c r="BE11" i="1"/>
  <c r="BF11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V50" i="1" s="1"/>
  <c r="AW12" i="1"/>
  <c r="AX12" i="1"/>
  <c r="AY12" i="1"/>
  <c r="AZ12" i="1"/>
  <c r="BA12" i="1"/>
  <c r="BB12" i="1"/>
  <c r="BC12" i="1"/>
  <c r="BD12" i="1"/>
  <c r="BE12" i="1"/>
  <c r="BF12" i="1"/>
  <c r="AI13" i="1"/>
  <c r="AJ13" i="1"/>
  <c r="AK13" i="1"/>
  <c r="AL13" i="1"/>
  <c r="AM13" i="1"/>
  <c r="AN13" i="1"/>
  <c r="AO13" i="1"/>
  <c r="AP13" i="1"/>
  <c r="AQ13" i="1"/>
  <c r="AR13" i="1"/>
  <c r="AR51" i="1" s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AI14" i="1"/>
  <c r="AJ14" i="1"/>
  <c r="AK14" i="1"/>
  <c r="AL14" i="1"/>
  <c r="AM14" i="1"/>
  <c r="AN14" i="1"/>
  <c r="AO14" i="1"/>
  <c r="AP14" i="1"/>
  <c r="AQ14" i="1"/>
  <c r="AR14" i="1"/>
  <c r="AR52" i="1" s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AI15" i="1"/>
  <c r="R88" i="4" s="1"/>
  <c r="AJ15" i="1"/>
  <c r="AK15" i="1"/>
  <c r="T88" i="4" s="1"/>
  <c r="AL15" i="1"/>
  <c r="U88" i="4" s="1"/>
  <c r="AM15" i="1"/>
  <c r="AN15" i="1"/>
  <c r="AO15" i="1"/>
  <c r="X88" i="4" s="1"/>
  <c r="AP15" i="1"/>
  <c r="AQ15" i="1"/>
  <c r="AR15" i="1"/>
  <c r="AS15" i="1"/>
  <c r="AB88" i="4" s="1"/>
  <c r="AT15" i="1"/>
  <c r="AC88" i="4" s="1"/>
  <c r="AU15" i="1"/>
  <c r="AV15" i="1"/>
  <c r="AW15" i="1"/>
  <c r="AX15" i="1"/>
  <c r="AX44" i="1" s="1"/>
  <c r="AY15" i="1"/>
  <c r="AY45" i="1" s="1"/>
  <c r="AZ15" i="1"/>
  <c r="AZ46" i="1" s="1"/>
  <c r="BA15" i="1"/>
  <c r="BC15" i="1"/>
  <c r="BC43" i="1" s="1"/>
  <c r="BE15" i="1"/>
  <c r="AJ43" i="1"/>
  <c r="AN43" i="1"/>
  <c r="AZ43" i="1"/>
  <c r="AN44" i="1"/>
  <c r="AZ44" i="1"/>
  <c r="AJ45" i="1"/>
  <c r="AN45" i="1"/>
  <c r="AZ45" i="1"/>
  <c r="AJ46" i="1"/>
  <c r="AR46" i="1"/>
  <c r="AJ47" i="1"/>
  <c r="AZ47" i="1"/>
  <c r="AN48" i="1"/>
  <c r="AZ48" i="1"/>
  <c r="AJ49" i="1"/>
  <c r="AN49" i="1"/>
  <c r="AZ49" i="1"/>
  <c r="AJ50" i="1"/>
  <c r="AR50" i="1"/>
  <c r="AJ51" i="1"/>
  <c r="AZ51" i="1"/>
  <c r="AN52" i="1"/>
  <c r="AZ52" i="1"/>
  <c r="R3" i="4"/>
  <c r="S3" i="4"/>
  <c r="T3" i="4"/>
  <c r="V3" i="4"/>
  <c r="W3" i="4"/>
  <c r="X3" i="4"/>
  <c r="Y3" i="4"/>
  <c r="Z3" i="4"/>
  <c r="AA3" i="4"/>
  <c r="B29" i="4"/>
  <c r="B30" i="4"/>
  <c r="B31" i="4"/>
  <c r="B32" i="4"/>
  <c r="B33" i="4"/>
  <c r="B28" i="4"/>
  <c r="B27" i="4"/>
  <c r="B26" i="4"/>
  <c r="B25" i="4"/>
  <c r="B24" i="4"/>
  <c r="B15" i="4"/>
  <c r="B16" i="4"/>
  <c r="B17" i="4"/>
  <c r="B18" i="4"/>
  <c r="B19" i="4"/>
  <c r="B20" i="4"/>
  <c r="B21" i="4"/>
  <c r="B22" i="4"/>
  <c r="B23" i="4"/>
  <c r="B14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B4" i="4"/>
  <c r="B5" i="4"/>
  <c r="B6" i="4"/>
  <c r="B7" i="4"/>
  <c r="B8" i="4"/>
  <c r="B9" i="4"/>
  <c r="B10" i="4"/>
  <c r="B11" i="4"/>
  <c r="B12" i="4"/>
  <c r="B13" i="4"/>
  <c r="B3" i="4"/>
  <c r="AJ5" i="3"/>
  <c r="AN5" i="3"/>
  <c r="AR5" i="3"/>
  <c r="AI6" i="3"/>
  <c r="AM6" i="3"/>
  <c r="AQ6" i="3"/>
  <c r="AU6" i="3"/>
  <c r="AL7" i="3"/>
  <c r="AP7" i="3"/>
  <c r="AT7" i="3"/>
  <c r="AK8" i="3"/>
  <c r="AO8" i="3"/>
  <c r="AS8" i="3"/>
  <c r="AT8" i="3"/>
  <c r="AJ9" i="3"/>
  <c r="AK9" i="3"/>
  <c r="AN9" i="3"/>
  <c r="AO9" i="3"/>
  <c r="AR9" i="3"/>
  <c r="AS9" i="3"/>
  <c r="AI10" i="3"/>
  <c r="AJ10" i="3"/>
  <c r="AM10" i="3"/>
  <c r="AN10" i="3"/>
  <c r="AQ10" i="3"/>
  <c r="AR10" i="3"/>
  <c r="AU10" i="3"/>
  <c r="AI11" i="3"/>
  <c r="AL11" i="3"/>
  <c r="AM11" i="3"/>
  <c r="AP11" i="3"/>
  <c r="AQ11" i="3"/>
  <c r="AT11" i="3"/>
  <c r="AU11" i="3"/>
  <c r="AK12" i="3"/>
  <c r="AL12" i="3"/>
  <c r="AO12" i="3"/>
  <c r="AP12" i="3"/>
  <c r="AS12" i="3"/>
  <c r="AT12" i="3"/>
  <c r="AJ13" i="3"/>
  <c r="AK13" i="3"/>
  <c r="AN13" i="3"/>
  <c r="AO13" i="3"/>
  <c r="AR13" i="3"/>
  <c r="AS13" i="3"/>
  <c r="O1350" i="3"/>
  <c r="O1351" i="3"/>
  <c r="O1352" i="3"/>
  <c r="AR14" i="3" s="1"/>
  <c r="O1353" i="3"/>
  <c r="AE14" i="3" s="1"/>
  <c r="O1354" i="3"/>
  <c r="O1355" i="3"/>
  <c r="O1356" i="3"/>
  <c r="O1357" i="3"/>
  <c r="AN14" i="3" s="1"/>
  <c r="O1358" i="3"/>
  <c r="O1359" i="3"/>
  <c r="O1360" i="3"/>
  <c r="O1361" i="3"/>
  <c r="O1362" i="3"/>
  <c r="O1363" i="3"/>
  <c r="O1364" i="3"/>
  <c r="O1365" i="3"/>
  <c r="O1366" i="3"/>
  <c r="O1349" i="3"/>
  <c r="AE13" i="3"/>
  <c r="AA13" i="3"/>
  <c r="W13" i="3"/>
  <c r="AG12" i="3"/>
  <c r="AC12" i="3"/>
  <c r="Y12" i="3"/>
  <c r="U12" i="3"/>
  <c r="AG11" i="3"/>
  <c r="AC11" i="3"/>
  <c r="Y11" i="3"/>
  <c r="U11" i="3"/>
  <c r="AE10" i="3"/>
  <c r="AA10" i="3"/>
  <c r="W10" i="3"/>
  <c r="AH9" i="3"/>
  <c r="AG9" i="3"/>
  <c r="AD9" i="3"/>
  <c r="AC9" i="3"/>
  <c r="Z9" i="3"/>
  <c r="Y9" i="3"/>
  <c r="V9" i="3"/>
  <c r="U9" i="3"/>
  <c r="AH8" i="3"/>
  <c r="AG8" i="3"/>
  <c r="AD8" i="3"/>
  <c r="AC8" i="3"/>
  <c r="Z8" i="3"/>
  <c r="Y8" i="3"/>
  <c r="V8" i="3"/>
  <c r="U8" i="3"/>
  <c r="AF7" i="3"/>
  <c r="AE7" i="3"/>
  <c r="AB7" i="3"/>
  <c r="AA7" i="3"/>
  <c r="X7" i="3"/>
  <c r="W7" i="3"/>
  <c r="T7" i="3"/>
  <c r="AF6" i="3"/>
  <c r="AE6" i="3"/>
  <c r="AB6" i="3"/>
  <c r="AA6" i="3"/>
  <c r="X6" i="3"/>
  <c r="W6" i="3"/>
  <c r="T6" i="3"/>
  <c r="AH5" i="3"/>
  <c r="AG5" i="3"/>
  <c r="AD5" i="3"/>
  <c r="AC5" i="3"/>
  <c r="Z5" i="3"/>
  <c r="Y5" i="3"/>
  <c r="V5" i="3"/>
  <c r="U5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T5" i="3" s="1"/>
  <c r="P866" i="3"/>
  <c r="P867" i="3"/>
  <c r="P868" i="3"/>
  <c r="W5" i="3" s="1"/>
  <c r="P869" i="3"/>
  <c r="X5" i="3" s="1"/>
  <c r="P870" i="3"/>
  <c r="P871" i="3"/>
  <c r="P872" i="3"/>
  <c r="AA5" i="3" s="1"/>
  <c r="P873" i="3"/>
  <c r="AB5" i="3" s="1"/>
  <c r="P874" i="3"/>
  <c r="P875" i="3"/>
  <c r="P876" i="3"/>
  <c r="AE5" i="3" s="1"/>
  <c r="P877" i="3"/>
  <c r="AF5" i="3" s="1"/>
  <c r="P878" i="3"/>
  <c r="P879" i="3"/>
  <c r="P880" i="3"/>
  <c r="AI5" i="3" s="1"/>
  <c r="P881" i="3"/>
  <c r="P882" i="3"/>
  <c r="AK5" i="3" s="1"/>
  <c r="P883" i="3"/>
  <c r="AL5" i="3" s="1"/>
  <c r="P884" i="3"/>
  <c r="AM5" i="3" s="1"/>
  <c r="P885" i="3"/>
  <c r="P886" i="3"/>
  <c r="AO5" i="3" s="1"/>
  <c r="P887" i="3"/>
  <c r="AP5" i="3" s="1"/>
  <c r="P888" i="3"/>
  <c r="AQ5" i="3" s="1"/>
  <c r="P889" i="3"/>
  <c r="P890" i="3"/>
  <c r="AS5" i="3" s="1"/>
  <c r="P891" i="3"/>
  <c r="AT5" i="3" s="1"/>
  <c r="P892" i="3"/>
  <c r="AU5" i="3" s="1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U6" i="3" s="1"/>
  <c r="P920" i="3"/>
  <c r="V6" i="3" s="1"/>
  <c r="P921" i="3"/>
  <c r="P922" i="3"/>
  <c r="P923" i="3"/>
  <c r="Y6" i="3" s="1"/>
  <c r="P924" i="3"/>
  <c r="Z6" i="3" s="1"/>
  <c r="P925" i="3"/>
  <c r="P926" i="3"/>
  <c r="P927" i="3"/>
  <c r="AC6" i="3" s="1"/>
  <c r="P928" i="3"/>
  <c r="AD6" i="3" s="1"/>
  <c r="P929" i="3"/>
  <c r="P930" i="3"/>
  <c r="P931" i="3"/>
  <c r="AG6" i="3" s="1"/>
  <c r="P932" i="3"/>
  <c r="AH6" i="3" s="1"/>
  <c r="P933" i="3"/>
  <c r="P934" i="3"/>
  <c r="AJ6" i="3" s="1"/>
  <c r="P935" i="3"/>
  <c r="AK6" i="3" s="1"/>
  <c r="P936" i="3"/>
  <c r="AL6" i="3" s="1"/>
  <c r="P937" i="3"/>
  <c r="P938" i="3"/>
  <c r="AN6" i="3" s="1"/>
  <c r="P939" i="3"/>
  <c r="AO6" i="3" s="1"/>
  <c r="P940" i="3"/>
  <c r="AP6" i="3" s="1"/>
  <c r="P941" i="3"/>
  <c r="P942" i="3"/>
  <c r="AR6" i="3" s="1"/>
  <c r="P943" i="3"/>
  <c r="AS6" i="3" s="1"/>
  <c r="P944" i="3"/>
  <c r="AT6" i="3" s="1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1" i="3"/>
  <c r="P972" i="3"/>
  <c r="P973" i="3"/>
  <c r="U7" i="3" s="1"/>
  <c r="P974" i="3"/>
  <c r="V7" i="3" s="1"/>
  <c r="P975" i="3"/>
  <c r="P976" i="3"/>
  <c r="P977" i="3"/>
  <c r="Y7" i="3" s="1"/>
  <c r="P978" i="3"/>
  <c r="Z7" i="3" s="1"/>
  <c r="P979" i="3"/>
  <c r="P980" i="3"/>
  <c r="P981" i="3"/>
  <c r="AC7" i="3" s="1"/>
  <c r="P982" i="3"/>
  <c r="AD7" i="3" s="1"/>
  <c r="P983" i="3"/>
  <c r="P984" i="3"/>
  <c r="P985" i="3"/>
  <c r="AG7" i="3" s="1"/>
  <c r="P986" i="3"/>
  <c r="AH7" i="3" s="1"/>
  <c r="P987" i="3"/>
  <c r="AI7" i="3" s="1"/>
  <c r="P988" i="3"/>
  <c r="AJ7" i="3" s="1"/>
  <c r="P989" i="3"/>
  <c r="AK7" i="3" s="1"/>
  <c r="P990" i="3"/>
  <c r="P991" i="3"/>
  <c r="AM7" i="3" s="1"/>
  <c r="P992" i="3"/>
  <c r="AN7" i="3" s="1"/>
  <c r="P993" i="3"/>
  <c r="AO7" i="3" s="1"/>
  <c r="P994" i="3"/>
  <c r="P995" i="3"/>
  <c r="AQ7" i="3" s="1"/>
  <c r="P996" i="3"/>
  <c r="AR7" i="3" s="1"/>
  <c r="P997" i="3"/>
  <c r="AS7" i="3" s="1"/>
  <c r="P998" i="3"/>
  <c r="P999" i="3"/>
  <c r="AU7" i="3" s="1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5" i="3"/>
  <c r="P1026" i="3"/>
  <c r="T8" i="3" s="1"/>
  <c r="P1027" i="3"/>
  <c r="P1028" i="3"/>
  <c r="P1029" i="3"/>
  <c r="W8" i="3" s="1"/>
  <c r="P1030" i="3"/>
  <c r="X8" i="3" s="1"/>
  <c r="P1031" i="3"/>
  <c r="P1032" i="3"/>
  <c r="P1033" i="3"/>
  <c r="AA8" i="3" s="1"/>
  <c r="P1034" i="3"/>
  <c r="AB8" i="3" s="1"/>
  <c r="P1035" i="3"/>
  <c r="P1036" i="3"/>
  <c r="P1037" i="3"/>
  <c r="AE8" i="3" s="1"/>
  <c r="P1038" i="3"/>
  <c r="AF8" i="3" s="1"/>
  <c r="P1039" i="3"/>
  <c r="P1040" i="3"/>
  <c r="P1041" i="3"/>
  <c r="AI8" i="3" s="1"/>
  <c r="P1042" i="3"/>
  <c r="AJ8" i="3" s="1"/>
  <c r="P1043" i="3"/>
  <c r="P1044" i="3"/>
  <c r="AL8" i="3" s="1"/>
  <c r="P1045" i="3"/>
  <c r="AM8" i="3" s="1"/>
  <c r="P1046" i="3"/>
  <c r="AN8" i="3" s="1"/>
  <c r="P1047" i="3"/>
  <c r="P1048" i="3"/>
  <c r="AP8" i="3" s="1"/>
  <c r="P1049" i="3"/>
  <c r="AQ8" i="3" s="1"/>
  <c r="P1050" i="3"/>
  <c r="AR8" i="3" s="1"/>
  <c r="P1051" i="3"/>
  <c r="P1052" i="3"/>
  <c r="P1053" i="3"/>
  <c r="AU8" i="3" s="1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9" i="3"/>
  <c r="P1080" i="3"/>
  <c r="T9" i="3" s="1"/>
  <c r="P1081" i="3"/>
  <c r="P1082" i="3"/>
  <c r="P1083" i="3"/>
  <c r="W9" i="3" s="1"/>
  <c r="P1084" i="3"/>
  <c r="X9" i="3" s="1"/>
  <c r="P1085" i="3"/>
  <c r="P1086" i="3"/>
  <c r="P1087" i="3"/>
  <c r="AA9" i="3" s="1"/>
  <c r="P1088" i="3"/>
  <c r="AB9" i="3" s="1"/>
  <c r="P1089" i="3"/>
  <c r="P1090" i="3"/>
  <c r="P1091" i="3"/>
  <c r="AE9" i="3" s="1"/>
  <c r="P1092" i="3"/>
  <c r="AF9" i="3" s="1"/>
  <c r="P1093" i="3"/>
  <c r="P1094" i="3"/>
  <c r="P1095" i="3"/>
  <c r="AI9" i="3" s="1"/>
  <c r="P1096" i="3"/>
  <c r="P1097" i="3"/>
  <c r="P1098" i="3"/>
  <c r="AL9" i="3" s="1"/>
  <c r="P1099" i="3"/>
  <c r="AM9" i="3" s="1"/>
  <c r="P1100" i="3"/>
  <c r="P1101" i="3"/>
  <c r="P1102" i="3"/>
  <c r="AP9" i="3" s="1"/>
  <c r="P1103" i="3"/>
  <c r="AQ9" i="3" s="1"/>
  <c r="P1104" i="3"/>
  <c r="P1105" i="3"/>
  <c r="P1106" i="3"/>
  <c r="AT9" i="3" s="1"/>
  <c r="P1107" i="3"/>
  <c r="AU9" i="3" s="1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T10" i="3" s="1"/>
  <c r="P1135" i="3"/>
  <c r="U10" i="3" s="1"/>
  <c r="P1136" i="3"/>
  <c r="V10" i="3" s="1"/>
  <c r="P1137" i="3"/>
  <c r="P1138" i="3"/>
  <c r="X10" i="3" s="1"/>
  <c r="P1139" i="3"/>
  <c r="Y10" i="3" s="1"/>
  <c r="P1140" i="3"/>
  <c r="Z10" i="3" s="1"/>
  <c r="P1141" i="3"/>
  <c r="P1142" i="3"/>
  <c r="AB10" i="3" s="1"/>
  <c r="P1143" i="3"/>
  <c r="AC10" i="3" s="1"/>
  <c r="P1144" i="3"/>
  <c r="AD10" i="3" s="1"/>
  <c r="P1145" i="3"/>
  <c r="P1146" i="3"/>
  <c r="AF10" i="3" s="1"/>
  <c r="P1147" i="3"/>
  <c r="AG10" i="3" s="1"/>
  <c r="P1148" i="3"/>
  <c r="AH10" i="3" s="1"/>
  <c r="P1149" i="3"/>
  <c r="P1150" i="3"/>
  <c r="P1151" i="3"/>
  <c r="AK10" i="3" s="1"/>
  <c r="P1152" i="3"/>
  <c r="AL10" i="3" s="1"/>
  <c r="P1153" i="3"/>
  <c r="P1154" i="3"/>
  <c r="P1155" i="3"/>
  <c r="AO10" i="3" s="1"/>
  <c r="P1156" i="3"/>
  <c r="AP10" i="3" s="1"/>
  <c r="P1157" i="3"/>
  <c r="P1158" i="3"/>
  <c r="P1159" i="3"/>
  <c r="AS10" i="3" s="1"/>
  <c r="P1160" i="3"/>
  <c r="AT10" i="3" s="1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T11" i="3" s="1"/>
  <c r="P1188" i="3"/>
  <c r="P1189" i="3"/>
  <c r="V11" i="3" s="1"/>
  <c r="P1190" i="3"/>
  <c r="W11" i="3" s="1"/>
  <c r="P1191" i="3"/>
  <c r="X11" i="3" s="1"/>
  <c r="P1192" i="3"/>
  <c r="P1193" i="3"/>
  <c r="Z11" i="3" s="1"/>
  <c r="P1194" i="3"/>
  <c r="AA11" i="3" s="1"/>
  <c r="P1195" i="3"/>
  <c r="AB11" i="3" s="1"/>
  <c r="P1196" i="3"/>
  <c r="P1197" i="3"/>
  <c r="AD11" i="3" s="1"/>
  <c r="P1198" i="3"/>
  <c r="AE11" i="3" s="1"/>
  <c r="P1199" i="3"/>
  <c r="AF11" i="3" s="1"/>
  <c r="P1200" i="3"/>
  <c r="P1201" i="3"/>
  <c r="AH11" i="3" s="1"/>
  <c r="P1202" i="3"/>
  <c r="P1203" i="3"/>
  <c r="AJ11" i="3" s="1"/>
  <c r="P1204" i="3"/>
  <c r="AK11" i="3" s="1"/>
  <c r="P1205" i="3"/>
  <c r="P1206" i="3"/>
  <c r="P1207" i="3"/>
  <c r="AN11" i="3" s="1"/>
  <c r="P1208" i="3"/>
  <c r="AO11" i="3" s="1"/>
  <c r="P1209" i="3"/>
  <c r="P1210" i="3"/>
  <c r="P1211" i="3"/>
  <c r="AR11" i="3" s="1"/>
  <c r="P1212" i="3"/>
  <c r="AS11" i="3" s="1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T12" i="3" s="1"/>
  <c r="P1241" i="3"/>
  <c r="P1242" i="3"/>
  <c r="V12" i="3" s="1"/>
  <c r="P1243" i="3"/>
  <c r="W12" i="3" s="1"/>
  <c r="P1244" i="3"/>
  <c r="X12" i="3" s="1"/>
  <c r="P1245" i="3"/>
  <c r="P1246" i="3"/>
  <c r="Z12" i="3" s="1"/>
  <c r="P1247" i="3"/>
  <c r="AA12" i="3" s="1"/>
  <c r="P1248" i="3"/>
  <c r="AB12" i="3" s="1"/>
  <c r="P1249" i="3"/>
  <c r="P1250" i="3"/>
  <c r="AD12" i="3" s="1"/>
  <c r="P1251" i="3"/>
  <c r="AE12" i="3" s="1"/>
  <c r="P1252" i="3"/>
  <c r="AF12" i="3" s="1"/>
  <c r="P1253" i="3"/>
  <c r="P1254" i="3"/>
  <c r="AH12" i="3" s="1"/>
  <c r="P1255" i="3"/>
  <c r="AI12" i="3" s="1"/>
  <c r="P1256" i="3"/>
  <c r="AJ12" i="3" s="1"/>
  <c r="P1257" i="3"/>
  <c r="P1258" i="3"/>
  <c r="P1259" i="3"/>
  <c r="AM12" i="3" s="1"/>
  <c r="P1260" i="3"/>
  <c r="AN12" i="3" s="1"/>
  <c r="P1261" i="3"/>
  <c r="P1262" i="3"/>
  <c r="P1263" i="3"/>
  <c r="AQ12" i="3" s="1"/>
  <c r="P1264" i="3"/>
  <c r="AR12" i="3" s="1"/>
  <c r="P1265" i="3"/>
  <c r="P1266" i="3"/>
  <c r="P1267" i="3"/>
  <c r="AU12" i="3" s="1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3" i="3"/>
  <c r="P1294" i="3"/>
  <c r="T13" i="3" s="1"/>
  <c r="P1295" i="3"/>
  <c r="U13" i="3" s="1"/>
  <c r="P1296" i="3"/>
  <c r="V13" i="3" s="1"/>
  <c r="P1297" i="3"/>
  <c r="P1298" i="3"/>
  <c r="X13" i="3" s="1"/>
  <c r="P1299" i="3"/>
  <c r="Y13" i="3" s="1"/>
  <c r="P1300" i="3"/>
  <c r="Z13" i="3" s="1"/>
  <c r="P1301" i="3"/>
  <c r="P1302" i="3"/>
  <c r="AB13" i="3" s="1"/>
  <c r="P1303" i="3"/>
  <c r="AC13" i="3" s="1"/>
  <c r="P1304" i="3"/>
  <c r="AD13" i="3" s="1"/>
  <c r="P1305" i="3"/>
  <c r="P1306" i="3"/>
  <c r="AF13" i="3" s="1"/>
  <c r="P1307" i="3"/>
  <c r="AG13" i="3" s="1"/>
  <c r="P1308" i="3"/>
  <c r="AH13" i="3" s="1"/>
  <c r="P1309" i="3"/>
  <c r="AI13" i="3" s="1"/>
  <c r="P1310" i="3"/>
  <c r="P1311" i="3"/>
  <c r="P1312" i="3"/>
  <c r="AL13" i="3" s="1"/>
  <c r="P1313" i="3"/>
  <c r="AM13" i="3" s="1"/>
  <c r="P1314" i="3"/>
  <c r="P1315" i="3"/>
  <c r="P1316" i="3"/>
  <c r="AP13" i="3" s="1"/>
  <c r="P1317" i="3"/>
  <c r="AQ13" i="3" s="1"/>
  <c r="P1318" i="3"/>
  <c r="P1319" i="3"/>
  <c r="P1320" i="3"/>
  <c r="AT13" i="3" s="1"/>
  <c r="P1321" i="3"/>
  <c r="AU13" i="3" s="1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7" i="3"/>
  <c r="P1348" i="3"/>
  <c r="T14" i="3" s="1"/>
  <c r="P1349" i="3"/>
  <c r="P1350" i="3"/>
  <c r="V14" i="3" s="1"/>
  <c r="P1351" i="3"/>
  <c r="P1352" i="3"/>
  <c r="X14" i="3" s="1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AK15" i="3" l="1"/>
  <c r="BD44" i="1"/>
  <c r="BD43" i="1"/>
  <c r="BD46" i="1"/>
  <c r="BD47" i="1"/>
  <c r="BD50" i="1"/>
  <c r="BD51" i="1"/>
  <c r="T44" i="4"/>
  <c r="AU44" i="1"/>
  <c r="AD88" i="4"/>
  <c r="AQ46" i="1"/>
  <c r="Z88" i="4"/>
  <c r="AM46" i="1"/>
  <c r="V88" i="4"/>
  <c r="BC52" i="1"/>
  <c r="AB83" i="4"/>
  <c r="AB81" i="4"/>
  <c r="AB84" i="4"/>
  <c r="AB82" i="4"/>
  <c r="AB87" i="4"/>
  <c r="X81" i="4"/>
  <c r="X87" i="4"/>
  <c r="T81" i="4"/>
  <c r="T87" i="4"/>
  <c r="P87" i="4"/>
  <c r="L83" i="4"/>
  <c r="L81" i="4"/>
  <c r="L87" i="4"/>
  <c r="L84" i="4"/>
  <c r="L82" i="4"/>
  <c r="H83" i="4"/>
  <c r="H81" i="4"/>
  <c r="H87" i="4"/>
  <c r="H84" i="4"/>
  <c r="H82" i="4"/>
  <c r="S44" i="4"/>
  <c r="S43" i="4"/>
  <c r="AP43" i="1"/>
  <c r="Y88" i="4"/>
  <c r="AA87" i="4"/>
  <c r="AA81" i="4"/>
  <c r="AA84" i="4"/>
  <c r="W87" i="4"/>
  <c r="W81" i="4"/>
  <c r="S87" i="4"/>
  <c r="S81" i="4"/>
  <c r="O87" i="4"/>
  <c r="K82" i="4"/>
  <c r="K87" i="4"/>
  <c r="K83" i="4"/>
  <c r="K81" i="4"/>
  <c r="K84" i="4"/>
  <c r="G82" i="4"/>
  <c r="G87" i="4"/>
  <c r="G83" i="4"/>
  <c r="G81" i="4"/>
  <c r="G84" i="4"/>
  <c r="Z87" i="4"/>
  <c r="Z81" i="4"/>
  <c r="V81" i="4"/>
  <c r="V87" i="4"/>
  <c r="R87" i="4"/>
  <c r="N87" i="4"/>
  <c r="J84" i="4"/>
  <c r="J82" i="4"/>
  <c r="J83" i="4"/>
  <c r="J81" i="4"/>
  <c r="J87" i="4"/>
  <c r="F84" i="4"/>
  <c r="F82" i="4"/>
  <c r="F83" i="4"/>
  <c r="F81" i="4"/>
  <c r="F87" i="4"/>
  <c r="AO15" i="3"/>
  <c r="X90" i="4" s="1"/>
  <c r="W14" i="3"/>
  <c r="AK14" i="3"/>
  <c r="AT14" i="3"/>
  <c r="BC50" i="1"/>
  <c r="BC46" i="1"/>
  <c r="AV43" i="1"/>
  <c r="AE88" i="4"/>
  <c r="AR45" i="1"/>
  <c r="AA88" i="4"/>
  <c r="AN46" i="1"/>
  <c r="W88" i="4"/>
  <c r="AJ44" i="1"/>
  <c r="S88" i="4"/>
  <c r="BD52" i="1"/>
  <c r="Y81" i="4"/>
  <c r="Y87" i="4"/>
  <c r="U81" i="4"/>
  <c r="U87" i="4"/>
  <c r="Q87" i="4"/>
  <c r="M87" i="4"/>
  <c r="M84" i="4"/>
  <c r="I87" i="4"/>
  <c r="I84" i="4"/>
  <c r="I82" i="4"/>
  <c r="I83" i="4"/>
  <c r="I81" i="4"/>
  <c r="E83" i="4"/>
  <c r="E82" i="4"/>
  <c r="E87" i="4"/>
  <c r="E81" i="4"/>
  <c r="E84" i="4"/>
  <c r="AO50" i="3"/>
  <c r="AO49" i="3"/>
  <c r="AO44" i="3"/>
  <c r="AU14" i="3"/>
  <c r="AQ14" i="3"/>
  <c r="AM14" i="3"/>
  <c r="AI14" i="3"/>
  <c r="AH14" i="3"/>
  <c r="AH52" i="3" s="1"/>
  <c r="AJ14" i="3"/>
  <c r="AK44" i="3"/>
  <c r="AP14" i="3"/>
  <c r="AL14" i="3"/>
  <c r="U14" i="3"/>
  <c r="AA14" i="3"/>
  <c r="AS14" i="3"/>
  <c r="AO14" i="3"/>
  <c r="AO52" i="3" s="1"/>
  <c r="AQ15" i="3"/>
  <c r="AQ49" i="3" s="1"/>
  <c r="AJ15" i="3"/>
  <c r="AV52" i="1"/>
  <c r="AJ52" i="1"/>
  <c r="AV51" i="1"/>
  <c r="AN51" i="1"/>
  <c r="AZ50" i="1"/>
  <c r="AN50" i="1"/>
  <c r="BD49" i="1"/>
  <c r="AR49" i="1"/>
  <c r="BD48" i="1"/>
  <c r="AV48" i="1"/>
  <c r="AJ48" i="1"/>
  <c r="AV47" i="1"/>
  <c r="AN47" i="1"/>
  <c r="BD45" i="1"/>
  <c r="AV44" i="1"/>
  <c r="AY52" i="1"/>
  <c r="AM52" i="1"/>
  <c r="AQ51" i="1"/>
  <c r="AI50" i="1"/>
  <c r="AU49" i="1"/>
  <c r="AY48" i="1"/>
  <c r="AM48" i="1"/>
  <c r="AQ47" i="1"/>
  <c r="AI46" i="1"/>
  <c r="AU45" i="1"/>
  <c r="AY44" i="1"/>
  <c r="AM44" i="1"/>
  <c r="AQ43" i="1"/>
  <c r="AI52" i="1"/>
  <c r="AU51" i="1"/>
  <c r="AY50" i="1"/>
  <c r="AM50" i="1"/>
  <c r="AQ49" i="1"/>
  <c r="BC48" i="1"/>
  <c r="AI48" i="1"/>
  <c r="AU47" i="1"/>
  <c r="AY46" i="1"/>
  <c r="AQ45" i="1"/>
  <c r="BC44" i="1"/>
  <c r="AI44" i="1"/>
  <c r="AU43" i="1"/>
  <c r="AU52" i="1"/>
  <c r="BB15" i="1"/>
  <c r="BB45" i="1" s="1"/>
  <c r="BF15" i="1"/>
  <c r="AL47" i="1"/>
  <c r="AT46" i="1"/>
  <c r="Z53" i="4"/>
  <c r="AA53" i="4"/>
  <c r="AB53" i="4"/>
  <c r="AB14" i="4"/>
  <c r="O301" i="6"/>
  <c r="O302" i="6" s="1"/>
  <c r="C271" i="6"/>
  <c r="A270" i="6"/>
  <c r="M267" i="6"/>
  <c r="N266" i="6"/>
  <c r="A44" i="4"/>
  <c r="U44" i="4" s="1"/>
  <c r="A6" i="4"/>
  <c r="BB43" i="1"/>
  <c r="BF52" i="1"/>
  <c r="AP52" i="1"/>
  <c r="AX51" i="1"/>
  <c r="AT49" i="1"/>
  <c r="BB48" i="1"/>
  <c r="AL46" i="1"/>
  <c r="AT45" i="1"/>
  <c r="BB44" i="1"/>
  <c r="AT44" i="1"/>
  <c r="AL44" i="1"/>
  <c r="AX43" i="1"/>
  <c r="AL43" i="1"/>
  <c r="U43" i="4" s="1"/>
  <c r="BB52" i="1"/>
  <c r="AL52" i="1"/>
  <c r="AT51" i="1"/>
  <c r="AL50" i="1"/>
  <c r="AX49" i="1"/>
  <c r="AL48" i="1"/>
  <c r="AT47" i="1"/>
  <c r="AT52" i="1"/>
  <c r="BB51" i="1"/>
  <c r="AL51" i="1"/>
  <c r="AT50" i="1"/>
  <c r="BB49" i="1"/>
  <c r="AL49" i="1"/>
  <c r="AT48" i="1"/>
  <c r="BB47" i="1"/>
  <c r="BB50" i="1"/>
  <c r="AP50" i="1"/>
  <c r="AP46" i="1"/>
  <c r="AX45" i="1"/>
  <c r="AL45" i="1"/>
  <c r="AP48" i="1"/>
  <c r="AX47" i="1"/>
  <c r="AX52" i="1"/>
  <c r="AP51" i="1"/>
  <c r="AX50" i="1"/>
  <c r="AP49" i="1"/>
  <c r="AX48" i="1"/>
  <c r="BF47" i="1"/>
  <c r="AP47" i="1"/>
  <c r="AX46" i="1"/>
  <c r="AP45" i="1"/>
  <c r="AI51" i="1"/>
  <c r="AQ50" i="1"/>
  <c r="AI49" i="1"/>
  <c r="AQ48" i="1"/>
  <c r="AY47" i="1"/>
  <c r="AI47" i="1"/>
  <c r="AQ44" i="1"/>
  <c r="AY43" i="1"/>
  <c r="AT43" i="1"/>
  <c r="AI43" i="1"/>
  <c r="R43" i="4" s="1"/>
  <c r="BA43" i="1"/>
  <c r="BA44" i="1"/>
  <c r="BA45" i="1"/>
  <c r="BA46" i="1"/>
  <c r="BA47" i="1"/>
  <c r="BA48" i="1"/>
  <c r="BA49" i="1"/>
  <c r="BA50" i="1"/>
  <c r="BA51" i="1"/>
  <c r="AW43" i="1"/>
  <c r="AW44" i="1"/>
  <c r="AW45" i="1"/>
  <c r="AW46" i="1"/>
  <c r="AW47" i="1"/>
  <c r="AW48" i="1"/>
  <c r="AW49" i="1"/>
  <c r="AW50" i="1"/>
  <c r="AW51" i="1"/>
  <c r="AO43" i="1"/>
  <c r="AO44" i="1"/>
  <c r="AO45" i="1"/>
  <c r="AO46" i="1"/>
  <c r="AO47" i="1"/>
  <c r="AO48" i="1"/>
  <c r="AO49" i="1"/>
  <c r="AO50" i="1"/>
  <c r="AO51" i="1"/>
  <c r="AO52" i="1"/>
  <c r="BA52" i="1"/>
  <c r="AW52" i="1"/>
  <c r="AQ52" i="1"/>
  <c r="AY51" i="1"/>
  <c r="AY49" i="1"/>
  <c r="AI45" i="1"/>
  <c r="BE43" i="1"/>
  <c r="BE44" i="1"/>
  <c r="BE45" i="1"/>
  <c r="BE46" i="1"/>
  <c r="BE47" i="1"/>
  <c r="BE48" i="1"/>
  <c r="BE49" i="1"/>
  <c r="BE50" i="1"/>
  <c r="BE51" i="1"/>
  <c r="AS43" i="1"/>
  <c r="AS44" i="1"/>
  <c r="AS45" i="1"/>
  <c r="AS46" i="1"/>
  <c r="AS47" i="1"/>
  <c r="AS48" i="1"/>
  <c r="AS49" i="1"/>
  <c r="AS50" i="1"/>
  <c r="AS51" i="1"/>
  <c r="AS52" i="1"/>
  <c r="AK43" i="1"/>
  <c r="T43" i="4" s="1"/>
  <c r="AK44" i="1"/>
  <c r="AK45" i="1"/>
  <c r="AK46" i="1"/>
  <c r="AK47" i="1"/>
  <c r="AK48" i="1"/>
  <c r="AK49" i="1"/>
  <c r="AK50" i="1"/>
  <c r="AK51" i="1"/>
  <c r="AK52" i="1"/>
  <c r="BE52" i="1"/>
  <c r="BC51" i="1"/>
  <c r="AM51" i="1"/>
  <c r="AU50" i="1"/>
  <c r="BC49" i="1"/>
  <c r="AM49" i="1"/>
  <c r="AU48" i="1"/>
  <c r="BC47" i="1"/>
  <c r="AM47" i="1"/>
  <c r="AU46" i="1"/>
  <c r="BC45" i="1"/>
  <c r="AM45" i="1"/>
  <c r="AP44" i="1"/>
  <c r="AM43" i="1"/>
  <c r="AQ44" i="3"/>
  <c r="AQ45" i="3"/>
  <c r="AQ43" i="3"/>
  <c r="AQ47" i="3"/>
  <c r="AJ51" i="3"/>
  <c r="AK52" i="3"/>
  <c r="AK48" i="3"/>
  <c r="AM15" i="3"/>
  <c r="AN15" i="3"/>
  <c r="AS15" i="3"/>
  <c r="AU15" i="3"/>
  <c r="AD90" i="4" s="1"/>
  <c r="AO46" i="3"/>
  <c r="AO43" i="3"/>
  <c r="AO45" i="3"/>
  <c r="AO47" i="3"/>
  <c r="AK46" i="3"/>
  <c r="AK47" i="3"/>
  <c r="AK43" i="3"/>
  <c r="AK45" i="3"/>
  <c r="AQ50" i="3"/>
  <c r="AO48" i="3"/>
  <c r="AI15" i="3"/>
  <c r="AR15" i="3"/>
  <c r="AK50" i="3"/>
  <c r="AT15" i="3"/>
  <c r="AP15" i="3"/>
  <c r="Y90" i="4" s="1"/>
  <c r="AL15" i="3"/>
  <c r="AJ52" i="3"/>
  <c r="AO51" i="3"/>
  <c r="AK51" i="3"/>
  <c r="AB14" i="3"/>
  <c r="AF14" i="3"/>
  <c r="Y14" i="3"/>
  <c r="AC14" i="3"/>
  <c r="AG14" i="3"/>
  <c r="Z14" i="3"/>
  <c r="AD14" i="3"/>
  <c r="AH15" i="3"/>
  <c r="AD15" i="3"/>
  <c r="AD46" i="3" s="1"/>
  <c r="AB15" i="3"/>
  <c r="AC15" i="3"/>
  <c r="W15" i="3"/>
  <c r="AA15" i="3"/>
  <c r="AE15" i="3"/>
  <c r="AH46" i="3"/>
  <c r="AH50" i="3"/>
  <c r="Z15" i="3"/>
  <c r="AH45" i="3"/>
  <c r="AH49" i="3"/>
  <c r="T15" i="3"/>
  <c r="T28" i="3" s="1"/>
  <c r="T23" i="3" s="1"/>
  <c r="T36" i="3" s="1"/>
  <c r="AF15" i="3"/>
  <c r="O90" i="4" s="1"/>
  <c r="U15" i="3"/>
  <c r="U44" i="3" s="1"/>
  <c r="AG15" i="3"/>
  <c r="AD44" i="3"/>
  <c r="AH48" i="3"/>
  <c r="X15" i="3"/>
  <c r="Y15" i="3"/>
  <c r="AH44" i="3"/>
  <c r="AG46" i="3"/>
  <c r="V15" i="3"/>
  <c r="AH47" i="3"/>
  <c r="Q35" i="2"/>
  <c r="R35" i="2"/>
  <c r="S35" i="2"/>
  <c r="T35" i="2"/>
  <c r="U35" i="2"/>
  <c r="V35" i="2"/>
  <c r="W35" i="2"/>
  <c r="X35" i="2"/>
  <c r="Q36" i="2"/>
  <c r="R36" i="2"/>
  <c r="S36" i="2"/>
  <c r="T36" i="2"/>
  <c r="U36" i="2"/>
  <c r="V36" i="2"/>
  <c r="W36" i="2"/>
  <c r="X36" i="2"/>
  <c r="Q37" i="2"/>
  <c r="R37" i="2"/>
  <c r="S37" i="2"/>
  <c r="T37" i="2"/>
  <c r="U37" i="2"/>
  <c r="V37" i="2"/>
  <c r="W37" i="2"/>
  <c r="X37" i="2"/>
  <c r="Q38" i="2"/>
  <c r="R38" i="2"/>
  <c r="S38" i="2"/>
  <c r="T38" i="2"/>
  <c r="U38" i="2"/>
  <c r="V38" i="2"/>
  <c r="W38" i="2"/>
  <c r="X38" i="2"/>
  <c r="Q39" i="2"/>
  <c r="R39" i="2"/>
  <c r="S39" i="2"/>
  <c r="T39" i="2"/>
  <c r="U39" i="2"/>
  <c r="V39" i="2"/>
  <c r="W39" i="2"/>
  <c r="X39" i="2"/>
  <c r="Q40" i="2"/>
  <c r="R40" i="2"/>
  <c r="S40" i="2"/>
  <c r="T40" i="2"/>
  <c r="U40" i="2"/>
  <c r="V40" i="2"/>
  <c r="W40" i="2"/>
  <c r="X40" i="2"/>
  <c r="Q41" i="2"/>
  <c r="R41" i="2"/>
  <c r="S41" i="2"/>
  <c r="T41" i="2"/>
  <c r="U41" i="2"/>
  <c r="V41" i="2"/>
  <c r="W41" i="2"/>
  <c r="X41" i="2"/>
  <c r="Q42" i="2"/>
  <c r="R42" i="2"/>
  <c r="S42" i="2"/>
  <c r="T42" i="2"/>
  <c r="U42" i="2"/>
  <c r="V42" i="2"/>
  <c r="W42" i="2"/>
  <c r="X42" i="2"/>
  <c r="Q43" i="2"/>
  <c r="R43" i="2"/>
  <c r="S43" i="2"/>
  <c r="T43" i="2"/>
  <c r="U43" i="2"/>
  <c r="V43" i="2"/>
  <c r="W43" i="2"/>
  <c r="X43" i="2"/>
  <c r="Q44" i="2"/>
  <c r="R44" i="2"/>
  <c r="S44" i="2"/>
  <c r="T44" i="2"/>
  <c r="U44" i="2"/>
  <c r="V44" i="2"/>
  <c r="W44" i="2"/>
  <c r="X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R44" i="4" l="1"/>
  <c r="C104" i="4"/>
  <c r="G104" i="4"/>
  <c r="K104" i="4"/>
  <c r="C107" i="4"/>
  <c r="G107" i="4"/>
  <c r="K107" i="4"/>
  <c r="O107" i="4"/>
  <c r="O104" i="4"/>
  <c r="E104" i="4"/>
  <c r="I104" i="4"/>
  <c r="M104" i="4"/>
  <c r="Q104" i="4"/>
  <c r="E107" i="4"/>
  <c r="E110" i="4" s="1"/>
  <c r="I107" i="4"/>
  <c r="M107" i="4"/>
  <c r="Q107" i="4"/>
  <c r="Q110" i="4" s="1"/>
  <c r="Y107" i="4"/>
  <c r="U107" i="4"/>
  <c r="Y104" i="4"/>
  <c r="U104" i="4"/>
  <c r="F104" i="4"/>
  <c r="J104" i="4"/>
  <c r="N104" i="4"/>
  <c r="F107" i="4"/>
  <c r="J107" i="4"/>
  <c r="N107" i="4"/>
  <c r="X107" i="4"/>
  <c r="T107" i="4"/>
  <c r="X104" i="4"/>
  <c r="T104" i="4"/>
  <c r="W107" i="4"/>
  <c r="S107" i="4"/>
  <c r="W104" i="4"/>
  <c r="S104" i="4"/>
  <c r="D104" i="4"/>
  <c r="H104" i="4"/>
  <c r="L104" i="4"/>
  <c r="P104" i="4"/>
  <c r="D107" i="4"/>
  <c r="D110" i="4" s="1"/>
  <c r="H107" i="4"/>
  <c r="H110" i="4" s="1"/>
  <c r="L107" i="4"/>
  <c r="L110" i="4" s="1"/>
  <c r="P107" i="4"/>
  <c r="V107" i="4"/>
  <c r="R107" i="4"/>
  <c r="V104" i="4"/>
  <c r="R104" i="4"/>
  <c r="AM46" i="3"/>
  <c r="V90" i="4"/>
  <c r="AS44" i="3"/>
  <c r="AB90" i="4"/>
  <c r="AS51" i="3"/>
  <c r="BF45" i="1"/>
  <c r="BF50" i="1"/>
  <c r="BF48" i="1"/>
  <c r="BF49" i="1"/>
  <c r="S90" i="4"/>
  <c r="AJ48" i="3"/>
  <c r="AJ50" i="3"/>
  <c r="AJ43" i="3"/>
  <c r="AJ46" i="3"/>
  <c r="AJ49" i="3"/>
  <c r="AJ45" i="3"/>
  <c r="V52" i="3"/>
  <c r="E90" i="4"/>
  <c r="X51" i="3"/>
  <c r="G90" i="4"/>
  <c r="AC46" i="3"/>
  <c r="L90" i="4"/>
  <c r="AD52" i="3"/>
  <c r="AJ44" i="3"/>
  <c r="BF46" i="1"/>
  <c r="BF44" i="1"/>
  <c r="BF43" i="1"/>
  <c r="AA46" i="3"/>
  <c r="J90" i="4"/>
  <c r="AD47" i="3"/>
  <c r="M90" i="4"/>
  <c r="AR45" i="3"/>
  <c r="AA90" i="4"/>
  <c r="AJ47" i="3"/>
  <c r="BF51" i="1"/>
  <c r="Y44" i="3"/>
  <c r="H90" i="4"/>
  <c r="AG48" i="3"/>
  <c r="P90" i="4"/>
  <c r="W51" i="3"/>
  <c r="F90" i="4"/>
  <c r="AH51" i="3"/>
  <c r="Q90" i="4"/>
  <c r="AL52" i="3"/>
  <c r="U90" i="4"/>
  <c r="AQ51" i="3"/>
  <c r="BB46" i="1"/>
  <c r="Z48" i="3"/>
  <c r="I90" i="4"/>
  <c r="AE47" i="3"/>
  <c r="N90" i="4"/>
  <c r="AB50" i="3"/>
  <c r="K90" i="4"/>
  <c r="AT52" i="3"/>
  <c r="AC90" i="4"/>
  <c r="AI46" i="3"/>
  <c r="R90" i="4"/>
  <c r="AN45" i="3"/>
  <c r="W90" i="4"/>
  <c r="AQ46" i="3"/>
  <c r="Z90" i="4"/>
  <c r="AK49" i="3"/>
  <c r="T90" i="4"/>
  <c r="AN52" i="3"/>
  <c r="AQ48" i="3"/>
  <c r="AE46" i="3"/>
  <c r="AT43" i="3"/>
  <c r="AS48" i="3"/>
  <c r="AR52" i="3"/>
  <c r="AQ52" i="3"/>
  <c r="U45" i="2"/>
  <c r="V45" i="2"/>
  <c r="C272" i="6"/>
  <c r="A271" i="6"/>
  <c r="O303" i="6"/>
  <c r="M268" i="6"/>
  <c r="N267" i="6"/>
  <c r="A7" i="4"/>
  <c r="A45" i="4"/>
  <c r="AU44" i="3"/>
  <c r="AU45" i="3"/>
  <c r="AU49" i="3"/>
  <c r="AU43" i="3"/>
  <c r="AU48" i="3"/>
  <c r="AU47" i="3"/>
  <c r="AU52" i="3"/>
  <c r="AU46" i="3"/>
  <c r="AU51" i="3"/>
  <c r="AU50" i="3"/>
  <c r="AP45" i="3"/>
  <c r="AP50" i="3"/>
  <c r="AP44" i="3"/>
  <c r="AP49" i="3"/>
  <c r="AP46" i="3"/>
  <c r="AP48" i="3"/>
  <c r="AP52" i="3"/>
  <c r="AI28" i="3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I44" i="3"/>
  <c r="AI43" i="3"/>
  <c r="AI49" i="3"/>
  <c r="AI47" i="3"/>
  <c r="AI52" i="3"/>
  <c r="AI45" i="3"/>
  <c r="AI48" i="3"/>
  <c r="AT47" i="3"/>
  <c r="AR49" i="3"/>
  <c r="AN43" i="3"/>
  <c r="AN48" i="3"/>
  <c r="AN44" i="3"/>
  <c r="AN46" i="3"/>
  <c r="AN51" i="3"/>
  <c r="AN47" i="3"/>
  <c r="AP47" i="3"/>
  <c r="AN49" i="3"/>
  <c r="AS52" i="3"/>
  <c r="AT45" i="3"/>
  <c r="AT50" i="3"/>
  <c r="AT46" i="3"/>
  <c r="AT49" i="3"/>
  <c r="AT44" i="3"/>
  <c r="AT48" i="3"/>
  <c r="AL51" i="3"/>
  <c r="AP51" i="3"/>
  <c r="AN50" i="3"/>
  <c r="AL45" i="3"/>
  <c r="AL44" i="3"/>
  <c r="AL50" i="3"/>
  <c r="AL46" i="3"/>
  <c r="AL43" i="3"/>
  <c r="AL49" i="3"/>
  <c r="AL48" i="3"/>
  <c r="AP43" i="3"/>
  <c r="AR43" i="3"/>
  <c r="AR44" i="3"/>
  <c r="AR46" i="3"/>
  <c r="AR48" i="3"/>
  <c r="AR47" i="3"/>
  <c r="AR51" i="3"/>
  <c r="AR50" i="3"/>
  <c r="AL47" i="3"/>
  <c r="AI50" i="3"/>
  <c r="AT51" i="3"/>
  <c r="AS46" i="3"/>
  <c r="AS47" i="3"/>
  <c r="AS43" i="3"/>
  <c r="AS50" i="3"/>
  <c r="AS49" i="3"/>
  <c r="AS45" i="3"/>
  <c r="AM44" i="3"/>
  <c r="AM49" i="3"/>
  <c r="AM48" i="3"/>
  <c r="AM52" i="3"/>
  <c r="AM45" i="3"/>
  <c r="AM51" i="3"/>
  <c r="AM47" i="3"/>
  <c r="AM43" i="3"/>
  <c r="AM50" i="3"/>
  <c r="AI51" i="3"/>
  <c r="AH43" i="3"/>
  <c r="AD48" i="3"/>
  <c r="AC52" i="3"/>
  <c r="AC45" i="3"/>
  <c r="T27" i="3"/>
  <c r="T40" i="3" s="1"/>
  <c r="T20" i="3"/>
  <c r="T33" i="3" s="1"/>
  <c r="AC47" i="3"/>
  <c r="AC50" i="3"/>
  <c r="T25" i="3"/>
  <c r="T38" i="3" s="1"/>
  <c r="T46" i="3"/>
  <c r="W52" i="3"/>
  <c r="W44" i="3"/>
  <c r="Z45" i="3"/>
  <c r="AA45" i="3"/>
  <c r="AA47" i="3"/>
  <c r="AA50" i="3"/>
  <c r="U50" i="3"/>
  <c r="AG51" i="3"/>
  <c r="Z47" i="3"/>
  <c r="AG47" i="3"/>
  <c r="W47" i="3"/>
  <c r="AD45" i="3"/>
  <c r="U51" i="3"/>
  <c r="AE52" i="3"/>
  <c r="Y46" i="3"/>
  <c r="AE45" i="3"/>
  <c r="T50" i="3"/>
  <c r="U46" i="3"/>
  <c r="AE49" i="3"/>
  <c r="AE44" i="3"/>
  <c r="T19" i="3"/>
  <c r="T32" i="3" s="1"/>
  <c r="T21" i="3"/>
  <c r="T34" i="3" s="1"/>
  <c r="AG52" i="3"/>
  <c r="Z49" i="3"/>
  <c r="Y52" i="3"/>
  <c r="AC51" i="3"/>
  <c r="AD51" i="3"/>
  <c r="X45" i="3"/>
  <c r="AD43" i="3"/>
  <c r="Y43" i="3"/>
  <c r="AA49" i="3"/>
  <c r="AE50" i="3"/>
  <c r="AD49" i="3"/>
  <c r="AD50" i="3"/>
  <c r="T44" i="3"/>
  <c r="Z44" i="3"/>
  <c r="Y51" i="3"/>
  <c r="W49" i="3"/>
  <c r="Y49" i="3"/>
  <c r="Y47" i="3"/>
  <c r="W45" i="3"/>
  <c r="W46" i="3"/>
  <c r="W50" i="3"/>
  <c r="Y48" i="3"/>
  <c r="Z46" i="3"/>
  <c r="X43" i="3"/>
  <c r="X47" i="3"/>
  <c r="AB48" i="3"/>
  <c r="X52" i="3"/>
  <c r="AG43" i="3"/>
  <c r="T22" i="3"/>
  <c r="T35" i="3" s="1"/>
  <c r="T52" i="3"/>
  <c r="Z50" i="3"/>
  <c r="X48" i="3"/>
  <c r="Y45" i="3"/>
  <c r="AC43" i="3"/>
  <c r="T45" i="3"/>
  <c r="AE51" i="3"/>
  <c r="T49" i="3"/>
  <c r="Z52" i="3"/>
  <c r="T24" i="3"/>
  <c r="T37" i="3" s="1"/>
  <c r="U21" i="3"/>
  <c r="V21" i="3" s="1"/>
  <c r="X46" i="3"/>
  <c r="U28" i="3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T43" i="3"/>
  <c r="T51" i="3"/>
  <c r="AC48" i="3"/>
  <c r="AC49" i="3"/>
  <c r="X44" i="3"/>
  <c r="V43" i="3"/>
  <c r="V50" i="3"/>
  <c r="V45" i="3"/>
  <c r="V49" i="3"/>
  <c r="V48" i="3"/>
  <c r="V51" i="3"/>
  <c r="V46" i="3"/>
  <c r="V47" i="3"/>
  <c r="AF49" i="3"/>
  <c r="AF48" i="3"/>
  <c r="AF43" i="3"/>
  <c r="AF44" i="3"/>
  <c r="AF50" i="3"/>
  <c r="AF45" i="3"/>
  <c r="AF51" i="3"/>
  <c r="AF52" i="3"/>
  <c r="AF47" i="3"/>
  <c r="V44" i="3"/>
  <c r="AF46" i="3"/>
  <c r="AB49" i="3"/>
  <c r="U23" i="3"/>
  <c r="U45" i="3"/>
  <c r="AA43" i="3"/>
  <c r="Y50" i="3"/>
  <c r="X50" i="3"/>
  <c r="U47" i="3"/>
  <c r="AB46" i="3"/>
  <c r="AG50" i="3"/>
  <c r="U43" i="3"/>
  <c r="AG44" i="3"/>
  <c r="T18" i="3"/>
  <c r="U48" i="3"/>
  <c r="AB47" i="3"/>
  <c r="T47" i="3"/>
  <c r="Z51" i="3"/>
  <c r="U49" i="3"/>
  <c r="T48" i="3"/>
  <c r="AG45" i="3"/>
  <c r="AE48" i="3"/>
  <c r="W48" i="3"/>
  <c r="AC44" i="3"/>
  <c r="AA52" i="3"/>
  <c r="AA44" i="3"/>
  <c r="AA51" i="3"/>
  <c r="AB43" i="3"/>
  <c r="AA48" i="3"/>
  <c r="X49" i="3"/>
  <c r="U52" i="3"/>
  <c r="AB51" i="3"/>
  <c r="T26" i="3"/>
  <c r="AB52" i="3"/>
  <c r="AG49" i="3"/>
  <c r="AB44" i="3"/>
  <c r="AE43" i="3"/>
  <c r="W43" i="3"/>
  <c r="AB45" i="3"/>
  <c r="Z43" i="3"/>
  <c r="R45" i="2"/>
  <c r="X45" i="2"/>
  <c r="T45" i="2"/>
  <c r="W45" i="2"/>
  <c r="S45" i="2"/>
  <c r="T89" i="4" s="1"/>
  <c r="Q45" i="2"/>
  <c r="B45" i="2"/>
  <c r="B79" i="2" s="1"/>
  <c r="AF5" i="1"/>
  <c r="AG5" i="1"/>
  <c r="AH5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E5" i="1"/>
  <c r="AE6" i="1"/>
  <c r="AE7" i="1"/>
  <c r="AE8" i="1"/>
  <c r="AE9" i="1"/>
  <c r="AE10" i="1"/>
  <c r="AE11" i="1"/>
  <c r="AE12" i="1"/>
  <c r="AE13" i="1"/>
  <c r="U5" i="1"/>
  <c r="V5" i="1"/>
  <c r="W5" i="1"/>
  <c r="X5" i="1"/>
  <c r="Y5" i="1"/>
  <c r="Z5" i="1"/>
  <c r="AA5" i="1"/>
  <c r="AB5" i="1"/>
  <c r="AC5" i="1"/>
  <c r="AD5" i="1"/>
  <c r="U6" i="1"/>
  <c r="V6" i="1"/>
  <c r="W6" i="1"/>
  <c r="X6" i="1"/>
  <c r="Y6" i="1"/>
  <c r="Z6" i="1"/>
  <c r="AA6" i="1"/>
  <c r="AB6" i="1"/>
  <c r="AC6" i="1"/>
  <c r="AD6" i="1"/>
  <c r="U7" i="1"/>
  <c r="V7" i="1"/>
  <c r="W7" i="1"/>
  <c r="X7" i="1"/>
  <c r="Y7" i="1"/>
  <c r="Z7" i="1"/>
  <c r="AA7" i="1"/>
  <c r="AB7" i="1"/>
  <c r="AC7" i="1"/>
  <c r="AD7" i="1"/>
  <c r="U8" i="1"/>
  <c r="V8" i="1"/>
  <c r="W8" i="1"/>
  <c r="X8" i="1"/>
  <c r="Y8" i="1"/>
  <c r="Z8" i="1"/>
  <c r="AA8" i="1"/>
  <c r="AB8" i="1"/>
  <c r="AC8" i="1"/>
  <c r="AD8" i="1"/>
  <c r="U9" i="1"/>
  <c r="V9" i="1"/>
  <c r="W9" i="1"/>
  <c r="X9" i="1"/>
  <c r="Y9" i="1"/>
  <c r="Z9" i="1"/>
  <c r="AA9" i="1"/>
  <c r="AB9" i="1"/>
  <c r="AC9" i="1"/>
  <c r="AD9" i="1"/>
  <c r="U10" i="1"/>
  <c r="V10" i="1"/>
  <c r="W10" i="1"/>
  <c r="X10" i="1"/>
  <c r="Y10" i="1"/>
  <c r="Z10" i="1"/>
  <c r="AA10" i="1"/>
  <c r="AB10" i="1"/>
  <c r="AC10" i="1"/>
  <c r="AD10" i="1"/>
  <c r="U11" i="1"/>
  <c r="V11" i="1"/>
  <c r="W11" i="1"/>
  <c r="X11" i="1"/>
  <c r="Y11" i="1"/>
  <c r="Z11" i="1"/>
  <c r="AA11" i="1"/>
  <c r="AB11" i="1"/>
  <c r="AC11" i="1"/>
  <c r="AD11" i="1"/>
  <c r="U12" i="1"/>
  <c r="V12" i="1"/>
  <c r="W12" i="1"/>
  <c r="X12" i="1"/>
  <c r="Y12" i="1"/>
  <c r="Z12" i="1"/>
  <c r="AA12" i="1"/>
  <c r="AB12" i="1"/>
  <c r="AC12" i="1"/>
  <c r="AD12" i="1"/>
  <c r="U13" i="1"/>
  <c r="V13" i="1"/>
  <c r="W13" i="1"/>
  <c r="X13" i="1"/>
  <c r="Y13" i="1"/>
  <c r="Z13" i="1"/>
  <c r="AA13" i="1"/>
  <c r="AB13" i="1"/>
  <c r="AC13" i="1"/>
  <c r="AD13" i="1"/>
  <c r="T6" i="1"/>
  <c r="T7" i="1"/>
  <c r="T8" i="1"/>
  <c r="T9" i="1"/>
  <c r="T10" i="1"/>
  <c r="T11" i="1"/>
  <c r="T12" i="1"/>
  <c r="T13" i="1"/>
  <c r="T5" i="1"/>
  <c r="P110" i="4" l="1"/>
  <c r="C114" i="4"/>
  <c r="I110" i="4"/>
  <c r="M110" i="4"/>
  <c r="Y110" i="4"/>
  <c r="N110" i="4"/>
  <c r="U110" i="4"/>
  <c r="K110" i="4"/>
  <c r="J110" i="4"/>
  <c r="G110" i="4"/>
  <c r="R110" i="4"/>
  <c r="S110" i="4"/>
  <c r="T110" i="4"/>
  <c r="F110" i="4"/>
  <c r="C110" i="4"/>
  <c r="V110" i="4"/>
  <c r="W110" i="4"/>
  <c r="X110" i="4"/>
  <c r="O110" i="4"/>
  <c r="U25" i="3"/>
  <c r="R45" i="4"/>
  <c r="T45" i="4"/>
  <c r="U45" i="4"/>
  <c r="S45" i="4"/>
  <c r="X73" i="2"/>
  <c r="Y53" i="4" s="1"/>
  <c r="Y89" i="4"/>
  <c r="R80" i="2"/>
  <c r="S89" i="4"/>
  <c r="W82" i="2"/>
  <c r="X89" i="4"/>
  <c r="V81" i="2"/>
  <c r="W89" i="4"/>
  <c r="T77" i="2"/>
  <c r="U89" i="4"/>
  <c r="U73" i="2"/>
  <c r="V53" i="4" s="1"/>
  <c r="V89" i="4"/>
  <c r="Q78" i="2"/>
  <c r="R89" i="4"/>
  <c r="V76" i="2"/>
  <c r="U78" i="2"/>
  <c r="U80" i="2"/>
  <c r="U82" i="2"/>
  <c r="U75" i="2"/>
  <c r="U74" i="2"/>
  <c r="U77" i="2"/>
  <c r="U81" i="2"/>
  <c r="U76" i="2"/>
  <c r="U19" i="3"/>
  <c r="U32" i="3" s="1"/>
  <c r="U79" i="2"/>
  <c r="V77" i="2"/>
  <c r="V79" i="2"/>
  <c r="V73" i="2"/>
  <c r="W53" i="4" s="1"/>
  <c r="V82" i="2"/>
  <c r="V78" i="2"/>
  <c r="V74" i="2"/>
  <c r="V80" i="2"/>
  <c r="V75" i="2"/>
  <c r="O304" i="6"/>
  <c r="C273" i="6"/>
  <c r="A272" i="6"/>
  <c r="M269" i="6"/>
  <c r="N268" i="6"/>
  <c r="A8" i="4"/>
  <c r="A46" i="4"/>
  <c r="U20" i="3"/>
  <c r="V20" i="3" s="1"/>
  <c r="U27" i="3"/>
  <c r="V27" i="3" s="1"/>
  <c r="V40" i="3" s="1"/>
  <c r="U22" i="3"/>
  <c r="V22" i="3" s="1"/>
  <c r="W22" i="3" s="1"/>
  <c r="R77" i="2"/>
  <c r="U34" i="3"/>
  <c r="R78" i="2"/>
  <c r="R82" i="2"/>
  <c r="U24" i="3"/>
  <c r="V24" i="3" s="1"/>
  <c r="U33" i="3"/>
  <c r="T31" i="3"/>
  <c r="U18" i="3"/>
  <c r="R74" i="2"/>
  <c r="R73" i="2"/>
  <c r="S53" i="4" s="1"/>
  <c r="R79" i="2"/>
  <c r="T39" i="3"/>
  <c r="U26" i="3"/>
  <c r="U36" i="3"/>
  <c r="V23" i="3"/>
  <c r="V35" i="3"/>
  <c r="V34" i="3"/>
  <c r="W21" i="3"/>
  <c r="R75" i="2"/>
  <c r="R81" i="2"/>
  <c r="U38" i="3"/>
  <c r="V25" i="3"/>
  <c r="T45" i="1"/>
  <c r="C45" i="4" s="1"/>
  <c r="R76" i="2"/>
  <c r="X81" i="2"/>
  <c r="Q75" i="2"/>
  <c r="Q77" i="2"/>
  <c r="X79" i="2"/>
  <c r="T73" i="2"/>
  <c r="U53" i="4" s="1"/>
  <c r="T79" i="2"/>
  <c r="T74" i="2"/>
  <c r="T82" i="2"/>
  <c r="T76" i="2"/>
  <c r="Q81" i="2"/>
  <c r="Q73" i="2"/>
  <c r="R53" i="4" s="1"/>
  <c r="Q82" i="2"/>
  <c r="W79" i="2"/>
  <c r="W77" i="2"/>
  <c r="W81" i="2"/>
  <c r="X76" i="2"/>
  <c r="S73" i="2"/>
  <c r="T53" i="4" s="1"/>
  <c r="X77" i="2"/>
  <c r="T80" i="2"/>
  <c r="Q76" i="2"/>
  <c r="Q79" i="2"/>
  <c r="X80" i="2"/>
  <c r="X75" i="2"/>
  <c r="X78" i="2"/>
  <c r="T75" i="2"/>
  <c r="T78" i="2"/>
  <c r="Q74" i="2"/>
  <c r="Q80" i="2"/>
  <c r="X74" i="2"/>
  <c r="X82" i="2"/>
  <c r="T81" i="2"/>
  <c r="S77" i="2"/>
  <c r="S81" i="2"/>
  <c r="W76" i="2"/>
  <c r="S74" i="2"/>
  <c r="S78" i="2"/>
  <c r="S82" i="2"/>
  <c r="S79" i="2"/>
  <c r="S75" i="2"/>
  <c r="S76" i="2"/>
  <c r="S80" i="2"/>
  <c r="W75" i="2"/>
  <c r="W78" i="2"/>
  <c r="W73" i="2"/>
  <c r="X53" i="4" s="1"/>
  <c r="W74" i="2"/>
  <c r="W80" i="2"/>
  <c r="B76" i="2"/>
  <c r="B81" i="2"/>
  <c r="B80" i="2"/>
  <c r="B74" i="2"/>
  <c r="B75" i="2"/>
  <c r="B82" i="2"/>
  <c r="B73" i="2"/>
  <c r="C53" i="4" s="1"/>
  <c r="B78" i="2"/>
  <c r="B77" i="2"/>
  <c r="B58" i="2"/>
  <c r="B54" i="2"/>
  <c r="B50" i="2"/>
  <c r="B51" i="2"/>
  <c r="B56" i="2"/>
  <c r="B57" i="2"/>
  <c r="B55" i="2"/>
  <c r="B49" i="2"/>
  <c r="B52" i="2"/>
  <c r="B53" i="2"/>
  <c r="B48" i="2"/>
  <c r="AG15" i="1"/>
  <c r="AF15" i="1"/>
  <c r="AH15" i="1"/>
  <c r="AD15" i="1"/>
  <c r="Z15" i="1"/>
  <c r="V15" i="1"/>
  <c r="T15" i="1"/>
  <c r="T46" i="1" s="1"/>
  <c r="C46" i="4" s="1"/>
  <c r="AB15" i="1"/>
  <c r="X15" i="1"/>
  <c r="AC15" i="1"/>
  <c r="Y15" i="1"/>
  <c r="U15" i="1"/>
  <c r="U52" i="1" s="1"/>
  <c r="AA15" i="1"/>
  <c r="W15" i="1"/>
  <c r="AE15" i="1"/>
  <c r="AG52" i="1" l="1"/>
  <c r="P88" i="4"/>
  <c r="AA52" i="1"/>
  <c r="J88" i="4"/>
  <c r="Z52" i="1"/>
  <c r="I88" i="4"/>
  <c r="AD52" i="1"/>
  <c r="M88" i="4"/>
  <c r="AE52" i="1"/>
  <c r="N88" i="4"/>
  <c r="Y52" i="1"/>
  <c r="H88" i="4"/>
  <c r="AH52" i="1"/>
  <c r="Q88" i="4"/>
  <c r="R46" i="4"/>
  <c r="U46" i="4"/>
  <c r="T46" i="4"/>
  <c r="S46" i="4"/>
  <c r="X52" i="1"/>
  <c r="G88" i="4"/>
  <c r="AB52" i="1"/>
  <c r="K88" i="4"/>
  <c r="W52" i="1"/>
  <c r="F88" i="4"/>
  <c r="AC52" i="1"/>
  <c r="L88" i="4"/>
  <c r="V52" i="1"/>
  <c r="E88" i="4"/>
  <c r="AF52" i="1"/>
  <c r="O88" i="4"/>
  <c r="V19" i="3"/>
  <c r="W19" i="3" s="1"/>
  <c r="T47" i="1"/>
  <c r="C274" i="6"/>
  <c r="A273" i="6"/>
  <c r="O305" i="6"/>
  <c r="M270" i="6"/>
  <c r="N269" i="6"/>
  <c r="A9" i="4"/>
  <c r="A47" i="4"/>
  <c r="U37" i="3"/>
  <c r="W27" i="3"/>
  <c r="W40" i="3" s="1"/>
  <c r="U40" i="3"/>
  <c r="U35" i="3"/>
  <c r="W34" i="3"/>
  <c r="X21" i="3"/>
  <c r="W35" i="3"/>
  <c r="X22" i="3"/>
  <c r="V33" i="3"/>
  <c r="W20" i="3"/>
  <c r="U31" i="3"/>
  <c r="V18" i="3"/>
  <c r="V38" i="3"/>
  <c r="W25" i="3"/>
  <c r="V32" i="3"/>
  <c r="V37" i="3"/>
  <c r="W24" i="3"/>
  <c r="V36" i="3"/>
  <c r="W23" i="3"/>
  <c r="U39" i="3"/>
  <c r="V26" i="3"/>
  <c r="T51" i="1"/>
  <c r="T43" i="1"/>
  <c r="C43" i="4" s="1"/>
  <c r="T52" i="1"/>
  <c r="T44" i="1"/>
  <c r="C44" i="4" s="1"/>
  <c r="T49" i="1"/>
  <c r="T48" i="1"/>
  <c r="T50" i="1"/>
  <c r="B65" i="2"/>
  <c r="B69" i="2"/>
  <c r="AG47" i="1"/>
  <c r="AE45" i="1"/>
  <c r="N45" i="4" s="1"/>
  <c r="AD43" i="1"/>
  <c r="M43" i="4" s="1"/>
  <c r="Z45" i="1"/>
  <c r="I45" i="4" s="1"/>
  <c r="V47" i="1"/>
  <c r="E47" i="4" s="1"/>
  <c r="AB48" i="1"/>
  <c r="X50" i="1"/>
  <c r="AD51" i="1"/>
  <c r="AA50" i="1"/>
  <c r="AG46" i="1"/>
  <c r="P46" i="4" s="1"/>
  <c r="AH51" i="1"/>
  <c r="AA43" i="1"/>
  <c r="J43" i="4" s="1"/>
  <c r="W45" i="1"/>
  <c r="F45" i="4" s="1"/>
  <c r="AC46" i="1"/>
  <c r="L46" i="4" s="1"/>
  <c r="Y48" i="1"/>
  <c r="U50" i="1"/>
  <c r="AA51" i="1"/>
  <c r="W48" i="1"/>
  <c r="AF48" i="1"/>
  <c r="AE47" i="1"/>
  <c r="V44" i="1"/>
  <c r="E44" i="4" s="1"/>
  <c r="AB45" i="1"/>
  <c r="K45" i="4" s="1"/>
  <c r="X47" i="1"/>
  <c r="AD48" i="1"/>
  <c r="Z50" i="1"/>
  <c r="AC49" i="1"/>
  <c r="AH45" i="1"/>
  <c r="Q45" i="4" s="1"/>
  <c r="AF51" i="1"/>
  <c r="Y43" i="1"/>
  <c r="H43" i="4" s="1"/>
  <c r="U45" i="1"/>
  <c r="D45" i="4" s="1"/>
  <c r="AA46" i="1"/>
  <c r="J46" i="4" s="1"/>
  <c r="AG43" i="1"/>
  <c r="P43" i="4" s="1"/>
  <c r="AH48" i="1"/>
  <c r="AE49" i="1"/>
  <c r="X44" i="1"/>
  <c r="G44" i="4" s="1"/>
  <c r="AD45" i="1"/>
  <c r="M45" i="4" s="1"/>
  <c r="Z47" i="1"/>
  <c r="I47" i="4" s="1"/>
  <c r="V49" i="1"/>
  <c r="AB50" i="1"/>
  <c r="AH47" i="1"/>
  <c r="AE46" i="1"/>
  <c r="N46" i="4" s="1"/>
  <c r="U44" i="1"/>
  <c r="D44" i="4" s="1"/>
  <c r="AA45" i="1"/>
  <c r="J45" i="4" s="1"/>
  <c r="W47" i="1"/>
  <c r="AC48" i="1"/>
  <c r="Y50" i="1"/>
  <c r="U49" i="1"/>
  <c r="AF44" i="1"/>
  <c r="O44" i="4" s="1"/>
  <c r="AG49" i="1"/>
  <c r="AE51" i="1"/>
  <c r="Z44" i="1"/>
  <c r="I44" i="4" s="1"/>
  <c r="V46" i="1"/>
  <c r="E46" i="4" s="1"/>
  <c r="AB47" i="1"/>
  <c r="K47" i="4" s="1"/>
  <c r="X49" i="1"/>
  <c r="AD50" i="1"/>
  <c r="Y51" i="1"/>
  <c r="AF47" i="1"/>
  <c r="AE44" i="1"/>
  <c r="N44" i="4" s="1"/>
  <c r="AC43" i="1"/>
  <c r="L43" i="4" s="1"/>
  <c r="Y45" i="1"/>
  <c r="H45" i="4" s="1"/>
  <c r="U47" i="1"/>
  <c r="D47" i="4" s="1"/>
  <c r="AH44" i="1"/>
  <c r="Q44" i="4" s="1"/>
  <c r="AF50" i="1"/>
  <c r="V43" i="1"/>
  <c r="E43" i="4" s="1"/>
  <c r="AB44" i="1"/>
  <c r="K44" i="4" s="1"/>
  <c r="X46" i="1"/>
  <c r="G46" i="4" s="1"/>
  <c r="AD47" i="1"/>
  <c r="Z49" i="1"/>
  <c r="V51" i="1"/>
  <c r="AH43" i="1"/>
  <c r="Q43" i="4" s="1"/>
  <c r="AF49" i="1"/>
  <c r="AE50" i="1"/>
  <c r="Y44" i="1"/>
  <c r="H44" i="4" s="1"/>
  <c r="U46" i="1"/>
  <c r="D46" i="4" s="1"/>
  <c r="AA47" i="1"/>
  <c r="W49" i="1"/>
  <c r="AC50" i="1"/>
  <c r="W50" i="1"/>
  <c r="AG45" i="1"/>
  <c r="P45" i="4" s="1"/>
  <c r="AH50" i="1"/>
  <c r="X43" i="1"/>
  <c r="G43" i="4" s="1"/>
  <c r="AD44" i="1"/>
  <c r="M44" i="4" s="1"/>
  <c r="Z46" i="1"/>
  <c r="I46" i="4" s="1"/>
  <c r="V48" i="1"/>
  <c r="AB49" i="1"/>
  <c r="X51" i="1"/>
  <c r="AC47" i="1"/>
  <c r="AF43" i="1"/>
  <c r="O43" i="4" s="1"/>
  <c r="AG48" i="1"/>
  <c r="AE48" i="1"/>
  <c r="W44" i="1"/>
  <c r="F44" i="4" s="1"/>
  <c r="AC45" i="1"/>
  <c r="L45" i="4" s="1"/>
  <c r="Y47" i="1"/>
  <c r="H47" i="4" s="1"/>
  <c r="AF46" i="1"/>
  <c r="O46" i="4" s="1"/>
  <c r="AG51" i="1"/>
  <c r="Z43" i="1"/>
  <c r="I43" i="4" s="1"/>
  <c r="V45" i="1"/>
  <c r="E45" i="4" s="1"/>
  <c r="AB46" i="1"/>
  <c r="K46" i="4" s="1"/>
  <c r="X48" i="1"/>
  <c r="AD49" i="1"/>
  <c r="Z51" i="1"/>
  <c r="Y49" i="1"/>
  <c r="AF45" i="1"/>
  <c r="O45" i="4" s="1"/>
  <c r="AG50" i="1"/>
  <c r="W43" i="1"/>
  <c r="F43" i="4" s="1"/>
  <c r="AC44" i="1"/>
  <c r="L44" i="4" s="1"/>
  <c r="Y46" i="1"/>
  <c r="H46" i="4" s="1"/>
  <c r="U48" i="1"/>
  <c r="AA49" i="1"/>
  <c r="W51" i="1"/>
  <c r="U51" i="1"/>
  <c r="AH46" i="1"/>
  <c r="Q46" i="4" s="1"/>
  <c r="AE43" i="1"/>
  <c r="N43" i="4" s="1"/>
  <c r="AB43" i="1"/>
  <c r="K43" i="4" s="1"/>
  <c r="X45" i="1"/>
  <c r="G45" i="4" s="1"/>
  <c r="AD46" i="1"/>
  <c r="M46" i="4" s="1"/>
  <c r="Z48" i="1"/>
  <c r="V50" i="1"/>
  <c r="AB51" i="1"/>
  <c r="AA48" i="1"/>
  <c r="AG44" i="1"/>
  <c r="P44" i="4" s="1"/>
  <c r="AH49" i="1"/>
  <c r="U43" i="1"/>
  <c r="D43" i="4" s="1"/>
  <c r="AA44" i="1"/>
  <c r="J44" i="4" s="1"/>
  <c r="W46" i="1"/>
  <c r="F46" i="4" s="1"/>
  <c r="AC51" i="1"/>
  <c r="B62" i="2"/>
  <c r="B61" i="2"/>
  <c r="C14" i="4" s="1"/>
  <c r="B68" i="2"/>
  <c r="B63" i="2"/>
  <c r="B64" i="2"/>
  <c r="B66" i="2"/>
  <c r="B70" i="2"/>
  <c r="B67" i="2"/>
  <c r="T28" i="1"/>
  <c r="R47" i="4" l="1"/>
  <c r="T47" i="4"/>
  <c r="U47" i="4"/>
  <c r="P47" i="4"/>
  <c r="S47" i="4"/>
  <c r="Q47" i="4"/>
  <c r="C47" i="4"/>
  <c r="F47" i="4"/>
  <c r="N47" i="4"/>
  <c r="L47" i="4"/>
  <c r="J47" i="4"/>
  <c r="M47" i="4"/>
  <c r="G47" i="4"/>
  <c r="X27" i="3"/>
  <c r="O306" i="6"/>
  <c r="P267" i="6"/>
  <c r="P268" i="6" s="1"/>
  <c r="P269" i="6" s="1"/>
  <c r="P270" i="6" s="1"/>
  <c r="P271" i="6" s="1"/>
  <c r="P272" i="6" s="1"/>
  <c r="P273" i="6" s="1"/>
  <c r="C275" i="6"/>
  <c r="A274" i="6"/>
  <c r="M271" i="6"/>
  <c r="N270" i="6"/>
  <c r="O47" i="4"/>
  <c r="A10" i="4"/>
  <c r="A48" i="4"/>
  <c r="W37" i="3"/>
  <c r="X24" i="3"/>
  <c r="X35" i="3"/>
  <c r="Y22" i="3"/>
  <c r="W36" i="3"/>
  <c r="X23" i="3"/>
  <c r="V31" i="3"/>
  <c r="W18" i="3"/>
  <c r="X34" i="3"/>
  <c r="Y21" i="3"/>
  <c r="V39" i="3"/>
  <c r="W26" i="3"/>
  <c r="W38" i="3"/>
  <c r="X25" i="3"/>
  <c r="W33" i="3"/>
  <c r="X20" i="3"/>
  <c r="W32" i="3"/>
  <c r="X19" i="3"/>
  <c r="X40" i="3"/>
  <c r="Y27" i="3"/>
  <c r="T18" i="1"/>
  <c r="T23" i="1"/>
  <c r="T27" i="1"/>
  <c r="T22" i="1"/>
  <c r="T21" i="1"/>
  <c r="T25" i="1"/>
  <c r="T24" i="1"/>
  <c r="T19" i="1"/>
  <c r="T26" i="1"/>
  <c r="T20" i="1"/>
  <c r="U28" i="1"/>
  <c r="E48" i="4" l="1"/>
  <c r="P48" i="4"/>
  <c r="T48" i="4"/>
  <c r="S48" i="4"/>
  <c r="Q48" i="4"/>
  <c r="R48" i="4"/>
  <c r="U48" i="4"/>
  <c r="C48" i="4"/>
  <c r="I48" i="4"/>
  <c r="N48" i="4"/>
  <c r="M48" i="4"/>
  <c r="D48" i="4"/>
  <c r="H48" i="4"/>
  <c r="G48" i="4"/>
  <c r="J48" i="4"/>
  <c r="K48" i="4"/>
  <c r="L48" i="4"/>
  <c r="F48" i="4"/>
  <c r="C276" i="6"/>
  <c r="A275" i="6"/>
  <c r="O307" i="6"/>
  <c r="M272" i="6"/>
  <c r="N271" i="6"/>
  <c r="A11" i="4"/>
  <c r="A49" i="4"/>
  <c r="O48" i="4"/>
  <c r="Y40" i="3"/>
  <c r="Z27" i="3"/>
  <c r="W39" i="3"/>
  <c r="X26" i="3"/>
  <c r="Y35" i="3"/>
  <c r="Z22" i="3"/>
  <c r="X32" i="3"/>
  <c r="Y19" i="3"/>
  <c r="X38" i="3"/>
  <c r="Y25" i="3"/>
  <c r="Y34" i="3"/>
  <c r="Z21" i="3"/>
  <c r="X36" i="3"/>
  <c r="Y23" i="3"/>
  <c r="X37" i="3"/>
  <c r="Y24" i="3"/>
  <c r="X33" i="3"/>
  <c r="Y20" i="3"/>
  <c r="W31" i="3"/>
  <c r="X18" i="3"/>
  <c r="T33" i="1"/>
  <c r="C6" i="4" s="1"/>
  <c r="U20" i="1"/>
  <c r="T40" i="1"/>
  <c r="U27" i="1"/>
  <c r="T38" i="1"/>
  <c r="U25" i="1"/>
  <c r="T36" i="1"/>
  <c r="C9" i="4" s="1"/>
  <c r="U23" i="1"/>
  <c r="T39" i="1"/>
  <c r="U26" i="1"/>
  <c r="T34" i="1"/>
  <c r="C7" i="4" s="1"/>
  <c r="U21" i="1"/>
  <c r="T31" i="1"/>
  <c r="C4" i="4" s="1"/>
  <c r="U18" i="1"/>
  <c r="T37" i="1"/>
  <c r="C10" i="4" s="1"/>
  <c r="U24" i="1"/>
  <c r="V28" i="1"/>
  <c r="W28" i="1" s="1"/>
  <c r="T32" i="1"/>
  <c r="C5" i="4" s="1"/>
  <c r="U19" i="1"/>
  <c r="T35" i="1"/>
  <c r="C8" i="4" s="1"/>
  <c r="U22" i="1"/>
  <c r="U49" i="4" l="1"/>
  <c r="P49" i="4"/>
  <c r="T49" i="4"/>
  <c r="S49" i="4"/>
  <c r="Q49" i="4"/>
  <c r="R49" i="4"/>
  <c r="N49" i="4"/>
  <c r="K49" i="4"/>
  <c r="F49" i="4"/>
  <c r="H49" i="4"/>
  <c r="C49" i="4"/>
  <c r="E49" i="4"/>
  <c r="D49" i="4"/>
  <c r="G49" i="4"/>
  <c r="J49" i="4"/>
  <c r="M49" i="4"/>
  <c r="I49" i="4"/>
  <c r="L49" i="4"/>
  <c r="C277" i="6"/>
  <c r="A276" i="6"/>
  <c r="O308" i="6"/>
  <c r="M273" i="6"/>
  <c r="N272" i="6"/>
  <c r="C11" i="4"/>
  <c r="O49" i="4"/>
  <c r="A12" i="4"/>
  <c r="A50" i="4"/>
  <c r="Z34" i="3"/>
  <c r="AA21" i="3"/>
  <c r="X39" i="3"/>
  <c r="Y26" i="3"/>
  <c r="Y36" i="3"/>
  <c r="Z23" i="3"/>
  <c r="X31" i="3"/>
  <c r="Y18" i="3"/>
  <c r="Y37" i="3"/>
  <c r="Z24" i="3"/>
  <c r="Y32" i="3"/>
  <c r="Z19" i="3"/>
  <c r="Y33" i="3"/>
  <c r="Z20" i="3"/>
  <c r="Y38" i="3"/>
  <c r="Z25" i="3"/>
  <c r="Z35" i="3"/>
  <c r="AA22" i="3"/>
  <c r="Z40" i="3"/>
  <c r="AA27" i="3"/>
  <c r="U37" i="1"/>
  <c r="D10" i="4" s="1"/>
  <c r="V24" i="1"/>
  <c r="U40" i="1"/>
  <c r="V27" i="1"/>
  <c r="U34" i="1"/>
  <c r="D7" i="4" s="1"/>
  <c r="V21" i="1"/>
  <c r="U31" i="1"/>
  <c r="D4" i="4" s="1"/>
  <c r="V18" i="1"/>
  <c r="U38" i="1"/>
  <c r="D11" i="4" s="1"/>
  <c r="V25" i="1"/>
  <c r="U33" i="1"/>
  <c r="D6" i="4" s="1"/>
  <c r="V20" i="1"/>
  <c r="U36" i="1"/>
  <c r="D9" i="4" s="1"/>
  <c r="V23" i="1"/>
  <c r="U32" i="1"/>
  <c r="D5" i="4" s="1"/>
  <c r="V19" i="1"/>
  <c r="U39" i="1"/>
  <c r="V26" i="1"/>
  <c r="U35" i="1"/>
  <c r="D8" i="4" s="1"/>
  <c r="V22" i="1"/>
  <c r="X28" i="1"/>
  <c r="P50" i="4" l="1"/>
  <c r="T50" i="4"/>
  <c r="S50" i="4"/>
  <c r="U50" i="4"/>
  <c r="Q50" i="4"/>
  <c r="R50" i="4"/>
  <c r="J50" i="4"/>
  <c r="D50" i="4"/>
  <c r="E50" i="4"/>
  <c r="H50" i="4"/>
  <c r="M50" i="4"/>
  <c r="F50" i="4"/>
  <c r="C50" i="4"/>
  <c r="N50" i="4"/>
  <c r="G50" i="4"/>
  <c r="I50" i="4"/>
  <c r="L50" i="4"/>
  <c r="K50" i="4"/>
  <c r="O309" i="6"/>
  <c r="C278" i="6"/>
  <c r="A277" i="6"/>
  <c r="M274" i="6"/>
  <c r="N273" i="6"/>
  <c r="D12" i="4"/>
  <c r="C12" i="4"/>
  <c r="A13" i="4"/>
  <c r="A51" i="4"/>
  <c r="O50" i="4"/>
  <c r="Z38" i="3"/>
  <c r="AA25" i="3"/>
  <c r="Y31" i="3"/>
  <c r="Z18" i="3"/>
  <c r="AA35" i="3"/>
  <c r="AB22" i="3"/>
  <c r="Z33" i="3"/>
  <c r="AA20" i="3"/>
  <c r="Z37" i="3"/>
  <c r="AA24" i="3"/>
  <c r="Z36" i="3"/>
  <c r="AA23" i="3"/>
  <c r="AA34" i="3"/>
  <c r="AB21" i="3"/>
  <c r="AA40" i="3"/>
  <c r="AB27" i="3"/>
  <c r="Z32" i="3"/>
  <c r="AA19" i="3"/>
  <c r="Y39" i="3"/>
  <c r="Z26" i="3"/>
  <c r="V31" i="1"/>
  <c r="E4" i="4" s="1"/>
  <c r="W18" i="1"/>
  <c r="V32" i="1"/>
  <c r="E5" i="4" s="1"/>
  <c r="W19" i="1"/>
  <c r="V40" i="1"/>
  <c r="W27" i="1"/>
  <c r="V36" i="1"/>
  <c r="E9" i="4" s="1"/>
  <c r="W23" i="1"/>
  <c r="V34" i="1"/>
  <c r="E7" i="4" s="1"/>
  <c r="W21" i="1"/>
  <c r="V37" i="1"/>
  <c r="E10" i="4" s="1"/>
  <c r="W24" i="1"/>
  <c r="V35" i="1"/>
  <c r="E8" i="4" s="1"/>
  <c r="W22" i="1"/>
  <c r="V33" i="1"/>
  <c r="E6" i="4" s="1"/>
  <c r="W20" i="1"/>
  <c r="V39" i="1"/>
  <c r="E12" i="4" s="1"/>
  <c r="W26" i="1"/>
  <c r="V38" i="1"/>
  <c r="E11" i="4" s="1"/>
  <c r="W25" i="1"/>
  <c r="Y28" i="1"/>
  <c r="R51" i="4" l="1"/>
  <c r="P51" i="4"/>
  <c r="S51" i="4"/>
  <c r="T51" i="4"/>
  <c r="U51" i="4"/>
  <c r="Q51" i="4"/>
  <c r="I51" i="4"/>
  <c r="H51" i="4"/>
  <c r="N51" i="4"/>
  <c r="D51" i="4"/>
  <c r="F51" i="4"/>
  <c r="M51" i="4"/>
  <c r="J51" i="4"/>
  <c r="E51" i="4"/>
  <c r="C51" i="4"/>
  <c r="L51" i="4"/>
  <c r="G51" i="4"/>
  <c r="K51" i="4"/>
  <c r="C279" i="6"/>
  <c r="A278" i="6"/>
  <c r="O310" i="6"/>
  <c r="M275" i="6"/>
  <c r="N274" i="6"/>
  <c r="C13" i="4"/>
  <c r="E13" i="4"/>
  <c r="D13" i="4"/>
  <c r="O51" i="4"/>
  <c r="A15" i="4"/>
  <c r="A52" i="4"/>
  <c r="AA36" i="3"/>
  <c r="AB23" i="3"/>
  <c r="Z39" i="3"/>
  <c r="AA26" i="3"/>
  <c r="AB40" i="3"/>
  <c r="AC27" i="3"/>
  <c r="AA33" i="3"/>
  <c r="AB20" i="3"/>
  <c r="Z31" i="3"/>
  <c r="AA18" i="3"/>
  <c r="AA32" i="3"/>
  <c r="AB19" i="3"/>
  <c r="AB34" i="3"/>
  <c r="AC21" i="3"/>
  <c r="AA37" i="3"/>
  <c r="AB24" i="3"/>
  <c r="AB35" i="3"/>
  <c r="AC22" i="3"/>
  <c r="AA38" i="3"/>
  <c r="AB25" i="3"/>
  <c r="W38" i="1"/>
  <c r="F11" i="4" s="1"/>
  <c r="X25" i="1"/>
  <c r="W32" i="1"/>
  <c r="F5" i="4" s="1"/>
  <c r="X19" i="1"/>
  <c r="W33" i="1"/>
  <c r="F6" i="4" s="1"/>
  <c r="X20" i="1"/>
  <c r="W36" i="1"/>
  <c r="F9" i="4" s="1"/>
  <c r="X23" i="1"/>
  <c r="W34" i="1"/>
  <c r="F7" i="4" s="1"/>
  <c r="X21" i="1"/>
  <c r="W37" i="1"/>
  <c r="F10" i="4" s="1"/>
  <c r="X24" i="1"/>
  <c r="W39" i="1"/>
  <c r="F12" i="4" s="1"/>
  <c r="X26" i="1"/>
  <c r="W35" i="1"/>
  <c r="F8" i="4" s="1"/>
  <c r="X22" i="1"/>
  <c r="W40" i="1"/>
  <c r="F13" i="4" s="1"/>
  <c r="X27" i="1"/>
  <c r="W31" i="1"/>
  <c r="F4" i="4" s="1"/>
  <c r="X18" i="1"/>
  <c r="Z28" i="1"/>
  <c r="U52" i="4" l="1"/>
  <c r="Q52" i="4"/>
  <c r="Q81" i="4" s="1"/>
  <c r="R52" i="4"/>
  <c r="R81" i="4" s="1"/>
  <c r="P52" i="4"/>
  <c r="P81" i="4" s="1"/>
  <c r="T52" i="4"/>
  <c r="S52" i="4"/>
  <c r="A16" i="4"/>
  <c r="A54" i="4"/>
  <c r="AB15" i="4"/>
  <c r="C15" i="4"/>
  <c r="F52" i="4"/>
  <c r="H52" i="4"/>
  <c r="K52" i="4"/>
  <c r="G52" i="4"/>
  <c r="D52" i="4"/>
  <c r="E52" i="4"/>
  <c r="L52" i="4"/>
  <c r="J52" i="4"/>
  <c r="M52" i="4"/>
  <c r="M81" i="4" s="1"/>
  <c r="I52" i="4"/>
  <c r="N52" i="4"/>
  <c r="N81" i="4" s="1"/>
  <c r="C52" i="4"/>
  <c r="O311" i="6"/>
  <c r="C280" i="6"/>
  <c r="A279" i="6"/>
  <c r="M276" i="6"/>
  <c r="N275" i="6"/>
  <c r="O52" i="4"/>
  <c r="O81" i="4" s="1"/>
  <c r="AB38" i="3"/>
  <c r="AC25" i="3"/>
  <c r="AB32" i="3"/>
  <c r="AC19" i="3"/>
  <c r="AA39" i="3"/>
  <c r="AB26" i="3"/>
  <c r="AC35" i="3"/>
  <c r="AD22" i="3"/>
  <c r="AC34" i="3"/>
  <c r="AD21" i="3"/>
  <c r="AA31" i="3"/>
  <c r="AB18" i="3"/>
  <c r="AC40" i="3"/>
  <c r="AD27" i="3"/>
  <c r="AB36" i="3"/>
  <c r="AC23" i="3"/>
  <c r="AB37" i="3"/>
  <c r="AC24" i="3"/>
  <c r="AB33" i="3"/>
  <c r="AC20" i="3"/>
  <c r="X35" i="1"/>
  <c r="G8" i="4" s="1"/>
  <c r="Y22" i="1"/>
  <c r="X36" i="1"/>
  <c r="G9" i="4" s="1"/>
  <c r="Y23" i="1"/>
  <c r="X40" i="1"/>
  <c r="G13" i="4" s="1"/>
  <c r="Y27" i="1"/>
  <c r="X39" i="1"/>
  <c r="G12" i="4" s="1"/>
  <c r="Y26" i="1"/>
  <c r="X34" i="1"/>
  <c r="G7" i="4" s="1"/>
  <c r="Y21" i="1"/>
  <c r="X33" i="1"/>
  <c r="G6" i="4" s="1"/>
  <c r="Y20" i="1"/>
  <c r="X38" i="1"/>
  <c r="G11" i="4" s="1"/>
  <c r="Y25" i="1"/>
  <c r="X31" i="1"/>
  <c r="G4" i="4" s="1"/>
  <c r="Y18" i="1"/>
  <c r="X37" i="1"/>
  <c r="G10" i="4" s="1"/>
  <c r="Y24" i="1"/>
  <c r="X32" i="1"/>
  <c r="G5" i="4" s="1"/>
  <c r="Y19" i="1"/>
  <c r="AA28" i="1"/>
  <c r="B88" i="4" l="1"/>
  <c r="C81" i="4"/>
  <c r="W54" i="4"/>
  <c r="Y54" i="4"/>
  <c r="X54" i="4"/>
  <c r="Z54" i="4"/>
  <c r="V54" i="4"/>
  <c r="AB54" i="4"/>
  <c r="AA54" i="4"/>
  <c r="S54" i="4"/>
  <c r="U54" i="4"/>
  <c r="C54" i="4"/>
  <c r="T54" i="4"/>
  <c r="R54" i="4"/>
  <c r="A17" i="4"/>
  <c r="AB16" i="4"/>
  <c r="A55" i="4"/>
  <c r="C16" i="4"/>
  <c r="C281" i="6"/>
  <c r="A280" i="6"/>
  <c r="O312" i="6"/>
  <c r="M277" i="6"/>
  <c r="N276" i="6"/>
  <c r="AC33" i="3"/>
  <c r="AD20" i="3"/>
  <c r="AC36" i="3"/>
  <c r="AD23" i="3"/>
  <c r="AB31" i="3"/>
  <c r="AC18" i="3"/>
  <c r="AD35" i="3"/>
  <c r="AE22" i="3"/>
  <c r="AC32" i="3"/>
  <c r="AD19" i="3"/>
  <c r="AC37" i="3"/>
  <c r="AD24" i="3"/>
  <c r="AD40" i="3"/>
  <c r="AE27" i="3"/>
  <c r="AD34" i="3"/>
  <c r="AE21" i="3"/>
  <c r="AB39" i="3"/>
  <c r="AC26" i="3"/>
  <c r="AC38" i="3"/>
  <c r="AD25" i="3"/>
  <c r="Y31" i="1"/>
  <c r="H4" i="4" s="1"/>
  <c r="Z18" i="1"/>
  <c r="Y33" i="1"/>
  <c r="H6" i="4" s="1"/>
  <c r="Z20" i="1"/>
  <c r="Y39" i="1"/>
  <c r="H12" i="4" s="1"/>
  <c r="Z26" i="1"/>
  <c r="Y37" i="1"/>
  <c r="H10" i="4" s="1"/>
  <c r="Z24" i="1"/>
  <c r="Y38" i="1"/>
  <c r="H11" i="4" s="1"/>
  <c r="Z25" i="1"/>
  <c r="Y34" i="1"/>
  <c r="H7" i="4" s="1"/>
  <c r="Z21" i="1"/>
  <c r="Y40" i="1"/>
  <c r="H13" i="4" s="1"/>
  <c r="Z27" i="1"/>
  <c r="Y35" i="1"/>
  <c r="H8" i="4" s="1"/>
  <c r="Z22" i="1"/>
  <c r="Y32" i="1"/>
  <c r="H5" i="4" s="1"/>
  <c r="Z19" i="1"/>
  <c r="Y36" i="1"/>
  <c r="H9" i="4" s="1"/>
  <c r="Z23" i="1"/>
  <c r="AB28" i="1"/>
  <c r="F94" i="4" l="1"/>
  <c r="G94" i="4" s="1"/>
  <c r="A88" i="4"/>
  <c r="W55" i="4"/>
  <c r="AA55" i="4"/>
  <c r="X55" i="4"/>
  <c r="V55" i="4"/>
  <c r="Y55" i="4"/>
  <c r="AB55" i="4"/>
  <c r="Z55" i="4"/>
  <c r="R55" i="4"/>
  <c r="U55" i="4"/>
  <c r="S55" i="4"/>
  <c r="C55" i="4"/>
  <c r="T55" i="4"/>
  <c r="A18" i="4"/>
  <c r="AB17" i="4"/>
  <c r="A56" i="4"/>
  <c r="C17" i="4"/>
  <c r="O313" i="6"/>
  <c r="O314" i="6" s="1"/>
  <c r="P274" i="6"/>
  <c r="P275" i="6" s="1"/>
  <c r="P276" i="6" s="1"/>
  <c r="P277" i="6" s="1"/>
  <c r="P278" i="6" s="1"/>
  <c r="P279" i="6" s="1"/>
  <c r="P280" i="6" s="1"/>
  <c r="C283" i="6"/>
  <c r="A281" i="6"/>
  <c r="M278" i="6"/>
  <c r="N277" i="6"/>
  <c r="AD38" i="3"/>
  <c r="AE25" i="3"/>
  <c r="AD37" i="3"/>
  <c r="AE24" i="3"/>
  <c r="AD36" i="3"/>
  <c r="AE23" i="3"/>
  <c r="AC39" i="3"/>
  <c r="AD26" i="3"/>
  <c r="AC31" i="3"/>
  <c r="AD18" i="3"/>
  <c r="AE34" i="3"/>
  <c r="AF21" i="3"/>
  <c r="AE35" i="3"/>
  <c r="AF22" i="3"/>
  <c r="AE40" i="3"/>
  <c r="AF27" i="3"/>
  <c r="AD32" i="3"/>
  <c r="AE19" i="3"/>
  <c r="AD33" i="3"/>
  <c r="AE20" i="3"/>
  <c r="Z34" i="1"/>
  <c r="I7" i="4" s="1"/>
  <c r="AA21" i="1"/>
  <c r="Z36" i="1"/>
  <c r="I9" i="4" s="1"/>
  <c r="AA23" i="1"/>
  <c r="Z35" i="1"/>
  <c r="I8" i="4" s="1"/>
  <c r="AA22" i="1"/>
  <c r="Z33" i="1"/>
  <c r="I6" i="4" s="1"/>
  <c r="AA20" i="1"/>
  <c r="Z32" i="1"/>
  <c r="I5" i="4" s="1"/>
  <c r="AA19" i="1"/>
  <c r="Z40" i="1"/>
  <c r="I13" i="4" s="1"/>
  <c r="AA27" i="1"/>
  <c r="Z38" i="1"/>
  <c r="I11" i="4" s="1"/>
  <c r="AA25" i="1"/>
  <c r="Z39" i="1"/>
  <c r="I12" i="4" s="1"/>
  <c r="AA26" i="1"/>
  <c r="Z31" i="1"/>
  <c r="I4" i="4" s="1"/>
  <c r="AA18" i="1"/>
  <c r="Z37" i="1"/>
  <c r="I10" i="4" s="1"/>
  <c r="AA24" i="1"/>
  <c r="AC28" i="1"/>
  <c r="A19" i="4" l="1"/>
  <c r="A57" i="4"/>
  <c r="AB18" i="4"/>
  <c r="C18" i="4"/>
  <c r="Y56" i="4"/>
  <c r="AA56" i="4"/>
  <c r="Z56" i="4"/>
  <c r="AB56" i="4"/>
  <c r="W56" i="4"/>
  <c r="V56" i="4"/>
  <c r="X56" i="4"/>
  <c r="C56" i="4"/>
  <c r="S56" i="4"/>
  <c r="R56" i="4"/>
  <c r="U56" i="4"/>
  <c r="T56" i="4"/>
  <c r="C284" i="6"/>
  <c r="A283" i="6"/>
  <c r="O315" i="6"/>
  <c r="M279" i="6"/>
  <c r="N278" i="6"/>
  <c r="AF34" i="3"/>
  <c r="AG21" i="3"/>
  <c r="AE33" i="3"/>
  <c r="AF20" i="3"/>
  <c r="AF40" i="3"/>
  <c r="AG27" i="3"/>
  <c r="AD39" i="3"/>
  <c r="AE26" i="3"/>
  <c r="AE37" i="3"/>
  <c r="AF24" i="3"/>
  <c r="AE32" i="3"/>
  <c r="AF19" i="3"/>
  <c r="AF35" i="3"/>
  <c r="AG22" i="3"/>
  <c r="AD31" i="3"/>
  <c r="AE18" i="3"/>
  <c r="AE36" i="3"/>
  <c r="AF23" i="3"/>
  <c r="AE38" i="3"/>
  <c r="AF25" i="3"/>
  <c r="AA37" i="1"/>
  <c r="J10" i="4" s="1"/>
  <c r="AB24" i="1"/>
  <c r="AA39" i="1"/>
  <c r="J12" i="4" s="1"/>
  <c r="AB26" i="1"/>
  <c r="AA33" i="1"/>
  <c r="J6" i="4" s="1"/>
  <c r="AB20" i="1"/>
  <c r="AA31" i="1"/>
  <c r="J4" i="4" s="1"/>
  <c r="AB18" i="1"/>
  <c r="AA38" i="1"/>
  <c r="J11" i="4" s="1"/>
  <c r="AB25" i="1"/>
  <c r="AA32" i="1"/>
  <c r="J5" i="4" s="1"/>
  <c r="AB19" i="1"/>
  <c r="AA35" i="1"/>
  <c r="J8" i="4" s="1"/>
  <c r="AB22" i="1"/>
  <c r="AA34" i="1"/>
  <c r="J7" i="4" s="1"/>
  <c r="AB21" i="1"/>
  <c r="AA40" i="1"/>
  <c r="J13" i="4" s="1"/>
  <c r="AB27" i="1"/>
  <c r="AA36" i="1"/>
  <c r="J9" i="4" s="1"/>
  <c r="AB23" i="1"/>
  <c r="AD28" i="1"/>
  <c r="A20" i="4" l="1"/>
  <c r="AB19" i="4"/>
  <c r="A58" i="4"/>
  <c r="C19" i="4"/>
  <c r="Z57" i="4"/>
  <c r="AB57" i="4"/>
  <c r="W57" i="4"/>
  <c r="AA57" i="4"/>
  <c r="Y57" i="4"/>
  <c r="X57" i="4"/>
  <c r="V57" i="4"/>
  <c r="U57" i="4"/>
  <c r="C57" i="4"/>
  <c r="S57" i="4"/>
  <c r="R57" i="4"/>
  <c r="T57" i="4"/>
  <c r="O316" i="6"/>
  <c r="C285" i="6"/>
  <c r="A284" i="6"/>
  <c r="M280" i="6"/>
  <c r="N279" i="6"/>
  <c r="AE31" i="3"/>
  <c r="AF18" i="3"/>
  <c r="AE39" i="3"/>
  <c r="AF26" i="3"/>
  <c r="AF36" i="3"/>
  <c r="AG23" i="3"/>
  <c r="AF38" i="3"/>
  <c r="AG25" i="3"/>
  <c r="AF32" i="3"/>
  <c r="AG19" i="3"/>
  <c r="AF33" i="3"/>
  <c r="AG20" i="3"/>
  <c r="AG35" i="3"/>
  <c r="AH22" i="3"/>
  <c r="AF37" i="3"/>
  <c r="AG24" i="3"/>
  <c r="AG40" i="3"/>
  <c r="AH27" i="3"/>
  <c r="AG34" i="3"/>
  <c r="AH21" i="3"/>
  <c r="AB36" i="1"/>
  <c r="K9" i="4" s="1"/>
  <c r="AC23" i="1"/>
  <c r="AB31" i="1"/>
  <c r="K4" i="4" s="1"/>
  <c r="AC18" i="1"/>
  <c r="AB34" i="1"/>
  <c r="K7" i="4" s="1"/>
  <c r="AC21" i="1"/>
  <c r="AB32" i="1"/>
  <c r="K5" i="4" s="1"/>
  <c r="AC19" i="1"/>
  <c r="AB40" i="1"/>
  <c r="K13" i="4" s="1"/>
  <c r="AC27" i="1"/>
  <c r="AB35" i="1"/>
  <c r="K8" i="4" s="1"/>
  <c r="AC22" i="1"/>
  <c r="AB38" i="1"/>
  <c r="K11" i="4" s="1"/>
  <c r="AC25" i="1"/>
  <c r="AB33" i="1"/>
  <c r="K6" i="4" s="1"/>
  <c r="AC20" i="1"/>
  <c r="AB37" i="1"/>
  <c r="K10" i="4" s="1"/>
  <c r="AC24" i="1"/>
  <c r="AB39" i="1"/>
  <c r="K12" i="4" s="1"/>
  <c r="AC26" i="1"/>
  <c r="AE28" i="1"/>
  <c r="AF28" i="1" s="1"/>
  <c r="AG28" i="1" s="1"/>
  <c r="AH28" i="1" s="1"/>
  <c r="AI28" i="1" s="1"/>
  <c r="AJ28" i="1" s="1"/>
  <c r="V58" i="4" l="1"/>
  <c r="AA58" i="4"/>
  <c r="Z58" i="4"/>
  <c r="Y58" i="4"/>
  <c r="AB58" i="4"/>
  <c r="W58" i="4"/>
  <c r="X58" i="4"/>
  <c r="R58" i="4"/>
  <c r="S58" i="4"/>
  <c r="T58" i="4"/>
  <c r="U58" i="4"/>
  <c r="C58" i="4"/>
  <c r="A21" i="4"/>
  <c r="AB20" i="4"/>
  <c r="A59" i="4"/>
  <c r="C20" i="4"/>
  <c r="AH40" i="3"/>
  <c r="AI27" i="3"/>
  <c r="AH35" i="3"/>
  <c r="AI22" i="3"/>
  <c r="AH34" i="3"/>
  <c r="AI21" i="3"/>
  <c r="AK28" i="1"/>
  <c r="C286" i="6"/>
  <c r="A285" i="6"/>
  <c r="O317" i="6"/>
  <c r="M281" i="6"/>
  <c r="N280" i="6"/>
  <c r="AG37" i="3"/>
  <c r="AH24" i="3"/>
  <c r="AF39" i="3"/>
  <c r="AG26" i="3"/>
  <c r="AG33" i="3"/>
  <c r="AH20" i="3"/>
  <c r="AG38" i="3"/>
  <c r="AH25" i="3"/>
  <c r="AG32" i="3"/>
  <c r="AH19" i="3"/>
  <c r="AG36" i="3"/>
  <c r="AH23" i="3"/>
  <c r="AF31" i="3"/>
  <c r="AG18" i="3"/>
  <c r="AC39" i="1"/>
  <c r="L12" i="4" s="1"/>
  <c r="AD26" i="1"/>
  <c r="AC35" i="1"/>
  <c r="L8" i="4" s="1"/>
  <c r="AD22" i="1"/>
  <c r="AC32" i="1"/>
  <c r="L5" i="4" s="1"/>
  <c r="AD19" i="1"/>
  <c r="AC37" i="1"/>
  <c r="L10" i="4" s="1"/>
  <c r="AD24" i="1"/>
  <c r="AC38" i="1"/>
  <c r="L11" i="4" s="1"/>
  <c r="AD25" i="1"/>
  <c r="AC40" i="1"/>
  <c r="L13" i="4" s="1"/>
  <c r="AD27" i="1"/>
  <c r="AC34" i="1"/>
  <c r="L7" i="4" s="1"/>
  <c r="AD21" i="1"/>
  <c r="AC36" i="1"/>
  <c r="L9" i="4" s="1"/>
  <c r="AD23" i="1"/>
  <c r="AC33" i="1"/>
  <c r="L6" i="4" s="1"/>
  <c r="AD20" i="1"/>
  <c r="AC31" i="1"/>
  <c r="L4" i="4" s="1"/>
  <c r="AD18" i="1"/>
  <c r="AA59" i="4" l="1"/>
  <c r="Y59" i="4"/>
  <c r="Z59" i="4"/>
  <c r="AB59" i="4"/>
  <c r="W59" i="4"/>
  <c r="X59" i="4"/>
  <c r="V59" i="4"/>
  <c r="C59" i="4"/>
  <c r="R59" i="4"/>
  <c r="T59" i="4"/>
  <c r="S59" i="4"/>
  <c r="U59" i="4"/>
  <c r="A22" i="4"/>
  <c r="AB21" i="4"/>
  <c r="A60" i="4"/>
  <c r="C21" i="4"/>
  <c r="AH36" i="3"/>
  <c r="AI23" i="3"/>
  <c r="AH38" i="3"/>
  <c r="AI25" i="3"/>
  <c r="AH32" i="3"/>
  <c r="AI19" i="3"/>
  <c r="AH33" i="3"/>
  <c r="AI20" i="3"/>
  <c r="AH37" i="3"/>
  <c r="AI24" i="3"/>
  <c r="AJ21" i="3"/>
  <c r="AI34" i="3"/>
  <c r="AI40" i="3"/>
  <c r="AJ27" i="3"/>
  <c r="AI35" i="3"/>
  <c r="AJ22" i="3"/>
  <c r="AL28" i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BC28" i="1" s="1"/>
  <c r="BD28" i="1" s="1"/>
  <c r="BE28" i="1" s="1"/>
  <c r="BF28" i="1" s="1"/>
  <c r="O318" i="6"/>
  <c r="C287" i="6"/>
  <c r="A286" i="6"/>
  <c r="M282" i="6"/>
  <c r="N281" i="6"/>
  <c r="AG31" i="3"/>
  <c r="AH18" i="3"/>
  <c r="AG39" i="3"/>
  <c r="AH26" i="3"/>
  <c r="AD37" i="1"/>
  <c r="M10" i="4" s="1"/>
  <c r="AE24" i="1"/>
  <c r="AD31" i="1"/>
  <c r="M4" i="4" s="1"/>
  <c r="AE18" i="1"/>
  <c r="AD40" i="1"/>
  <c r="M13" i="4" s="1"/>
  <c r="AE27" i="1"/>
  <c r="AD35" i="1"/>
  <c r="M8" i="4" s="1"/>
  <c r="AE22" i="1"/>
  <c r="AD33" i="1"/>
  <c r="M6" i="4" s="1"/>
  <c r="AE20" i="1"/>
  <c r="AD34" i="1"/>
  <c r="M7" i="4" s="1"/>
  <c r="AE21" i="1"/>
  <c r="AD38" i="1"/>
  <c r="M11" i="4" s="1"/>
  <c r="AE25" i="1"/>
  <c r="AD32" i="1"/>
  <c r="M5" i="4" s="1"/>
  <c r="AE19" i="1"/>
  <c r="AD39" i="1"/>
  <c r="M12" i="4" s="1"/>
  <c r="AE26" i="1"/>
  <c r="AD36" i="1"/>
  <c r="M9" i="4" s="1"/>
  <c r="AE23" i="1"/>
  <c r="X60" i="4" l="1"/>
  <c r="AA60" i="4"/>
  <c r="Z60" i="4"/>
  <c r="Y60" i="4"/>
  <c r="V60" i="4"/>
  <c r="W60" i="4"/>
  <c r="AB60" i="4"/>
  <c r="S60" i="4"/>
  <c r="U60" i="4"/>
  <c r="C60" i="4"/>
  <c r="T60" i="4"/>
  <c r="R60" i="4"/>
  <c r="A23" i="4"/>
  <c r="AB22" i="4"/>
  <c r="A61" i="4"/>
  <c r="C22" i="4"/>
  <c r="AJ20" i="3"/>
  <c r="AI33" i="3"/>
  <c r="AJ34" i="3"/>
  <c r="AK21" i="3"/>
  <c r="AH39" i="3"/>
  <c r="AI26" i="3"/>
  <c r="AJ40" i="3"/>
  <c r="AK27" i="3"/>
  <c r="AI37" i="3"/>
  <c r="AJ24" i="3"/>
  <c r="AJ19" i="3"/>
  <c r="AI32" i="3"/>
  <c r="AI36" i="3"/>
  <c r="AJ23" i="3"/>
  <c r="AH31" i="3"/>
  <c r="AI18" i="3"/>
  <c r="AK22" i="3"/>
  <c r="AJ35" i="3"/>
  <c r="AJ25" i="3"/>
  <c r="AI38" i="3"/>
  <c r="C288" i="6"/>
  <c r="A287" i="6"/>
  <c r="O319" i="6"/>
  <c r="M283" i="6"/>
  <c r="N282" i="6"/>
  <c r="AE32" i="1"/>
  <c r="N5" i="4" s="1"/>
  <c r="AF19" i="1"/>
  <c r="AE35" i="1"/>
  <c r="N8" i="4" s="1"/>
  <c r="AF22" i="1"/>
  <c r="AE36" i="1"/>
  <c r="N9" i="4" s="1"/>
  <c r="AF23" i="1"/>
  <c r="AE34" i="1"/>
  <c r="N7" i="4" s="1"/>
  <c r="AF21" i="1"/>
  <c r="AE31" i="1"/>
  <c r="N4" i="4" s="1"/>
  <c r="AF18" i="1"/>
  <c r="AE39" i="1"/>
  <c r="N12" i="4" s="1"/>
  <c r="AF26" i="1"/>
  <c r="AE38" i="1"/>
  <c r="N11" i="4" s="1"/>
  <c r="AF25" i="1"/>
  <c r="AE33" i="1"/>
  <c r="N6" i="4" s="1"/>
  <c r="AF20" i="1"/>
  <c r="AE37" i="1"/>
  <c r="N10" i="4" s="1"/>
  <c r="AF24" i="1"/>
  <c r="AE40" i="1"/>
  <c r="N13" i="4" s="1"/>
  <c r="AF27" i="1"/>
  <c r="A24" i="4" l="1"/>
  <c r="Q24" i="4" s="1"/>
  <c r="AB23" i="4"/>
  <c r="A62" i="4"/>
  <c r="C23" i="4"/>
  <c r="V61" i="4"/>
  <c r="X61" i="4"/>
  <c r="W61" i="4"/>
  <c r="Y61" i="4"/>
  <c r="AA61" i="4"/>
  <c r="Z61" i="4"/>
  <c r="AB61" i="4"/>
  <c r="U61" i="4"/>
  <c r="C61" i="4"/>
  <c r="T61" i="4"/>
  <c r="R61" i="4"/>
  <c r="S61" i="4"/>
  <c r="AI31" i="3"/>
  <c r="R24" i="4" s="1"/>
  <c r="AJ18" i="3"/>
  <c r="AL27" i="3"/>
  <c r="AK40" i="3"/>
  <c r="AL21" i="3"/>
  <c r="AK34" i="3"/>
  <c r="AK25" i="3"/>
  <c r="AJ38" i="3"/>
  <c r="AJ32" i="3"/>
  <c r="AK19" i="3"/>
  <c r="AJ36" i="3"/>
  <c r="AK23" i="3"/>
  <c r="AJ37" i="3"/>
  <c r="AK24" i="3"/>
  <c r="AI39" i="3"/>
  <c r="AJ26" i="3"/>
  <c r="AK35" i="3"/>
  <c r="AL22" i="3"/>
  <c r="AJ33" i="3"/>
  <c r="AK20" i="3"/>
  <c r="O320" i="6"/>
  <c r="C289" i="6"/>
  <c r="A288" i="6"/>
  <c r="M284" i="6"/>
  <c r="N283" i="6"/>
  <c r="AG26" i="1"/>
  <c r="AF39" i="1"/>
  <c r="O12" i="4" s="1"/>
  <c r="AG20" i="1"/>
  <c r="AF33" i="1"/>
  <c r="O6" i="4" s="1"/>
  <c r="AF34" i="1"/>
  <c r="O7" i="4" s="1"/>
  <c r="AG21" i="1"/>
  <c r="AF37" i="1"/>
  <c r="O10" i="4" s="1"/>
  <c r="AG24" i="1"/>
  <c r="AF38" i="1"/>
  <c r="O11" i="4" s="1"/>
  <c r="AG25" i="1"/>
  <c r="AG18" i="1"/>
  <c r="AF31" i="1"/>
  <c r="O4" i="4" s="1"/>
  <c r="AF36" i="1"/>
  <c r="O9" i="4" s="1"/>
  <c r="AG23" i="1"/>
  <c r="AF32" i="1"/>
  <c r="O5" i="4" s="1"/>
  <c r="AG19" i="1"/>
  <c r="AF35" i="1"/>
  <c r="O8" i="4" s="1"/>
  <c r="AG22" i="1"/>
  <c r="AG27" i="1"/>
  <c r="AF40" i="1"/>
  <c r="O13" i="4" s="1"/>
  <c r="W62" i="4" l="1"/>
  <c r="W82" i="4" s="1"/>
  <c r="V62" i="4"/>
  <c r="V82" i="4" s="1"/>
  <c r="X62" i="4"/>
  <c r="X82" i="4" s="1"/>
  <c r="Y62" i="4"/>
  <c r="Y82" i="4" s="1"/>
  <c r="AA62" i="4"/>
  <c r="AA82" i="4" s="1"/>
  <c r="Z62" i="4"/>
  <c r="Z82" i="4" s="1"/>
  <c r="AB62" i="4"/>
  <c r="R62" i="4"/>
  <c r="R82" i="4" s="1"/>
  <c r="T62" i="4"/>
  <c r="T82" i="4" s="1"/>
  <c r="C62" i="4"/>
  <c r="U62" i="4"/>
  <c r="U82" i="4" s="1"/>
  <c r="S62" i="4"/>
  <c r="S82" i="4" s="1"/>
  <c r="A25" i="4"/>
  <c r="A34" i="4"/>
  <c r="AB24" i="4"/>
  <c r="A6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AK36" i="3"/>
  <c r="AL23" i="3"/>
  <c r="AK26" i="3"/>
  <c r="AJ39" i="3"/>
  <c r="AK38" i="3"/>
  <c r="AL25" i="3"/>
  <c r="AM27" i="3"/>
  <c r="AL40" i="3"/>
  <c r="AK33" i="3"/>
  <c r="AL20" i="3"/>
  <c r="AM22" i="3"/>
  <c r="AL35" i="3"/>
  <c r="AK37" i="3"/>
  <c r="AL24" i="3"/>
  <c r="AK32" i="3"/>
  <c r="T25" i="4" s="1"/>
  <c r="AL19" i="3"/>
  <c r="AK18" i="3"/>
  <c r="AJ31" i="3"/>
  <c r="S24" i="4" s="1"/>
  <c r="AM21" i="3"/>
  <c r="AL34" i="3"/>
  <c r="C290" i="6"/>
  <c r="A289" i="6"/>
  <c r="P281" i="6"/>
  <c r="P282" i="6" s="1"/>
  <c r="P283" i="6" s="1"/>
  <c r="P284" i="6" s="1"/>
  <c r="P285" i="6" s="1"/>
  <c r="P286" i="6" s="1"/>
  <c r="P287" i="6" s="1"/>
  <c r="O321" i="6"/>
  <c r="O322" i="6" s="1"/>
  <c r="M285" i="6"/>
  <c r="N284" i="6"/>
  <c r="AG32" i="1"/>
  <c r="P5" i="4" s="1"/>
  <c r="AH19" i="1"/>
  <c r="AH22" i="1"/>
  <c r="AG35" i="1"/>
  <c r="P8" i="4" s="1"/>
  <c r="AG38" i="1"/>
  <c r="P11" i="4" s="1"/>
  <c r="AH25" i="1"/>
  <c r="AG37" i="1"/>
  <c r="P10" i="4" s="1"/>
  <c r="AH24" i="1"/>
  <c r="AG31" i="1"/>
  <c r="P4" i="4" s="1"/>
  <c r="AH18" i="1"/>
  <c r="AG33" i="1"/>
  <c r="P6" i="4" s="1"/>
  <c r="AH20" i="1"/>
  <c r="AH23" i="1"/>
  <c r="AG36" i="1"/>
  <c r="P9" i="4" s="1"/>
  <c r="AG34" i="1"/>
  <c r="P7" i="4" s="1"/>
  <c r="AH21" i="1"/>
  <c r="AH26" i="1"/>
  <c r="AG39" i="1"/>
  <c r="P12" i="4" s="1"/>
  <c r="AG40" i="1"/>
  <c r="P13" i="4" s="1"/>
  <c r="AH27" i="1"/>
  <c r="L45" i="2"/>
  <c r="M89" i="4" s="1"/>
  <c r="P45" i="2"/>
  <c r="Q89" i="4" s="1"/>
  <c r="D45" i="2"/>
  <c r="E89" i="4" s="1"/>
  <c r="H45" i="2"/>
  <c r="I89" i="4" s="1"/>
  <c r="E45" i="2"/>
  <c r="F89" i="4" s="1"/>
  <c r="I45" i="2"/>
  <c r="J89" i="4" s="1"/>
  <c r="M45" i="2"/>
  <c r="N89" i="4" s="1"/>
  <c r="F45" i="2"/>
  <c r="G89" i="4" s="1"/>
  <c r="J45" i="2"/>
  <c r="K89" i="4" s="1"/>
  <c r="N45" i="2"/>
  <c r="O89" i="4" s="1"/>
  <c r="C45" i="2"/>
  <c r="G45" i="2"/>
  <c r="H89" i="4" s="1"/>
  <c r="K45" i="2"/>
  <c r="L89" i="4" s="1"/>
  <c r="O45" i="2"/>
  <c r="P89" i="4" s="1"/>
  <c r="V63" i="4" l="1"/>
  <c r="W63" i="4"/>
  <c r="X63" i="4"/>
  <c r="AA63" i="4"/>
  <c r="Y63" i="4"/>
  <c r="Z63" i="4"/>
  <c r="AB63" i="4"/>
  <c r="T63" i="4"/>
  <c r="S63" i="4"/>
  <c r="K63" i="4"/>
  <c r="D63" i="4"/>
  <c r="N63" i="4"/>
  <c r="O63" i="4"/>
  <c r="C63" i="4"/>
  <c r="E63" i="4"/>
  <c r="F63" i="4"/>
  <c r="G63" i="4"/>
  <c r="U63" i="4"/>
  <c r="J63" i="4"/>
  <c r="L63" i="4"/>
  <c r="M63" i="4"/>
  <c r="Q63" i="4"/>
  <c r="R63" i="4"/>
  <c r="P63" i="4"/>
  <c r="H63" i="4"/>
  <c r="I63" i="4"/>
  <c r="A26" i="4"/>
  <c r="T26" i="4" s="1"/>
  <c r="AB25" i="4"/>
  <c r="A6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A73" i="4"/>
  <c r="A35" i="4"/>
  <c r="S25" i="4"/>
  <c r="AM19" i="3"/>
  <c r="AL32" i="3"/>
  <c r="U25" i="4" s="1"/>
  <c r="AM34" i="3"/>
  <c r="AN21" i="3"/>
  <c r="AN22" i="3"/>
  <c r="AM35" i="3"/>
  <c r="AM40" i="3"/>
  <c r="AN27" i="3"/>
  <c r="AL26" i="3"/>
  <c r="AK39" i="3"/>
  <c r="AM24" i="3"/>
  <c r="AL37" i="3"/>
  <c r="AL33" i="3"/>
  <c r="U26" i="4" s="1"/>
  <c r="AM20" i="3"/>
  <c r="AL38" i="3"/>
  <c r="AM25" i="3"/>
  <c r="AM23" i="3"/>
  <c r="AL36" i="3"/>
  <c r="AL18" i="3"/>
  <c r="AK31" i="3"/>
  <c r="T24" i="4" s="1"/>
  <c r="AH31" i="1"/>
  <c r="Q4" i="4" s="1"/>
  <c r="AI18" i="1"/>
  <c r="AH38" i="1"/>
  <c r="Q11" i="4" s="1"/>
  <c r="AI25" i="1"/>
  <c r="AH32" i="1"/>
  <c r="Q5" i="4" s="1"/>
  <c r="AI19" i="1"/>
  <c r="AH39" i="1"/>
  <c r="Q12" i="4" s="1"/>
  <c r="AI26" i="1"/>
  <c r="AH36" i="1"/>
  <c r="Q9" i="4" s="1"/>
  <c r="AI23" i="1"/>
  <c r="AH40" i="1"/>
  <c r="Q13" i="4" s="1"/>
  <c r="AI27" i="1"/>
  <c r="AH34" i="1"/>
  <c r="Q7" i="4" s="1"/>
  <c r="AI21" i="1"/>
  <c r="AH33" i="1"/>
  <c r="Q6" i="4" s="1"/>
  <c r="AI20" i="1"/>
  <c r="AH37" i="1"/>
  <c r="Q10" i="4" s="1"/>
  <c r="AI24" i="1"/>
  <c r="AH35" i="1"/>
  <c r="Q8" i="4" s="1"/>
  <c r="AI22" i="1"/>
  <c r="O323" i="6"/>
  <c r="C291" i="6"/>
  <c r="A290" i="6"/>
  <c r="M286" i="6"/>
  <c r="N285" i="6"/>
  <c r="C74" i="2"/>
  <c r="D54" i="4" s="1"/>
  <c r="C81" i="2"/>
  <c r="D61" i="4" s="1"/>
  <c r="C75" i="2"/>
  <c r="D55" i="4" s="1"/>
  <c r="C78" i="2"/>
  <c r="D58" i="4" s="1"/>
  <c r="C82" i="2"/>
  <c r="D62" i="4" s="1"/>
  <c r="C79" i="2"/>
  <c r="D59" i="4" s="1"/>
  <c r="C80" i="2"/>
  <c r="D60" i="4" s="1"/>
  <c r="C73" i="2"/>
  <c r="D53" i="4" s="1"/>
  <c r="C76" i="2"/>
  <c r="D56" i="4" s="1"/>
  <c r="C77" i="2"/>
  <c r="D57" i="4" s="1"/>
  <c r="C48" i="2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V48" i="2" s="1"/>
  <c r="W48" i="2" s="1"/>
  <c r="X48" i="2" s="1"/>
  <c r="Y48" i="2" s="1"/>
  <c r="C56" i="2"/>
  <c r="D56" i="2" s="1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C49" i="2"/>
  <c r="D49" i="2" s="1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C50" i="2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C51" i="2"/>
  <c r="D51" i="2" s="1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S51" i="2" s="1"/>
  <c r="T51" i="2" s="1"/>
  <c r="U51" i="2" s="1"/>
  <c r="V51" i="2" s="1"/>
  <c r="W51" i="2" s="1"/>
  <c r="X51" i="2" s="1"/>
  <c r="Y51" i="2" s="1"/>
  <c r="C53" i="2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C57" i="2"/>
  <c r="C54" i="2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C55" i="2"/>
  <c r="D55" i="2" s="1"/>
  <c r="E55" i="2" s="1"/>
  <c r="F55" i="2" s="1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Q55" i="2" s="1"/>
  <c r="R55" i="2" s="1"/>
  <c r="S55" i="2" s="1"/>
  <c r="T55" i="2" s="1"/>
  <c r="U55" i="2" s="1"/>
  <c r="V55" i="2" s="1"/>
  <c r="W55" i="2" s="1"/>
  <c r="X55" i="2" s="1"/>
  <c r="Y55" i="2" s="1"/>
  <c r="G79" i="2"/>
  <c r="H59" i="4" s="1"/>
  <c r="G80" i="2"/>
  <c r="H60" i="4" s="1"/>
  <c r="G75" i="2"/>
  <c r="H55" i="4" s="1"/>
  <c r="G76" i="2"/>
  <c r="H56" i="4" s="1"/>
  <c r="G78" i="2"/>
  <c r="H58" i="4" s="1"/>
  <c r="G77" i="2"/>
  <c r="H57" i="4" s="1"/>
  <c r="G74" i="2"/>
  <c r="H54" i="4" s="1"/>
  <c r="G73" i="2"/>
  <c r="H53" i="4" s="1"/>
  <c r="G82" i="2"/>
  <c r="H62" i="4" s="1"/>
  <c r="G81" i="2"/>
  <c r="H61" i="4" s="1"/>
  <c r="H80" i="2"/>
  <c r="I60" i="4" s="1"/>
  <c r="H81" i="2"/>
  <c r="I61" i="4" s="1"/>
  <c r="H76" i="2"/>
  <c r="I56" i="4" s="1"/>
  <c r="H77" i="2"/>
  <c r="I57" i="4" s="1"/>
  <c r="H79" i="2"/>
  <c r="I59" i="4" s="1"/>
  <c r="H73" i="2"/>
  <c r="I53" i="4" s="1"/>
  <c r="H75" i="2"/>
  <c r="I55" i="4" s="1"/>
  <c r="H78" i="2"/>
  <c r="I58" i="4" s="1"/>
  <c r="H82" i="2"/>
  <c r="I62" i="4" s="1"/>
  <c r="H74" i="2"/>
  <c r="I54" i="4" s="1"/>
  <c r="D76" i="2"/>
  <c r="E56" i="4" s="1"/>
  <c r="D77" i="2"/>
  <c r="E57" i="4" s="1"/>
  <c r="D75" i="2"/>
  <c r="E55" i="4" s="1"/>
  <c r="D80" i="2"/>
  <c r="E60" i="4" s="1"/>
  <c r="D73" i="2"/>
  <c r="E53" i="4" s="1"/>
  <c r="D74" i="2"/>
  <c r="E54" i="4" s="1"/>
  <c r="D81" i="2"/>
  <c r="E61" i="4" s="1"/>
  <c r="D79" i="2"/>
  <c r="E59" i="4" s="1"/>
  <c r="D82" i="2"/>
  <c r="E62" i="4" s="1"/>
  <c r="D78" i="2"/>
  <c r="E58" i="4" s="1"/>
  <c r="O79" i="2"/>
  <c r="P59" i="4" s="1"/>
  <c r="O80" i="2"/>
  <c r="P60" i="4" s="1"/>
  <c r="O75" i="2"/>
  <c r="P55" i="4" s="1"/>
  <c r="O76" i="2"/>
  <c r="P56" i="4" s="1"/>
  <c r="O82" i="2"/>
  <c r="P62" i="4" s="1"/>
  <c r="P82" i="4" s="1"/>
  <c r="O74" i="2"/>
  <c r="P54" i="4" s="1"/>
  <c r="O78" i="2"/>
  <c r="P58" i="4" s="1"/>
  <c r="O81" i="2"/>
  <c r="P61" i="4" s="1"/>
  <c r="O77" i="2"/>
  <c r="P57" i="4" s="1"/>
  <c r="O73" i="2"/>
  <c r="P53" i="4" s="1"/>
  <c r="N82" i="2"/>
  <c r="O62" i="4" s="1"/>
  <c r="O82" i="4" s="1"/>
  <c r="N78" i="2"/>
  <c r="O58" i="4" s="1"/>
  <c r="N74" i="2"/>
  <c r="O54" i="4" s="1"/>
  <c r="N79" i="2"/>
  <c r="O59" i="4" s="1"/>
  <c r="N73" i="2"/>
  <c r="O53" i="4" s="1"/>
  <c r="N75" i="2"/>
  <c r="O55" i="4" s="1"/>
  <c r="N77" i="2"/>
  <c r="O57" i="4" s="1"/>
  <c r="N76" i="2"/>
  <c r="O56" i="4" s="1"/>
  <c r="N81" i="2"/>
  <c r="O61" i="4" s="1"/>
  <c r="N80" i="2"/>
  <c r="O60" i="4" s="1"/>
  <c r="I81" i="2"/>
  <c r="J61" i="4" s="1"/>
  <c r="I82" i="2"/>
  <c r="J62" i="4" s="1"/>
  <c r="I77" i="2"/>
  <c r="J57" i="4" s="1"/>
  <c r="I78" i="2"/>
  <c r="J58" i="4" s="1"/>
  <c r="I73" i="2"/>
  <c r="J53" i="4" s="1"/>
  <c r="I74" i="2"/>
  <c r="J54" i="4" s="1"/>
  <c r="I79" i="2"/>
  <c r="J59" i="4" s="1"/>
  <c r="I75" i="2"/>
  <c r="J55" i="4" s="1"/>
  <c r="I80" i="2"/>
  <c r="J60" i="4" s="1"/>
  <c r="I76" i="2"/>
  <c r="J56" i="4" s="1"/>
  <c r="P73" i="2"/>
  <c r="Q53" i="4" s="1"/>
  <c r="P80" i="2"/>
  <c r="Q60" i="4" s="1"/>
  <c r="P81" i="2"/>
  <c r="Q61" i="4" s="1"/>
  <c r="P76" i="2"/>
  <c r="Q56" i="4" s="1"/>
  <c r="P79" i="2"/>
  <c r="Q59" i="4" s="1"/>
  <c r="P78" i="2"/>
  <c r="Q58" i="4" s="1"/>
  <c r="P77" i="2"/>
  <c r="Q57" i="4" s="1"/>
  <c r="P82" i="2"/>
  <c r="Q62" i="4" s="1"/>
  <c r="Q82" i="4" s="1"/>
  <c r="P75" i="2"/>
  <c r="Q55" i="4" s="1"/>
  <c r="P74" i="2"/>
  <c r="Q54" i="4" s="1"/>
  <c r="F78" i="2"/>
  <c r="G58" i="4" s="1"/>
  <c r="F79" i="2"/>
  <c r="G59" i="4" s="1"/>
  <c r="F74" i="2"/>
  <c r="G54" i="4" s="1"/>
  <c r="F75" i="2"/>
  <c r="G55" i="4" s="1"/>
  <c r="F82" i="2"/>
  <c r="G62" i="4" s="1"/>
  <c r="F73" i="2"/>
  <c r="G53" i="4" s="1"/>
  <c r="F81" i="2"/>
  <c r="G61" i="4" s="1"/>
  <c r="F76" i="2"/>
  <c r="G56" i="4" s="1"/>
  <c r="F80" i="2"/>
  <c r="G60" i="4" s="1"/>
  <c r="F77" i="2"/>
  <c r="G57" i="4" s="1"/>
  <c r="C58" i="2"/>
  <c r="M81" i="2"/>
  <c r="N61" i="4" s="1"/>
  <c r="M82" i="2"/>
  <c r="N62" i="4" s="1"/>
  <c r="N82" i="4" s="1"/>
  <c r="M77" i="2"/>
  <c r="N57" i="4" s="1"/>
  <c r="M78" i="2"/>
  <c r="N58" i="4" s="1"/>
  <c r="M73" i="2"/>
  <c r="N53" i="4" s="1"/>
  <c r="M80" i="2"/>
  <c r="N60" i="4" s="1"/>
  <c r="M74" i="2"/>
  <c r="N54" i="4" s="1"/>
  <c r="M79" i="2"/>
  <c r="N59" i="4" s="1"/>
  <c r="M75" i="2"/>
  <c r="N55" i="4" s="1"/>
  <c r="M76" i="2"/>
  <c r="N56" i="4" s="1"/>
  <c r="K79" i="2"/>
  <c r="L59" i="4" s="1"/>
  <c r="K80" i="2"/>
  <c r="L60" i="4" s="1"/>
  <c r="K75" i="2"/>
  <c r="L55" i="4" s="1"/>
  <c r="K76" i="2"/>
  <c r="L56" i="4" s="1"/>
  <c r="K82" i="2"/>
  <c r="L62" i="4" s="1"/>
  <c r="K78" i="2"/>
  <c r="L58" i="4" s="1"/>
  <c r="K81" i="2"/>
  <c r="L61" i="4" s="1"/>
  <c r="K77" i="2"/>
  <c r="L57" i="4" s="1"/>
  <c r="K74" i="2"/>
  <c r="L54" i="4" s="1"/>
  <c r="K73" i="2"/>
  <c r="L53" i="4" s="1"/>
  <c r="J82" i="2"/>
  <c r="K62" i="4" s="1"/>
  <c r="J78" i="2"/>
  <c r="K58" i="4" s="1"/>
  <c r="J79" i="2"/>
  <c r="K59" i="4" s="1"/>
  <c r="J75" i="2"/>
  <c r="K55" i="4" s="1"/>
  <c r="J74" i="2"/>
  <c r="K54" i="4" s="1"/>
  <c r="J80" i="2"/>
  <c r="K60" i="4" s="1"/>
  <c r="J81" i="2"/>
  <c r="K61" i="4" s="1"/>
  <c r="J73" i="2"/>
  <c r="K53" i="4" s="1"/>
  <c r="J77" i="2"/>
  <c r="K57" i="4" s="1"/>
  <c r="J76" i="2"/>
  <c r="K56" i="4" s="1"/>
  <c r="E77" i="2"/>
  <c r="F57" i="4" s="1"/>
  <c r="E78" i="2"/>
  <c r="F58" i="4" s="1"/>
  <c r="E73" i="2"/>
  <c r="F53" i="4" s="1"/>
  <c r="E74" i="2"/>
  <c r="F54" i="4" s="1"/>
  <c r="E81" i="2"/>
  <c r="F61" i="4" s="1"/>
  <c r="E76" i="2"/>
  <c r="F56" i="4" s="1"/>
  <c r="E75" i="2"/>
  <c r="F55" i="4" s="1"/>
  <c r="E82" i="2"/>
  <c r="F62" i="4" s="1"/>
  <c r="E80" i="2"/>
  <c r="F60" i="4" s="1"/>
  <c r="E79" i="2"/>
  <c r="F59" i="4" s="1"/>
  <c r="L80" i="2"/>
  <c r="M60" i="4" s="1"/>
  <c r="L81" i="2"/>
  <c r="M61" i="4" s="1"/>
  <c r="L76" i="2"/>
  <c r="M56" i="4" s="1"/>
  <c r="L77" i="2"/>
  <c r="M57" i="4" s="1"/>
  <c r="L82" i="2"/>
  <c r="M62" i="4" s="1"/>
  <c r="M82" i="4" s="1"/>
  <c r="L73" i="2"/>
  <c r="M53" i="4" s="1"/>
  <c r="L74" i="2"/>
  <c r="M54" i="4" s="1"/>
  <c r="L75" i="2"/>
  <c r="M55" i="4" s="1"/>
  <c r="L78" i="2"/>
  <c r="M58" i="4" s="1"/>
  <c r="L79" i="2"/>
  <c r="M59" i="4" s="1"/>
  <c r="B89" i="4" l="1"/>
  <c r="C82" i="4"/>
  <c r="F95" i="4" s="1"/>
  <c r="G95" i="4" s="1"/>
  <c r="Z55" i="2"/>
  <c r="Z53" i="2"/>
  <c r="Z56" i="2"/>
  <c r="Z54" i="2"/>
  <c r="Z51" i="2"/>
  <c r="Z48" i="2"/>
  <c r="Z50" i="2"/>
  <c r="Z52" i="2"/>
  <c r="Z49" i="2"/>
  <c r="A27" i="4"/>
  <c r="AB26" i="4"/>
  <c r="A6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AA64" i="4"/>
  <c r="Z64" i="4"/>
  <c r="AB64" i="4"/>
  <c r="W64" i="4"/>
  <c r="V64" i="4"/>
  <c r="Y64" i="4"/>
  <c r="T64" i="4"/>
  <c r="X64" i="4"/>
  <c r="Q64" i="4"/>
  <c r="D64" i="4"/>
  <c r="M64" i="4"/>
  <c r="H64" i="4"/>
  <c r="S64" i="4"/>
  <c r="R64" i="4"/>
  <c r="K64" i="4"/>
  <c r="I64" i="4"/>
  <c r="O64" i="4"/>
  <c r="C64" i="4"/>
  <c r="L64" i="4"/>
  <c r="G64" i="4"/>
  <c r="J64" i="4"/>
  <c r="E64" i="4"/>
  <c r="F64" i="4"/>
  <c r="N64" i="4"/>
  <c r="P64" i="4"/>
  <c r="U64" i="4"/>
  <c r="AB73" i="4"/>
  <c r="A36" i="4"/>
  <c r="A74" i="4"/>
  <c r="AM38" i="3"/>
  <c r="AN25" i="3"/>
  <c r="AN40" i="3"/>
  <c r="AO27" i="3"/>
  <c r="AN34" i="3"/>
  <c r="AO21" i="3"/>
  <c r="AM18" i="3"/>
  <c r="AL31" i="3"/>
  <c r="U24" i="4" s="1"/>
  <c r="AM37" i="3"/>
  <c r="AN24" i="3"/>
  <c r="AM33" i="3"/>
  <c r="V26" i="4" s="1"/>
  <c r="AN20" i="3"/>
  <c r="AN23" i="3"/>
  <c r="AM36" i="3"/>
  <c r="AM26" i="3"/>
  <c r="AL39" i="3"/>
  <c r="AO22" i="3"/>
  <c r="AN35" i="3"/>
  <c r="AN19" i="3"/>
  <c r="AM32" i="3"/>
  <c r="V25" i="4" s="1"/>
  <c r="AJ22" i="1"/>
  <c r="AI35" i="1"/>
  <c r="R8" i="4" s="1"/>
  <c r="AJ20" i="1"/>
  <c r="AI33" i="1"/>
  <c r="R6" i="4" s="1"/>
  <c r="AI40" i="1"/>
  <c r="R13" i="4" s="1"/>
  <c r="AJ27" i="1"/>
  <c r="AJ26" i="1"/>
  <c r="AI39" i="1"/>
  <c r="R12" i="4" s="1"/>
  <c r="AJ25" i="1"/>
  <c r="AI38" i="1"/>
  <c r="R11" i="4" s="1"/>
  <c r="AJ24" i="1"/>
  <c r="AI37" i="1"/>
  <c r="R10" i="4" s="1"/>
  <c r="AJ21" i="1"/>
  <c r="AI34" i="1"/>
  <c r="R7" i="4" s="1"/>
  <c r="AJ23" i="1"/>
  <c r="AI36" i="1"/>
  <c r="R9" i="4" s="1"/>
  <c r="AJ19" i="1"/>
  <c r="AI32" i="1"/>
  <c r="R5" i="4" s="1"/>
  <c r="AJ18" i="1"/>
  <c r="AI31" i="1"/>
  <c r="R4" i="4" s="1"/>
  <c r="O324" i="6"/>
  <c r="C292" i="6"/>
  <c r="A291" i="6"/>
  <c r="M287" i="6"/>
  <c r="N286" i="6"/>
  <c r="C61" i="2"/>
  <c r="D14" i="4" s="1"/>
  <c r="C62" i="2"/>
  <c r="D15" i="4" s="1"/>
  <c r="C67" i="2"/>
  <c r="D20" i="4" s="1"/>
  <c r="C69" i="2"/>
  <c r="D22" i="4" s="1"/>
  <c r="C64" i="2"/>
  <c r="D17" i="4" s="1"/>
  <c r="C70" i="2"/>
  <c r="D23" i="4" s="1"/>
  <c r="C65" i="2"/>
  <c r="D18" i="4" s="1"/>
  <c r="D58" i="2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Q62" i="2" s="1"/>
  <c r="R15" i="4" s="1"/>
  <c r="C63" i="2"/>
  <c r="D16" i="4" s="1"/>
  <c r="D57" i="2"/>
  <c r="E57" i="2" s="1"/>
  <c r="F57" i="2" s="1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S57" i="2" s="1"/>
  <c r="T57" i="2" s="1"/>
  <c r="U57" i="2" s="1"/>
  <c r="V57" i="2" s="1"/>
  <c r="W57" i="2" s="1"/>
  <c r="X57" i="2" s="1"/>
  <c r="Y57" i="2" s="1"/>
  <c r="C66" i="2"/>
  <c r="D19" i="4" s="1"/>
  <c r="C68" i="2"/>
  <c r="D21" i="4" s="1"/>
  <c r="A89" i="4" l="1"/>
  <c r="Z57" i="2"/>
  <c r="A75" i="4"/>
  <c r="A37" i="4"/>
  <c r="Z65" i="4"/>
  <c r="AB65" i="4"/>
  <c r="V65" i="4"/>
  <c r="W65" i="4"/>
  <c r="Y65" i="4"/>
  <c r="AA65" i="4"/>
  <c r="X65" i="4"/>
  <c r="S65" i="4"/>
  <c r="T65" i="4"/>
  <c r="Q65" i="4"/>
  <c r="L65" i="4"/>
  <c r="F65" i="4"/>
  <c r="G65" i="4"/>
  <c r="M65" i="4"/>
  <c r="U65" i="4"/>
  <c r="P65" i="4"/>
  <c r="D65" i="4"/>
  <c r="R65" i="4"/>
  <c r="K65" i="4"/>
  <c r="E65" i="4"/>
  <c r="J65" i="4"/>
  <c r="O65" i="4"/>
  <c r="I65" i="4"/>
  <c r="N65" i="4"/>
  <c r="C65" i="4"/>
  <c r="H65" i="4"/>
  <c r="AB74" i="4"/>
  <c r="A28" i="4"/>
  <c r="V27" i="4"/>
  <c r="AB27" i="4"/>
  <c r="W27" i="4"/>
  <c r="A66" i="4"/>
  <c r="X27" i="4"/>
  <c r="C27" i="4"/>
  <c r="E27" i="4"/>
  <c r="D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AO20" i="3"/>
  <c r="AN33" i="3"/>
  <c r="W26" i="4" s="1"/>
  <c r="AO40" i="3"/>
  <c r="AP27" i="3"/>
  <c r="AO19" i="3"/>
  <c r="AN32" i="3"/>
  <c r="W25" i="4" s="1"/>
  <c r="AN26" i="3"/>
  <c r="AM39" i="3"/>
  <c r="AM31" i="3"/>
  <c r="V24" i="4" s="1"/>
  <c r="AN18" i="3"/>
  <c r="AO24" i="3"/>
  <c r="AN37" i="3"/>
  <c r="AP21" i="3"/>
  <c r="AO34" i="3"/>
  <c r="AO25" i="3"/>
  <c r="AN38" i="3"/>
  <c r="AO35" i="3"/>
  <c r="AP22" i="3"/>
  <c r="AO23" i="3"/>
  <c r="AN36" i="3"/>
  <c r="AJ31" i="1"/>
  <c r="S4" i="4" s="1"/>
  <c r="AK18" i="1"/>
  <c r="AK23" i="1"/>
  <c r="AJ36" i="1"/>
  <c r="S9" i="4" s="1"/>
  <c r="AK24" i="1"/>
  <c r="AJ37" i="1"/>
  <c r="S10" i="4" s="1"/>
  <c r="AK26" i="1"/>
  <c r="AJ39" i="1"/>
  <c r="S12" i="4" s="1"/>
  <c r="AK20" i="1"/>
  <c r="AJ33" i="1"/>
  <c r="S6" i="4" s="1"/>
  <c r="AJ40" i="1"/>
  <c r="S13" i="4" s="1"/>
  <c r="AK27" i="1"/>
  <c r="AJ32" i="1"/>
  <c r="S5" i="4" s="1"/>
  <c r="AK19" i="1"/>
  <c r="AK21" i="1"/>
  <c r="AJ34" i="1"/>
  <c r="S7" i="4" s="1"/>
  <c r="AJ38" i="1"/>
  <c r="S11" i="4" s="1"/>
  <c r="AK25" i="1"/>
  <c r="AK22" i="1"/>
  <c r="AJ35" i="1"/>
  <c r="S8" i="4" s="1"/>
  <c r="C293" i="6"/>
  <c r="A292" i="6"/>
  <c r="O325" i="6"/>
  <c r="M288" i="6"/>
  <c r="N287" i="6"/>
  <c r="D62" i="2"/>
  <c r="E15" i="4" s="1"/>
  <c r="F62" i="2"/>
  <c r="G15" i="4" s="1"/>
  <c r="D61" i="2"/>
  <c r="E14" i="4" s="1"/>
  <c r="E63" i="2"/>
  <c r="F16" i="4" s="1"/>
  <c r="J66" i="2"/>
  <c r="K19" i="4" s="1"/>
  <c r="G64" i="2"/>
  <c r="H17" i="4" s="1"/>
  <c r="F68" i="2"/>
  <c r="G21" i="4" s="1"/>
  <c r="L68" i="2"/>
  <c r="M21" i="4" s="1"/>
  <c r="L61" i="2"/>
  <c r="M14" i="4" s="1"/>
  <c r="F66" i="2"/>
  <c r="G19" i="4" s="1"/>
  <c r="K69" i="2"/>
  <c r="L22" i="4" s="1"/>
  <c r="G70" i="2"/>
  <c r="H23" i="4" s="1"/>
  <c r="Q69" i="2"/>
  <c r="R22" i="4" s="1"/>
  <c r="N68" i="2"/>
  <c r="O21" i="4" s="1"/>
  <c r="N66" i="2"/>
  <c r="O19" i="4" s="1"/>
  <c r="Q65" i="2"/>
  <c r="R18" i="4" s="1"/>
  <c r="J69" i="2"/>
  <c r="K22" i="4" s="1"/>
  <c r="O70" i="2"/>
  <c r="P23" i="4" s="1"/>
  <c r="L62" i="2"/>
  <c r="M15" i="4" s="1"/>
  <c r="P65" i="2"/>
  <c r="Q18" i="4" s="1"/>
  <c r="I61" i="2"/>
  <c r="J14" i="4" s="1"/>
  <c r="G68" i="2"/>
  <c r="H21" i="4" s="1"/>
  <c r="N61" i="2"/>
  <c r="O14" i="4" s="1"/>
  <c r="P64" i="2"/>
  <c r="Q17" i="4" s="1"/>
  <c r="K62" i="2"/>
  <c r="L15" i="4" s="1"/>
  <c r="J64" i="2"/>
  <c r="K17" i="4" s="1"/>
  <c r="O69" i="2"/>
  <c r="P22" i="4" s="1"/>
  <c r="K68" i="2"/>
  <c r="L21" i="4" s="1"/>
  <c r="I65" i="2"/>
  <c r="J18" i="4" s="1"/>
  <c r="P69" i="2"/>
  <c r="Q22" i="4" s="1"/>
  <c r="M64" i="2"/>
  <c r="N17" i="4" s="1"/>
  <c r="I63" i="2"/>
  <c r="J16" i="4" s="1"/>
  <c r="P62" i="2"/>
  <c r="Q15" i="4" s="1"/>
  <c r="H62" i="2"/>
  <c r="I15" i="4" s="1"/>
  <c r="F67" i="2"/>
  <c r="G20" i="4" s="1"/>
  <c r="O66" i="2"/>
  <c r="P19" i="4" s="1"/>
  <c r="H68" i="2"/>
  <c r="I21" i="4" s="1"/>
  <c r="M62" i="2"/>
  <c r="N15" i="4" s="1"/>
  <c r="N65" i="2"/>
  <c r="O18" i="4" s="1"/>
  <c r="I66" i="2"/>
  <c r="J19" i="4" s="1"/>
  <c r="J63" i="2"/>
  <c r="K16" i="4" s="1"/>
  <c r="F69" i="2"/>
  <c r="G22" i="4" s="1"/>
  <c r="O65" i="2"/>
  <c r="P18" i="4" s="1"/>
  <c r="M67" i="2"/>
  <c r="N20" i="4" s="1"/>
  <c r="J67" i="2"/>
  <c r="K20" i="4" s="1"/>
  <c r="F64" i="2"/>
  <c r="G17" i="4" s="1"/>
  <c r="O67" i="2"/>
  <c r="P20" i="4" s="1"/>
  <c r="H65" i="2"/>
  <c r="I18" i="4" s="1"/>
  <c r="I69" i="2"/>
  <c r="J22" i="4" s="1"/>
  <c r="E64" i="2"/>
  <c r="F17" i="4" s="1"/>
  <c r="N63" i="2"/>
  <c r="O16" i="4" s="1"/>
  <c r="Q61" i="2"/>
  <c r="R14" i="4" s="1"/>
  <c r="F65" i="2"/>
  <c r="G18" i="4" s="1"/>
  <c r="H67" i="2"/>
  <c r="I20" i="4" s="1"/>
  <c r="P61" i="2"/>
  <c r="Q14" i="4" s="1"/>
  <c r="Q68" i="2"/>
  <c r="R21" i="4" s="1"/>
  <c r="Q64" i="2"/>
  <c r="R17" i="4" s="1"/>
  <c r="M63" i="2"/>
  <c r="N16" i="4" s="1"/>
  <c r="L63" i="2"/>
  <c r="M16" i="4" s="1"/>
  <c r="I68" i="2"/>
  <c r="J21" i="4" s="1"/>
  <c r="G66" i="2"/>
  <c r="H19" i="4" s="1"/>
  <c r="E62" i="2"/>
  <c r="F15" i="4" s="1"/>
  <c r="P68" i="2"/>
  <c r="Q21" i="4" s="1"/>
  <c r="K67" i="2"/>
  <c r="L20" i="4" s="1"/>
  <c r="M61" i="2"/>
  <c r="N14" i="4" s="1"/>
  <c r="L65" i="2"/>
  <c r="M18" i="4" s="1"/>
  <c r="D67" i="2"/>
  <c r="E20" i="4" s="1"/>
  <c r="D66" i="2"/>
  <c r="E19" i="4" s="1"/>
  <c r="J61" i="2"/>
  <c r="K14" i="4" s="1"/>
  <c r="G62" i="2"/>
  <c r="H15" i="4" s="1"/>
  <c r="E70" i="2"/>
  <c r="F23" i="4" s="1"/>
  <c r="P66" i="2"/>
  <c r="Q19" i="4" s="1"/>
  <c r="K64" i="2"/>
  <c r="L17" i="4" s="1"/>
  <c r="N69" i="2"/>
  <c r="O22" i="4" s="1"/>
  <c r="H66" i="2"/>
  <c r="I19" i="4" s="1"/>
  <c r="L70" i="2"/>
  <c r="M23" i="4" s="1"/>
  <c r="J68" i="2"/>
  <c r="K21" i="4" s="1"/>
  <c r="G63" i="2"/>
  <c r="H16" i="4" s="1"/>
  <c r="E66" i="2"/>
  <c r="F19" i="4" s="1"/>
  <c r="O64" i="2"/>
  <c r="P17" i="4" s="1"/>
  <c r="K65" i="2"/>
  <c r="L18" i="4" s="1"/>
  <c r="M66" i="2"/>
  <c r="N19" i="4" s="1"/>
  <c r="H64" i="2"/>
  <c r="I17" i="4" s="1"/>
  <c r="J65" i="2"/>
  <c r="K18" i="4" s="1"/>
  <c r="G67" i="2"/>
  <c r="H20" i="4" s="1"/>
  <c r="F61" i="2"/>
  <c r="G14" i="4" s="1"/>
  <c r="P63" i="2"/>
  <c r="Q16" i="4" s="1"/>
  <c r="K70" i="2"/>
  <c r="L23" i="4" s="1"/>
  <c r="H70" i="2"/>
  <c r="I23" i="4" s="1"/>
  <c r="Q67" i="2"/>
  <c r="R20" i="4" s="1"/>
  <c r="Q63" i="2"/>
  <c r="R16" i="4" s="1"/>
  <c r="M68" i="2"/>
  <c r="N21" i="4" s="1"/>
  <c r="L67" i="2"/>
  <c r="M20" i="4" s="1"/>
  <c r="I67" i="2"/>
  <c r="J20" i="4" s="1"/>
  <c r="G61" i="2"/>
  <c r="H14" i="4" s="1"/>
  <c r="E68" i="2"/>
  <c r="F21" i="4" s="1"/>
  <c r="O61" i="2"/>
  <c r="P14" i="4" s="1"/>
  <c r="K61" i="2"/>
  <c r="L14" i="4" s="1"/>
  <c r="M65" i="2"/>
  <c r="N18" i="4" s="1"/>
  <c r="L66" i="2"/>
  <c r="M19" i="4" s="1"/>
  <c r="D63" i="2"/>
  <c r="E16" i="4" s="1"/>
  <c r="D68" i="2"/>
  <c r="E21" i="4" s="1"/>
  <c r="D64" i="2"/>
  <c r="E17" i="4" s="1"/>
  <c r="I62" i="2"/>
  <c r="J15" i="4" s="1"/>
  <c r="G65" i="2"/>
  <c r="H18" i="4" s="1"/>
  <c r="E65" i="2"/>
  <c r="F18" i="4" s="1"/>
  <c r="P67" i="2"/>
  <c r="Q20" i="4" s="1"/>
  <c r="K66" i="2"/>
  <c r="L19" i="4" s="1"/>
  <c r="M70" i="2"/>
  <c r="N23" i="4" s="1"/>
  <c r="H63" i="2"/>
  <c r="I16" i="4" s="1"/>
  <c r="N64" i="2"/>
  <c r="O17" i="4" s="1"/>
  <c r="I64" i="2"/>
  <c r="J17" i="4" s="1"/>
  <c r="F63" i="2"/>
  <c r="G16" i="4" s="1"/>
  <c r="E61" i="2"/>
  <c r="F14" i="4" s="1"/>
  <c r="O63" i="2"/>
  <c r="P16" i="4" s="1"/>
  <c r="N67" i="2"/>
  <c r="O20" i="4" s="1"/>
  <c r="M69" i="2"/>
  <c r="N22" i="4" s="1"/>
  <c r="L69" i="2"/>
  <c r="M22" i="4" s="1"/>
  <c r="I70" i="2"/>
  <c r="J23" i="4" s="1"/>
  <c r="G69" i="2"/>
  <c r="H22" i="4" s="1"/>
  <c r="E69" i="2"/>
  <c r="F22" i="4" s="1"/>
  <c r="O68" i="2"/>
  <c r="P21" i="4" s="1"/>
  <c r="K63" i="2"/>
  <c r="L16" i="4" s="1"/>
  <c r="R58" i="2"/>
  <c r="R61" i="2" s="1"/>
  <c r="S14" i="4" s="1"/>
  <c r="Q66" i="2"/>
  <c r="R19" i="4" s="1"/>
  <c r="H69" i="2"/>
  <c r="I22" i="4" s="1"/>
  <c r="J62" i="2"/>
  <c r="K15" i="4" s="1"/>
  <c r="D65" i="2"/>
  <c r="E18" i="4" s="1"/>
  <c r="F70" i="2"/>
  <c r="G23" i="4" s="1"/>
  <c r="E67" i="2"/>
  <c r="F20" i="4" s="1"/>
  <c r="O62" i="2"/>
  <c r="P15" i="4" s="1"/>
  <c r="N62" i="2"/>
  <c r="O15" i="4" s="1"/>
  <c r="H61" i="2"/>
  <c r="I14" i="4" s="1"/>
  <c r="L64" i="2"/>
  <c r="M17" i="4" s="1"/>
  <c r="D69" i="2"/>
  <c r="E22" i="4" s="1"/>
  <c r="P70" i="2"/>
  <c r="Q23" i="4" s="1"/>
  <c r="N70" i="2"/>
  <c r="O23" i="4" s="1"/>
  <c r="Q70" i="2"/>
  <c r="R23" i="4" s="1"/>
  <c r="J70" i="2"/>
  <c r="K23" i="4" s="1"/>
  <c r="D70" i="2"/>
  <c r="E23" i="4" s="1"/>
  <c r="AA66" i="4" l="1"/>
  <c r="Z66" i="4"/>
  <c r="AB66" i="4"/>
  <c r="W66" i="4"/>
  <c r="Y66" i="4"/>
  <c r="V66" i="4"/>
  <c r="X66" i="4"/>
  <c r="Q66" i="4"/>
  <c r="S66" i="4"/>
  <c r="T66" i="4"/>
  <c r="J66" i="4"/>
  <c r="M66" i="4"/>
  <c r="P66" i="4"/>
  <c r="L66" i="4"/>
  <c r="R66" i="4"/>
  <c r="F66" i="4"/>
  <c r="K66" i="4"/>
  <c r="D66" i="4"/>
  <c r="N66" i="4"/>
  <c r="U66" i="4"/>
  <c r="I66" i="4"/>
  <c r="E66" i="4"/>
  <c r="O66" i="4"/>
  <c r="C66" i="4"/>
  <c r="G66" i="4"/>
  <c r="H66" i="4"/>
  <c r="A76" i="4"/>
  <c r="A38" i="4"/>
  <c r="A29" i="4"/>
  <c r="A67" i="4"/>
  <c r="V28" i="4"/>
  <c r="AB28" i="4"/>
  <c r="W28" i="4"/>
  <c r="X28" i="4"/>
  <c r="C28" i="4"/>
  <c r="E28" i="4"/>
  <c r="D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AB75" i="4"/>
  <c r="AQ27" i="3"/>
  <c r="AP40" i="3"/>
  <c r="AO36" i="3"/>
  <c r="AP23" i="3"/>
  <c r="AP25" i="3"/>
  <c r="AO38" i="3"/>
  <c r="AO37" i="3"/>
  <c r="AP24" i="3"/>
  <c r="AO26" i="3"/>
  <c r="AN39" i="3"/>
  <c r="AP35" i="3"/>
  <c r="Y28" i="4" s="1"/>
  <c r="AQ22" i="3"/>
  <c r="AN31" i="3"/>
  <c r="W24" i="4" s="1"/>
  <c r="AO18" i="3"/>
  <c r="AQ21" i="3"/>
  <c r="AP34" i="3"/>
  <c r="Y27" i="4" s="1"/>
  <c r="AO32" i="3"/>
  <c r="X25" i="4" s="1"/>
  <c r="AP19" i="3"/>
  <c r="AP20" i="3"/>
  <c r="AO33" i="3"/>
  <c r="X26" i="4" s="1"/>
  <c r="AK40" i="1"/>
  <c r="T13" i="4" s="1"/>
  <c r="AL27" i="1"/>
  <c r="AK35" i="1"/>
  <c r="T8" i="4" s="1"/>
  <c r="AL22" i="1"/>
  <c r="AL21" i="1"/>
  <c r="AK34" i="1"/>
  <c r="T7" i="4" s="1"/>
  <c r="AK39" i="1"/>
  <c r="T12" i="4" s="1"/>
  <c r="AL26" i="1"/>
  <c r="AK36" i="1"/>
  <c r="T9" i="4" s="1"/>
  <c r="AL23" i="1"/>
  <c r="AK38" i="1"/>
  <c r="T11" i="4" s="1"/>
  <c r="AL25" i="1"/>
  <c r="AK32" i="1"/>
  <c r="T5" i="4" s="1"/>
  <c r="AL19" i="1"/>
  <c r="AK31" i="1"/>
  <c r="T4" i="4" s="1"/>
  <c r="AL18" i="1"/>
  <c r="AL20" i="1"/>
  <c r="AK33" i="1"/>
  <c r="T6" i="4" s="1"/>
  <c r="AL24" i="1"/>
  <c r="AK37" i="1"/>
  <c r="T10" i="4" s="1"/>
  <c r="O326" i="6"/>
  <c r="C294" i="6"/>
  <c r="A293" i="6"/>
  <c r="M289" i="6"/>
  <c r="N288" i="6"/>
  <c r="R68" i="2"/>
  <c r="S21" i="4" s="1"/>
  <c r="R64" i="2"/>
  <c r="S17" i="4" s="1"/>
  <c r="R63" i="2"/>
  <c r="S16" i="4" s="1"/>
  <c r="R70" i="2"/>
  <c r="S23" i="4" s="1"/>
  <c r="R66" i="2"/>
  <c r="S19" i="4" s="1"/>
  <c r="R62" i="2"/>
  <c r="S15" i="4" s="1"/>
  <c r="S58" i="2"/>
  <c r="S62" i="2" s="1"/>
  <c r="T15" i="4" s="1"/>
  <c r="R67" i="2"/>
  <c r="S20" i="4" s="1"/>
  <c r="R69" i="2"/>
  <c r="S22" i="4" s="1"/>
  <c r="R65" i="2"/>
  <c r="S18" i="4" s="1"/>
  <c r="Y67" i="4" l="1"/>
  <c r="AA67" i="4"/>
  <c r="Z67" i="4"/>
  <c r="AB67" i="4"/>
  <c r="V67" i="4"/>
  <c r="X67" i="4"/>
  <c r="W67" i="4"/>
  <c r="T67" i="4"/>
  <c r="N67" i="4"/>
  <c r="M67" i="4"/>
  <c r="S67" i="4"/>
  <c r="Q67" i="4"/>
  <c r="P67" i="4"/>
  <c r="E67" i="4"/>
  <c r="L67" i="4"/>
  <c r="F67" i="4"/>
  <c r="J67" i="4"/>
  <c r="K67" i="4"/>
  <c r="D67" i="4"/>
  <c r="G67" i="4"/>
  <c r="H67" i="4"/>
  <c r="I67" i="4"/>
  <c r="R67" i="4"/>
  <c r="C67" i="4"/>
  <c r="O67" i="4"/>
  <c r="U67" i="4"/>
  <c r="AB76" i="4"/>
  <c r="A77" i="4"/>
  <c r="A39" i="4"/>
  <c r="A30" i="4"/>
  <c r="X29" i="4"/>
  <c r="A68" i="4"/>
  <c r="V29" i="4"/>
  <c r="Y29" i="4"/>
  <c r="W29" i="4"/>
  <c r="A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AR22" i="3"/>
  <c r="AQ35" i="3"/>
  <c r="Z28" i="4" s="1"/>
  <c r="AP37" i="3"/>
  <c r="AQ24" i="3"/>
  <c r="AQ23" i="3"/>
  <c r="AP36" i="3"/>
  <c r="AP33" i="3"/>
  <c r="Y26" i="4" s="1"/>
  <c r="AQ20" i="3"/>
  <c r="AQ34" i="3"/>
  <c r="Z27" i="4" s="1"/>
  <c r="AR21" i="3"/>
  <c r="AQ19" i="3"/>
  <c r="AP32" i="3"/>
  <c r="Y25" i="4" s="1"/>
  <c r="AO31" i="3"/>
  <c r="X24" i="4" s="1"/>
  <c r="AP18" i="3"/>
  <c r="AO39" i="3"/>
  <c r="AP26" i="3"/>
  <c r="AP38" i="3"/>
  <c r="AQ25" i="3"/>
  <c r="AR27" i="3"/>
  <c r="AQ40" i="3"/>
  <c r="AL31" i="1"/>
  <c r="U4" i="4" s="1"/>
  <c r="AM18" i="1"/>
  <c r="AM25" i="1"/>
  <c r="AL38" i="1"/>
  <c r="U11" i="4" s="1"/>
  <c r="AL39" i="1"/>
  <c r="U12" i="4" s="1"/>
  <c r="AM26" i="1"/>
  <c r="AL35" i="1"/>
  <c r="U8" i="4" s="1"/>
  <c r="AM22" i="1"/>
  <c r="AL37" i="1"/>
  <c r="U10" i="4" s="1"/>
  <c r="AM24" i="1"/>
  <c r="AL36" i="1"/>
  <c r="U9" i="4" s="1"/>
  <c r="AM23" i="1"/>
  <c r="AL40" i="1"/>
  <c r="U13" i="4" s="1"/>
  <c r="AM27" i="1"/>
  <c r="AM19" i="1"/>
  <c r="AL32" i="1"/>
  <c r="U5" i="4" s="1"/>
  <c r="AM20" i="1"/>
  <c r="AL33" i="1"/>
  <c r="U6" i="4" s="1"/>
  <c r="AM21" i="1"/>
  <c r="AL34" i="1"/>
  <c r="U7" i="4" s="1"/>
  <c r="C295" i="6"/>
  <c r="A294" i="6"/>
  <c r="O327" i="6"/>
  <c r="M290" i="6"/>
  <c r="N289" i="6"/>
  <c r="S64" i="2"/>
  <c r="T17" i="4" s="1"/>
  <c r="S61" i="2"/>
  <c r="T14" i="4" s="1"/>
  <c r="S69" i="2"/>
  <c r="T22" i="4" s="1"/>
  <c r="S68" i="2"/>
  <c r="T21" i="4" s="1"/>
  <c r="S65" i="2"/>
  <c r="T18" i="4" s="1"/>
  <c r="T58" i="2"/>
  <c r="U58" i="2" s="1"/>
  <c r="S67" i="2"/>
  <c r="T20" i="4" s="1"/>
  <c r="S63" i="2"/>
  <c r="T16" i="4" s="1"/>
  <c r="S70" i="2"/>
  <c r="T23" i="4" s="1"/>
  <c r="S66" i="2"/>
  <c r="T19" i="4" s="1"/>
  <c r="A78" i="4" l="1"/>
  <c r="AB78" i="4"/>
  <c r="A31" i="4"/>
  <c r="W30" i="4"/>
  <c r="X30" i="4"/>
  <c r="A69" i="4"/>
  <c r="Z30" i="4"/>
  <c r="V30" i="4"/>
  <c r="Y30" i="4"/>
  <c r="AB30" i="4"/>
  <c r="C30" i="4"/>
  <c r="E30" i="4"/>
  <c r="D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68" i="4"/>
  <c r="X68" i="4"/>
  <c r="I68" i="4"/>
  <c r="AA68" i="4"/>
  <c r="Z68" i="4"/>
  <c r="AB68" i="4"/>
  <c r="Y68" i="4"/>
  <c r="W68" i="4"/>
  <c r="Q68" i="4"/>
  <c r="P68" i="4"/>
  <c r="S68" i="4"/>
  <c r="T68" i="4"/>
  <c r="F68" i="4"/>
  <c r="H68" i="4"/>
  <c r="R68" i="4"/>
  <c r="N68" i="4"/>
  <c r="J68" i="4"/>
  <c r="L68" i="4"/>
  <c r="O68" i="4"/>
  <c r="E68" i="4"/>
  <c r="G68" i="4"/>
  <c r="D68" i="4"/>
  <c r="M68" i="4"/>
  <c r="C68" i="4"/>
  <c r="U68" i="4"/>
  <c r="K68" i="4"/>
  <c r="AB77" i="4"/>
  <c r="AQ26" i="3"/>
  <c r="AP39" i="3"/>
  <c r="AR20" i="3"/>
  <c r="AQ33" i="3"/>
  <c r="Z26" i="4" s="1"/>
  <c r="AQ37" i="3"/>
  <c r="AR24" i="3"/>
  <c r="AR40" i="3"/>
  <c r="AS27" i="3"/>
  <c r="AR19" i="3"/>
  <c r="AQ32" i="3"/>
  <c r="Z25" i="4" s="1"/>
  <c r="AQ38" i="3"/>
  <c r="AR25" i="3"/>
  <c r="AP31" i="3"/>
  <c r="Y24" i="4" s="1"/>
  <c r="AQ18" i="3"/>
  <c r="AR34" i="3"/>
  <c r="AA27" i="4" s="1"/>
  <c r="AS21" i="3"/>
  <c r="AQ36" i="3"/>
  <c r="Z29" i="4" s="1"/>
  <c r="AR23" i="3"/>
  <c r="AR35" i="3"/>
  <c r="AA28" i="4" s="1"/>
  <c r="AS22" i="3"/>
  <c r="AM36" i="1"/>
  <c r="AN23" i="1"/>
  <c r="AN22" i="1"/>
  <c r="AM35" i="1"/>
  <c r="AN21" i="1"/>
  <c r="AM34" i="1"/>
  <c r="AM32" i="1"/>
  <c r="AN19" i="1"/>
  <c r="AN25" i="1"/>
  <c r="AM38" i="1"/>
  <c r="AN27" i="1"/>
  <c r="AM40" i="1"/>
  <c r="AN24" i="1"/>
  <c r="AM37" i="1"/>
  <c r="AN26" i="1"/>
  <c r="AM39" i="1"/>
  <c r="AM31" i="1"/>
  <c r="AN18" i="1"/>
  <c r="AN20" i="1"/>
  <c r="AM33" i="1"/>
  <c r="O328" i="6"/>
  <c r="C296" i="6"/>
  <c r="A295" i="6"/>
  <c r="M291" i="6"/>
  <c r="N290" i="6"/>
  <c r="T68" i="2"/>
  <c r="U21" i="4" s="1"/>
  <c r="T65" i="2"/>
  <c r="U18" i="4" s="1"/>
  <c r="T66" i="2"/>
  <c r="U19" i="4" s="1"/>
  <c r="T61" i="2"/>
  <c r="U14" i="4" s="1"/>
  <c r="T70" i="2"/>
  <c r="U23" i="4" s="1"/>
  <c r="T64" i="2"/>
  <c r="U17" i="4" s="1"/>
  <c r="T69" i="2"/>
  <c r="U22" i="4" s="1"/>
  <c r="T67" i="2"/>
  <c r="U20" i="4" s="1"/>
  <c r="T62" i="2"/>
  <c r="U15" i="4" s="1"/>
  <c r="T63" i="2"/>
  <c r="U16" i="4" s="1"/>
  <c r="U61" i="2"/>
  <c r="V14" i="4" s="1"/>
  <c r="U62" i="2"/>
  <c r="V15" i="4" s="1"/>
  <c r="U63" i="2"/>
  <c r="V16" i="4" s="1"/>
  <c r="U64" i="2"/>
  <c r="V17" i="4" s="1"/>
  <c r="U65" i="2"/>
  <c r="V18" i="4" s="1"/>
  <c r="U66" i="2"/>
  <c r="V19" i="4" s="1"/>
  <c r="U67" i="2"/>
  <c r="V20" i="4" s="1"/>
  <c r="U68" i="2"/>
  <c r="V21" i="4" s="1"/>
  <c r="U69" i="2"/>
  <c r="V22" i="4" s="1"/>
  <c r="U70" i="2"/>
  <c r="V23" i="4" s="1"/>
  <c r="V58" i="2"/>
  <c r="X69" i="4" l="1"/>
  <c r="AA69" i="4"/>
  <c r="Y69" i="4"/>
  <c r="Z69" i="4"/>
  <c r="W69" i="4"/>
  <c r="V69" i="4"/>
  <c r="AB69" i="4"/>
  <c r="T69" i="4"/>
  <c r="S69" i="4"/>
  <c r="Q69" i="4"/>
  <c r="P69" i="4"/>
  <c r="O69" i="4"/>
  <c r="C69" i="4"/>
  <c r="U69" i="4"/>
  <c r="G69" i="4"/>
  <c r="L69" i="4"/>
  <c r="D69" i="4"/>
  <c r="J69" i="4"/>
  <c r="F69" i="4"/>
  <c r="M69" i="4"/>
  <c r="I69" i="4"/>
  <c r="R69" i="4"/>
  <c r="K69" i="4"/>
  <c r="H69" i="4"/>
  <c r="N69" i="4"/>
  <c r="E69" i="4"/>
  <c r="A32" i="4"/>
  <c r="Z31" i="4"/>
  <c r="V31" i="4"/>
  <c r="Y31" i="4"/>
  <c r="AB31" i="4"/>
  <c r="A70" i="4"/>
  <c r="W31" i="4"/>
  <c r="X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AS35" i="3"/>
  <c r="AT22" i="3"/>
  <c r="AS34" i="3"/>
  <c r="AT21" i="3"/>
  <c r="AS25" i="3"/>
  <c r="AR38" i="3"/>
  <c r="AA31" i="4" s="1"/>
  <c r="AT27" i="3"/>
  <c r="AS40" i="3"/>
  <c r="AR33" i="3"/>
  <c r="AA26" i="4" s="1"/>
  <c r="AS20" i="3"/>
  <c r="AR36" i="3"/>
  <c r="AA29" i="4" s="1"/>
  <c r="AS23" i="3"/>
  <c r="AR18" i="3"/>
  <c r="AQ31" i="3"/>
  <c r="Z24" i="4" s="1"/>
  <c r="AR37" i="3"/>
  <c r="AA30" i="4" s="1"/>
  <c r="AS24" i="3"/>
  <c r="AR32" i="3"/>
  <c r="AA25" i="4" s="1"/>
  <c r="AS19" i="3"/>
  <c r="AR26" i="3"/>
  <c r="AQ39" i="3"/>
  <c r="AN32" i="1"/>
  <c r="AO19" i="1"/>
  <c r="AO20" i="1"/>
  <c r="AN33" i="1"/>
  <c r="AO26" i="1"/>
  <c r="AN39" i="1"/>
  <c r="AO27" i="1"/>
  <c r="AN40" i="1"/>
  <c r="AO22" i="1"/>
  <c r="AN35" i="1"/>
  <c r="AN31" i="1"/>
  <c r="AO18" i="1"/>
  <c r="AN36" i="1"/>
  <c r="AO23" i="1"/>
  <c r="AO24" i="1"/>
  <c r="AN37" i="1"/>
  <c r="AN38" i="1"/>
  <c r="AO25" i="1"/>
  <c r="AN34" i="1"/>
  <c r="AO21" i="1"/>
  <c r="C297" i="6"/>
  <c r="A296" i="6"/>
  <c r="P288" i="6"/>
  <c r="P289" i="6" s="1"/>
  <c r="P290" i="6" s="1"/>
  <c r="P291" i="6" s="1"/>
  <c r="P292" i="6" s="1"/>
  <c r="P293" i="6" s="1"/>
  <c r="P294" i="6" s="1"/>
  <c r="O329" i="6"/>
  <c r="O330" i="6" s="1"/>
  <c r="M292" i="6"/>
  <c r="N291" i="6"/>
  <c r="V61" i="2"/>
  <c r="W14" i="4" s="1"/>
  <c r="V62" i="2"/>
  <c r="W15" i="4" s="1"/>
  <c r="V63" i="2"/>
  <c r="W16" i="4" s="1"/>
  <c r="V64" i="2"/>
  <c r="W17" i="4" s="1"/>
  <c r="V65" i="2"/>
  <c r="W18" i="4" s="1"/>
  <c r="V66" i="2"/>
  <c r="W19" i="4" s="1"/>
  <c r="V67" i="2"/>
  <c r="W20" i="4" s="1"/>
  <c r="V68" i="2"/>
  <c r="W21" i="4" s="1"/>
  <c r="V69" i="2"/>
  <c r="W22" i="4" s="1"/>
  <c r="V70" i="2"/>
  <c r="W23" i="4" s="1"/>
  <c r="W58" i="2"/>
  <c r="A33" i="4" l="1"/>
  <c r="Z32" i="4"/>
  <c r="V32" i="4"/>
  <c r="AB32" i="4"/>
  <c r="W32" i="4"/>
  <c r="X32" i="4"/>
  <c r="Y32" i="4"/>
  <c r="A7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W70" i="4"/>
  <c r="V70" i="4"/>
  <c r="X70" i="4"/>
  <c r="AA70" i="4"/>
  <c r="AB70" i="4"/>
  <c r="Y70" i="4"/>
  <c r="Z70" i="4"/>
  <c r="K70" i="4"/>
  <c r="S70" i="4"/>
  <c r="Q70" i="4"/>
  <c r="T70" i="4"/>
  <c r="P70" i="4"/>
  <c r="F70" i="4"/>
  <c r="M70" i="4"/>
  <c r="L70" i="4"/>
  <c r="I70" i="4"/>
  <c r="G70" i="4"/>
  <c r="J70" i="4"/>
  <c r="E70" i="4"/>
  <c r="D70" i="4"/>
  <c r="H70" i="4"/>
  <c r="C70" i="4"/>
  <c r="R70" i="4"/>
  <c r="O70" i="4"/>
  <c r="N70" i="4"/>
  <c r="U70" i="4"/>
  <c r="AT24" i="3"/>
  <c r="AS37" i="3"/>
  <c r="AS36" i="3"/>
  <c r="AT23" i="3"/>
  <c r="AU21" i="3"/>
  <c r="AU34" i="3" s="1"/>
  <c r="AT34" i="3"/>
  <c r="AR39" i="3"/>
  <c r="AA32" i="4" s="1"/>
  <c r="AS26" i="3"/>
  <c r="AU27" i="3"/>
  <c r="AU40" i="3" s="1"/>
  <c r="AT40" i="3"/>
  <c r="AT19" i="3"/>
  <c r="AS32" i="3"/>
  <c r="AT20" i="3"/>
  <c r="AS33" i="3"/>
  <c r="AU22" i="3"/>
  <c r="AU35" i="3" s="1"/>
  <c r="AT35" i="3"/>
  <c r="AR31" i="3"/>
  <c r="AA24" i="4" s="1"/>
  <c r="AS18" i="3"/>
  <c r="AS38" i="3"/>
  <c r="AT25" i="3"/>
  <c r="AO31" i="1"/>
  <c r="AP18" i="1"/>
  <c r="AP20" i="1"/>
  <c r="AO33" i="1"/>
  <c r="AP21" i="1"/>
  <c r="AO34" i="1"/>
  <c r="AO37" i="1"/>
  <c r="AP24" i="1"/>
  <c r="AO40" i="1"/>
  <c r="AP27" i="1"/>
  <c r="AO38" i="1"/>
  <c r="AP25" i="1"/>
  <c r="AO36" i="1"/>
  <c r="AP23" i="1"/>
  <c r="AO32" i="1"/>
  <c r="AP19" i="1"/>
  <c r="AO35" i="1"/>
  <c r="AP22" i="1"/>
  <c r="AO39" i="1"/>
  <c r="AP26" i="1"/>
  <c r="O331" i="6"/>
  <c r="C298" i="6"/>
  <c r="A297" i="6"/>
  <c r="M293" i="6"/>
  <c r="N292" i="6"/>
  <c r="X58" i="2"/>
  <c r="Y58" i="2" s="1"/>
  <c r="W61" i="2"/>
  <c r="X14" i="4" s="1"/>
  <c r="W62" i="2"/>
  <c r="X15" i="4" s="1"/>
  <c r="W63" i="2"/>
  <c r="X16" i="4" s="1"/>
  <c r="W64" i="2"/>
  <c r="X17" i="4" s="1"/>
  <c r="W65" i="2"/>
  <c r="X18" i="4" s="1"/>
  <c r="W66" i="2"/>
  <c r="X19" i="4" s="1"/>
  <c r="W67" i="2"/>
  <c r="X20" i="4" s="1"/>
  <c r="W68" i="2"/>
  <c r="X21" i="4" s="1"/>
  <c r="W69" i="2"/>
  <c r="X22" i="4" s="1"/>
  <c r="W70" i="2"/>
  <c r="X23" i="4" s="1"/>
  <c r="Z58" i="2" l="1"/>
  <c r="Y68" i="2"/>
  <c r="Z21" i="4" s="1"/>
  <c r="Y69" i="2"/>
  <c r="Z22" i="4" s="1"/>
  <c r="Y64" i="2"/>
  <c r="Z17" i="4" s="1"/>
  <c r="Y63" i="2"/>
  <c r="Z16" i="4" s="1"/>
  <c r="Y62" i="2"/>
  <c r="Z15" i="4" s="1"/>
  <c r="Y66" i="2"/>
  <c r="Z19" i="4" s="1"/>
  <c r="Y67" i="2"/>
  <c r="Z20" i="4" s="1"/>
  <c r="Y61" i="2"/>
  <c r="Z14" i="4" s="1"/>
  <c r="Y65" i="2"/>
  <c r="Z18" i="4" s="1"/>
  <c r="Y70" i="2"/>
  <c r="Z23" i="4" s="1"/>
  <c r="Q71" i="4"/>
  <c r="V71" i="4"/>
  <c r="X71" i="4"/>
  <c r="W71" i="4"/>
  <c r="Y71" i="4"/>
  <c r="AA71" i="4"/>
  <c r="Z71" i="4"/>
  <c r="AB71" i="4"/>
  <c r="T71" i="4"/>
  <c r="F71" i="4"/>
  <c r="G71" i="4"/>
  <c r="S71" i="4"/>
  <c r="N71" i="4"/>
  <c r="L71" i="4"/>
  <c r="U71" i="4"/>
  <c r="H71" i="4"/>
  <c r="D71" i="4"/>
  <c r="E71" i="4"/>
  <c r="M71" i="4"/>
  <c r="I71" i="4"/>
  <c r="R71" i="4"/>
  <c r="P71" i="4"/>
  <c r="K71" i="4"/>
  <c r="J71" i="4"/>
  <c r="C71" i="4"/>
  <c r="O71" i="4"/>
  <c r="A72" i="4"/>
  <c r="X33" i="4"/>
  <c r="Y33" i="4"/>
  <c r="AA33" i="4"/>
  <c r="Z33" i="4"/>
  <c r="V33" i="4"/>
  <c r="W33" i="4"/>
  <c r="AB33" i="4"/>
  <c r="C33" i="4"/>
  <c r="E33" i="4"/>
  <c r="F33" i="4"/>
  <c r="D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AU25" i="3"/>
  <c r="AU38" i="3" s="1"/>
  <c r="AT38" i="3"/>
  <c r="AS39" i="3"/>
  <c r="AT26" i="3"/>
  <c r="AU23" i="3"/>
  <c r="AU36" i="3" s="1"/>
  <c r="AT36" i="3"/>
  <c r="AT32" i="3"/>
  <c r="AU19" i="3"/>
  <c r="AU32" i="3" s="1"/>
  <c r="AT18" i="3"/>
  <c r="AS31" i="3"/>
  <c r="AT33" i="3"/>
  <c r="AU20" i="3"/>
  <c r="AU33" i="3" s="1"/>
  <c r="AU24" i="3"/>
  <c r="AU37" i="3" s="1"/>
  <c r="AT37" i="3"/>
  <c r="AQ26" i="1"/>
  <c r="AP39" i="1"/>
  <c r="AP32" i="1"/>
  <c r="AQ19" i="1"/>
  <c r="AQ20" i="1"/>
  <c r="AP33" i="1"/>
  <c r="AQ24" i="1"/>
  <c r="AP37" i="1"/>
  <c r="AQ22" i="1"/>
  <c r="AP35" i="1"/>
  <c r="AQ23" i="1"/>
  <c r="AP36" i="1"/>
  <c r="AP40" i="1"/>
  <c r="AQ27" i="1"/>
  <c r="AQ18" i="1"/>
  <c r="AP31" i="1"/>
  <c r="AP38" i="1"/>
  <c r="AQ25" i="1"/>
  <c r="AQ21" i="1"/>
  <c r="AP34" i="1"/>
  <c r="O332" i="6"/>
  <c r="C299" i="6"/>
  <c r="A298" i="6"/>
  <c r="M294" i="6"/>
  <c r="N293" i="6"/>
  <c r="X67" i="2"/>
  <c r="Y20" i="4" s="1"/>
  <c r="X69" i="2"/>
  <c r="Y22" i="4" s="1"/>
  <c r="X64" i="2"/>
  <c r="Y17" i="4" s="1"/>
  <c r="X65" i="2"/>
  <c r="Y18" i="4" s="1"/>
  <c r="X68" i="2"/>
  <c r="Y21" i="4" s="1"/>
  <c r="X62" i="2"/>
  <c r="Y15" i="4" s="1"/>
  <c r="X63" i="2"/>
  <c r="Y16" i="4" s="1"/>
  <c r="X66" i="2"/>
  <c r="Y19" i="4" s="1"/>
  <c r="X70" i="2"/>
  <c r="Y23" i="4" s="1"/>
  <c r="X61" i="2"/>
  <c r="Y14" i="4" s="1"/>
  <c r="Z65" i="2" l="1"/>
  <c r="AA18" i="4" s="1"/>
  <c r="Z64" i="2"/>
  <c r="AA17" i="4" s="1"/>
  <c r="Z61" i="2"/>
  <c r="AA14" i="4" s="1"/>
  <c r="Z69" i="2"/>
  <c r="AA22" i="4" s="1"/>
  <c r="Z67" i="2"/>
  <c r="AA20" i="4" s="1"/>
  <c r="Z62" i="2"/>
  <c r="AA15" i="4" s="1"/>
  <c r="Z68" i="2"/>
  <c r="AA21" i="4" s="1"/>
  <c r="Z66" i="2"/>
  <c r="AA19" i="4" s="1"/>
  <c r="Z63" i="2"/>
  <c r="AA16" i="4" s="1"/>
  <c r="Z70" i="2"/>
  <c r="AA23" i="4" s="1"/>
  <c r="AA72" i="4"/>
  <c r="AA83" i="4" s="1"/>
  <c r="Z72" i="4"/>
  <c r="Z83" i="4" s="1"/>
  <c r="AB72" i="4"/>
  <c r="Y72" i="4"/>
  <c r="Y83" i="4" s="1"/>
  <c r="W72" i="4"/>
  <c r="W83" i="4" s="1"/>
  <c r="V72" i="4"/>
  <c r="V83" i="4" s="1"/>
  <c r="X72" i="4"/>
  <c r="X83" i="4" s="1"/>
  <c r="Q72" i="4"/>
  <c r="Q83" i="4" s="1"/>
  <c r="M72" i="4"/>
  <c r="M83" i="4" s="1"/>
  <c r="S72" i="4"/>
  <c r="S83" i="4" s="1"/>
  <c r="U72" i="4"/>
  <c r="U83" i="4" s="1"/>
  <c r="E72" i="4"/>
  <c r="T72" i="4"/>
  <c r="T83" i="4" s="1"/>
  <c r="I72" i="4"/>
  <c r="G72" i="4"/>
  <c r="N72" i="4"/>
  <c r="N83" i="4" s="1"/>
  <c r="J72" i="4"/>
  <c r="K72" i="4"/>
  <c r="L72" i="4"/>
  <c r="P72" i="4"/>
  <c r="P83" i="4" s="1"/>
  <c r="C72" i="4"/>
  <c r="H72" i="4"/>
  <c r="D72" i="4"/>
  <c r="O72" i="4"/>
  <c r="O83" i="4" s="1"/>
  <c r="R72" i="4"/>
  <c r="R83" i="4" s="1"/>
  <c r="F72" i="4"/>
  <c r="AU26" i="3"/>
  <c r="AU39" i="3" s="1"/>
  <c r="AT39" i="3"/>
  <c r="AU18" i="3"/>
  <c r="AU31" i="3" s="1"/>
  <c r="AT31" i="3"/>
  <c r="AR18" i="1"/>
  <c r="AQ31" i="1"/>
  <c r="AR19" i="1"/>
  <c r="AQ32" i="1"/>
  <c r="AR23" i="1"/>
  <c r="AQ36" i="1"/>
  <c r="AQ37" i="1"/>
  <c r="AR24" i="1"/>
  <c r="AQ38" i="1"/>
  <c r="AR25" i="1"/>
  <c r="AR27" i="1"/>
  <c r="AQ40" i="1"/>
  <c r="AR21" i="1"/>
  <c r="AQ34" i="1"/>
  <c r="AQ35" i="1"/>
  <c r="AR22" i="1"/>
  <c r="AR20" i="1"/>
  <c r="AQ33" i="1"/>
  <c r="AR26" i="1"/>
  <c r="AQ39" i="1"/>
  <c r="C300" i="6"/>
  <c r="A299" i="6"/>
  <c r="O333" i="6"/>
  <c r="M295" i="6"/>
  <c r="N294" i="6"/>
  <c r="B90" i="4" l="1"/>
  <c r="C83" i="4"/>
  <c r="AR37" i="1"/>
  <c r="AS24" i="1"/>
  <c r="AR40" i="1"/>
  <c r="AS27" i="1"/>
  <c r="AS19" i="1"/>
  <c r="AR32" i="1"/>
  <c r="AR35" i="1"/>
  <c r="AS22" i="1"/>
  <c r="AR38" i="1"/>
  <c r="AS25" i="1"/>
  <c r="AS26" i="1"/>
  <c r="AR39" i="1"/>
  <c r="AR33" i="1"/>
  <c r="AS20" i="1"/>
  <c r="AS21" i="1"/>
  <c r="AR34" i="1"/>
  <c r="AS23" i="1"/>
  <c r="AR36" i="1"/>
  <c r="AR31" i="1"/>
  <c r="AS18" i="1"/>
  <c r="O334" i="6"/>
  <c r="O335" i="6" s="1"/>
  <c r="C301" i="6"/>
  <c r="A300" i="6"/>
  <c r="M296" i="6"/>
  <c r="N295" i="6"/>
  <c r="F96" i="4" l="1"/>
  <c r="G96" i="4" s="1"/>
  <c r="A90" i="4"/>
  <c r="AS40" i="1"/>
  <c r="AT27" i="1"/>
  <c r="AS35" i="1"/>
  <c r="AT22" i="1"/>
  <c r="AS39" i="1"/>
  <c r="AT26" i="1"/>
  <c r="AS33" i="1"/>
  <c r="AT20" i="1"/>
  <c r="AS37" i="1"/>
  <c r="AT24" i="1"/>
  <c r="AS31" i="1"/>
  <c r="AT18" i="1"/>
  <c r="AS34" i="1"/>
  <c r="AT21" i="1"/>
  <c r="AS38" i="1"/>
  <c r="AT25" i="1"/>
  <c r="AT23" i="1"/>
  <c r="AS36" i="1"/>
  <c r="AT19" i="1"/>
  <c r="AS32" i="1"/>
  <c r="C302" i="6"/>
  <c r="A301" i="6"/>
  <c r="O336" i="6"/>
  <c r="M297" i="6"/>
  <c r="N296" i="6"/>
  <c r="AU25" i="1" l="1"/>
  <c r="AT38" i="1"/>
  <c r="AU22" i="1"/>
  <c r="AT35" i="1"/>
  <c r="AU19" i="1"/>
  <c r="AT32" i="1"/>
  <c r="AT36" i="1"/>
  <c r="AU23" i="1"/>
  <c r="AU18" i="1"/>
  <c r="AT31" i="1"/>
  <c r="AU20" i="1"/>
  <c r="AT33" i="1"/>
  <c r="AU21" i="1"/>
  <c r="AT34" i="1"/>
  <c r="AT37" i="1"/>
  <c r="AU24" i="1"/>
  <c r="AT39" i="1"/>
  <c r="AU26" i="1"/>
  <c r="AU27" i="1"/>
  <c r="AT40" i="1"/>
  <c r="O337" i="6"/>
  <c r="C303" i="6"/>
  <c r="A302" i="6"/>
  <c r="M298" i="6"/>
  <c r="N297" i="6"/>
  <c r="AU37" i="1" l="1"/>
  <c r="AV24" i="1"/>
  <c r="AV20" i="1"/>
  <c r="AU33" i="1"/>
  <c r="AU36" i="1"/>
  <c r="AV23" i="1"/>
  <c r="AU40" i="1"/>
  <c r="AV27" i="1"/>
  <c r="AV22" i="1"/>
  <c r="AU35" i="1"/>
  <c r="AU39" i="1"/>
  <c r="AV26" i="1"/>
  <c r="AV21" i="1"/>
  <c r="AU34" i="1"/>
  <c r="AV18" i="1"/>
  <c r="AU31" i="1"/>
  <c r="AU32" i="1"/>
  <c r="AV19" i="1"/>
  <c r="AV25" i="1"/>
  <c r="AU38" i="1"/>
  <c r="C304" i="6"/>
  <c r="A303" i="6"/>
  <c r="P295" i="6"/>
  <c r="P296" i="6" s="1"/>
  <c r="P297" i="6" s="1"/>
  <c r="P298" i="6" s="1"/>
  <c r="P299" i="6" s="1"/>
  <c r="P300" i="6" s="1"/>
  <c r="P301" i="6" s="1"/>
  <c r="O338" i="6"/>
  <c r="M299" i="6"/>
  <c r="N298" i="6"/>
  <c r="AW27" i="1" l="1"/>
  <c r="AV40" i="1"/>
  <c r="AW25" i="1"/>
  <c r="AV38" i="1"/>
  <c r="AV39" i="1"/>
  <c r="AW26" i="1"/>
  <c r="AV31" i="1"/>
  <c r="AW18" i="1"/>
  <c r="AV33" i="1"/>
  <c r="AW20" i="1"/>
  <c r="AV32" i="1"/>
  <c r="AW19" i="1"/>
  <c r="AV36" i="1"/>
  <c r="AW23" i="1"/>
  <c r="AV37" i="1"/>
  <c r="AW24" i="1"/>
  <c r="AW21" i="1"/>
  <c r="AV34" i="1"/>
  <c r="AV35" i="1"/>
  <c r="AW22" i="1"/>
  <c r="O339" i="6"/>
  <c r="C305" i="6"/>
  <c r="A304" i="6"/>
  <c r="M300" i="6"/>
  <c r="N299" i="6"/>
  <c r="AW31" i="1" l="1"/>
  <c r="AX18" i="1"/>
  <c r="AW38" i="1"/>
  <c r="AX25" i="1"/>
  <c r="AX24" i="1"/>
  <c r="AW37" i="1"/>
  <c r="AX23" i="1"/>
  <c r="AW36" i="1"/>
  <c r="AX20" i="1"/>
  <c r="AW33" i="1"/>
  <c r="AW39" i="1"/>
  <c r="AX26" i="1"/>
  <c r="AX22" i="1"/>
  <c r="AW35" i="1"/>
  <c r="AW32" i="1"/>
  <c r="AX19" i="1"/>
  <c r="AW34" i="1"/>
  <c r="AX21" i="1"/>
  <c r="AX27" i="1"/>
  <c r="AW40" i="1"/>
  <c r="O340" i="6"/>
  <c r="C306" i="6"/>
  <c r="A305" i="6"/>
  <c r="M301" i="6"/>
  <c r="N300" i="6"/>
  <c r="AX39" i="1" l="1"/>
  <c r="AY26" i="1"/>
  <c r="AY27" i="1"/>
  <c r="AX40" i="1"/>
  <c r="AY19" i="1"/>
  <c r="AX32" i="1"/>
  <c r="AY21" i="1"/>
  <c r="AX34" i="1"/>
  <c r="AX38" i="1"/>
  <c r="AY25" i="1"/>
  <c r="AY23" i="1"/>
  <c r="AX36" i="1"/>
  <c r="AY18" i="1"/>
  <c r="AX31" i="1"/>
  <c r="AX35" i="1"/>
  <c r="AY22" i="1"/>
  <c r="AY20" i="1"/>
  <c r="AX33" i="1"/>
  <c r="AY24" i="1"/>
  <c r="AX37" i="1"/>
  <c r="C307" i="6"/>
  <c r="A306" i="6"/>
  <c r="O341" i="6"/>
  <c r="O342" i="6" s="1"/>
  <c r="M302" i="6"/>
  <c r="N301" i="6"/>
  <c r="AY35" i="1" l="1"/>
  <c r="AZ22" i="1"/>
  <c r="AY37" i="1"/>
  <c r="AZ24" i="1"/>
  <c r="AY34" i="1"/>
  <c r="AZ21" i="1"/>
  <c r="AZ26" i="1"/>
  <c r="AY39" i="1"/>
  <c r="AY36" i="1"/>
  <c r="AZ23" i="1"/>
  <c r="AZ27" i="1"/>
  <c r="AY40" i="1"/>
  <c r="AY38" i="1"/>
  <c r="AZ25" i="1"/>
  <c r="AY33" i="1"/>
  <c r="AZ20" i="1"/>
  <c r="AY31" i="1"/>
  <c r="AZ18" i="1"/>
  <c r="AZ19" i="1"/>
  <c r="AY32" i="1"/>
  <c r="O343" i="6"/>
  <c r="C308" i="6"/>
  <c r="A307" i="6"/>
  <c r="M303" i="6"/>
  <c r="N302" i="6"/>
  <c r="BA24" i="1" l="1"/>
  <c r="AZ37" i="1"/>
  <c r="BA19" i="1"/>
  <c r="AZ32" i="1"/>
  <c r="AZ33" i="1"/>
  <c r="BA20" i="1"/>
  <c r="AZ40" i="1"/>
  <c r="BA27" i="1"/>
  <c r="BA26" i="1"/>
  <c r="AZ39" i="1"/>
  <c r="BA18" i="1"/>
  <c r="AZ31" i="1"/>
  <c r="BA25" i="1"/>
  <c r="AZ38" i="1"/>
  <c r="AZ36" i="1"/>
  <c r="BA23" i="1"/>
  <c r="BA21" i="1"/>
  <c r="AZ34" i="1"/>
  <c r="BA22" i="1"/>
  <c r="AZ35" i="1"/>
  <c r="C309" i="6"/>
  <c r="A308" i="6"/>
  <c r="O344" i="6"/>
  <c r="M304" i="6"/>
  <c r="N303" i="6"/>
  <c r="BA36" i="1" l="1"/>
  <c r="BB23" i="1"/>
  <c r="BB22" i="1"/>
  <c r="BA35" i="1"/>
  <c r="BA40" i="1"/>
  <c r="BB27" i="1"/>
  <c r="BA31" i="1"/>
  <c r="BB18" i="1"/>
  <c r="BB20" i="1"/>
  <c r="BA33" i="1"/>
  <c r="BA32" i="1"/>
  <c r="BB19" i="1"/>
  <c r="BA34" i="1"/>
  <c r="BB21" i="1"/>
  <c r="BB25" i="1"/>
  <c r="BA38" i="1"/>
  <c r="BA39" i="1"/>
  <c r="BB26" i="1"/>
  <c r="BA37" i="1"/>
  <c r="BB24" i="1"/>
  <c r="O345" i="6"/>
  <c r="C310" i="6"/>
  <c r="A309" i="6"/>
  <c r="M305" i="6"/>
  <c r="N304" i="6"/>
  <c r="BB37" i="1" l="1"/>
  <c r="BC24" i="1"/>
  <c r="BC19" i="1"/>
  <c r="BB32" i="1"/>
  <c r="BC25" i="1"/>
  <c r="BB38" i="1"/>
  <c r="BB35" i="1"/>
  <c r="BC22" i="1"/>
  <c r="BB31" i="1"/>
  <c r="BC18" i="1"/>
  <c r="BB39" i="1"/>
  <c r="BC26" i="1"/>
  <c r="BC21" i="1"/>
  <c r="BB34" i="1"/>
  <c r="BB40" i="1"/>
  <c r="BC27" i="1"/>
  <c r="BB36" i="1"/>
  <c r="BC23" i="1"/>
  <c r="BC20" i="1"/>
  <c r="BB33" i="1"/>
  <c r="C311" i="6"/>
  <c r="A310" i="6"/>
  <c r="P302" i="6"/>
  <c r="P303" i="6" s="1"/>
  <c r="P304" i="6" s="1"/>
  <c r="P305" i="6" s="1"/>
  <c r="P306" i="6" s="1"/>
  <c r="P307" i="6" s="1"/>
  <c r="P308" i="6" s="1"/>
  <c r="O346" i="6"/>
  <c r="M306" i="6"/>
  <c r="N305" i="6"/>
  <c r="BD26" i="1" l="1"/>
  <c r="BC39" i="1"/>
  <c r="BC40" i="1"/>
  <c r="BD27" i="1"/>
  <c r="BD20" i="1"/>
  <c r="BC33" i="1"/>
  <c r="BD19" i="1"/>
  <c r="BC32" i="1"/>
  <c r="BC36" i="1"/>
  <c r="BD23" i="1"/>
  <c r="BC31" i="1"/>
  <c r="BD18" i="1"/>
  <c r="BD24" i="1"/>
  <c r="BC37" i="1"/>
  <c r="BD22" i="1"/>
  <c r="BC35" i="1"/>
  <c r="BD21" i="1"/>
  <c r="BC34" i="1"/>
  <c r="BD25" i="1"/>
  <c r="BC38" i="1"/>
  <c r="O347" i="6"/>
  <c r="C312" i="6"/>
  <c r="A311" i="6"/>
  <c r="M307" i="6"/>
  <c r="N306" i="6"/>
  <c r="BD40" i="1" l="1"/>
  <c r="BE27" i="1"/>
  <c r="BE22" i="1"/>
  <c r="BD35" i="1"/>
  <c r="BE19" i="1"/>
  <c r="BD32" i="1"/>
  <c r="BE25" i="1"/>
  <c r="BD38" i="1"/>
  <c r="BE23" i="1"/>
  <c r="BD36" i="1"/>
  <c r="BD31" i="1"/>
  <c r="BE18" i="1"/>
  <c r="BE21" i="1"/>
  <c r="BD34" i="1"/>
  <c r="BD37" i="1"/>
  <c r="BE24" i="1"/>
  <c r="BE20" i="1"/>
  <c r="BD33" i="1"/>
  <c r="BE26" i="1"/>
  <c r="BD39" i="1"/>
  <c r="O348" i="6"/>
  <c r="C314" i="6"/>
  <c r="A312" i="6"/>
  <c r="M308" i="6"/>
  <c r="N307" i="6"/>
  <c r="BE31" i="1" l="1"/>
  <c r="BF18" i="1"/>
  <c r="BF31" i="1" s="1"/>
  <c r="BF26" i="1"/>
  <c r="BF39" i="1" s="1"/>
  <c r="BE39" i="1"/>
  <c r="BE38" i="1"/>
  <c r="BF25" i="1"/>
  <c r="BF38" i="1" s="1"/>
  <c r="BF22" i="1"/>
  <c r="BF35" i="1" s="1"/>
  <c r="BE35" i="1"/>
  <c r="BE40" i="1"/>
  <c r="BF27" i="1"/>
  <c r="BF40" i="1" s="1"/>
  <c r="BF24" i="1"/>
  <c r="BF37" i="1" s="1"/>
  <c r="BE37" i="1"/>
  <c r="BF20" i="1"/>
  <c r="BF33" i="1" s="1"/>
  <c r="BE33" i="1"/>
  <c r="BF21" i="1"/>
  <c r="BF34" i="1" s="1"/>
  <c r="BE34" i="1"/>
  <c r="BF23" i="1"/>
  <c r="BF36" i="1" s="1"/>
  <c r="BE36" i="1"/>
  <c r="BE32" i="1"/>
  <c r="BF19" i="1"/>
  <c r="BF32" i="1" s="1"/>
  <c r="C315" i="6"/>
  <c r="A314" i="6"/>
  <c r="O349" i="6"/>
  <c r="O350" i="6" s="1"/>
  <c r="M309" i="6"/>
  <c r="N308" i="6"/>
  <c r="O351" i="6" l="1"/>
  <c r="C316" i="6"/>
  <c r="A315" i="6"/>
  <c r="M310" i="6"/>
  <c r="N309" i="6"/>
  <c r="C317" i="6" l="1"/>
  <c r="A316" i="6"/>
  <c r="O352" i="6"/>
  <c r="M311" i="6"/>
  <c r="N310" i="6"/>
  <c r="O353" i="6" l="1"/>
  <c r="C318" i="6"/>
  <c r="A317" i="6"/>
  <c r="M312" i="6"/>
  <c r="N311" i="6"/>
  <c r="C319" i="6" l="1"/>
  <c r="A318" i="6"/>
  <c r="P309" i="6"/>
  <c r="P310" i="6" s="1"/>
  <c r="P311" i="6" s="1"/>
  <c r="P312" i="6" s="1"/>
  <c r="P313" i="6" s="1"/>
  <c r="P314" i="6" s="1"/>
  <c r="P315" i="6" s="1"/>
  <c r="O354" i="6"/>
  <c r="M313" i="6"/>
  <c r="N312" i="6"/>
  <c r="O355" i="6" l="1"/>
  <c r="C320" i="6"/>
  <c r="A319" i="6"/>
  <c r="M314" i="6"/>
  <c r="N313" i="6"/>
  <c r="O356" i="6" l="1"/>
  <c r="C321" i="6"/>
  <c r="A320" i="6"/>
  <c r="M315" i="6"/>
  <c r="N314" i="6"/>
  <c r="C322" i="6" l="1"/>
  <c r="A321" i="6"/>
  <c r="O357" i="6"/>
  <c r="M316" i="6"/>
  <c r="N315" i="6"/>
  <c r="O358" i="6" l="1"/>
  <c r="C323" i="6"/>
  <c r="A322" i="6"/>
  <c r="M317" i="6"/>
  <c r="N316" i="6"/>
  <c r="C324" i="6" l="1"/>
  <c r="A323" i="6"/>
  <c r="O359" i="6"/>
  <c r="M318" i="6"/>
  <c r="N317" i="6"/>
  <c r="O360" i="6" l="1"/>
  <c r="C325" i="6"/>
  <c r="A324" i="6"/>
  <c r="M319" i="6"/>
  <c r="N318" i="6"/>
  <c r="C326" i="6" l="1"/>
  <c r="A325" i="6"/>
  <c r="P316" i="6"/>
  <c r="P317" i="6" s="1"/>
  <c r="P318" i="6" s="1"/>
  <c r="P319" i="6" s="1"/>
  <c r="P320" i="6" s="1"/>
  <c r="P321" i="6" s="1"/>
  <c r="P322" i="6" s="1"/>
  <c r="O361" i="6"/>
  <c r="M320" i="6"/>
  <c r="N319" i="6"/>
  <c r="O362" i="6" l="1"/>
  <c r="O363" i="6" s="1"/>
  <c r="C327" i="6"/>
  <c r="A326" i="6"/>
  <c r="M321" i="6"/>
  <c r="N320" i="6"/>
  <c r="O364" i="6" l="1"/>
  <c r="C328" i="6"/>
  <c r="A327" i="6"/>
  <c r="M322" i="6"/>
  <c r="N321" i="6"/>
  <c r="C329" i="6" l="1"/>
  <c r="A328" i="6"/>
  <c r="O365" i="6"/>
  <c r="M323" i="6"/>
  <c r="N322" i="6"/>
  <c r="O366" i="6" l="1"/>
  <c r="C330" i="6"/>
  <c r="A329" i="6"/>
  <c r="M324" i="6"/>
  <c r="N323" i="6"/>
  <c r="C331" i="6" l="1"/>
  <c r="A330" i="6"/>
  <c r="O367" i="6"/>
  <c r="M325" i="6"/>
  <c r="N324" i="6"/>
  <c r="O368" i="6" l="1"/>
  <c r="C332" i="6"/>
  <c r="A331" i="6"/>
  <c r="M326" i="6"/>
  <c r="N325" i="6"/>
  <c r="C333" i="6" l="1"/>
  <c r="A332" i="6"/>
  <c r="P323" i="6"/>
  <c r="P324" i="6" s="1"/>
  <c r="P325" i="6" s="1"/>
  <c r="P326" i="6" s="1"/>
  <c r="P327" i="6" s="1"/>
  <c r="P328" i="6" s="1"/>
  <c r="P329" i="6" s="1"/>
  <c r="O369" i="6"/>
  <c r="O370" i="6" s="1"/>
  <c r="M327" i="6"/>
  <c r="N326" i="6"/>
  <c r="O371" i="6" l="1"/>
  <c r="C334" i="6"/>
  <c r="A333" i="6"/>
  <c r="M328" i="6"/>
  <c r="N327" i="6"/>
  <c r="O372" i="6" l="1"/>
  <c r="C335" i="6"/>
  <c r="A334" i="6"/>
  <c r="M329" i="6"/>
  <c r="N328" i="6"/>
  <c r="C336" i="6" l="1"/>
  <c r="A335" i="6"/>
  <c r="O373" i="6"/>
  <c r="M330" i="6"/>
  <c r="N329" i="6"/>
  <c r="O374" i="6" l="1"/>
  <c r="C337" i="6"/>
  <c r="A336" i="6"/>
  <c r="M331" i="6"/>
  <c r="N330" i="6"/>
  <c r="C338" i="6" l="1"/>
  <c r="A337" i="6"/>
  <c r="O375" i="6"/>
  <c r="M332" i="6"/>
  <c r="N331" i="6"/>
  <c r="O376" i="6" l="1"/>
  <c r="C339" i="6"/>
  <c r="A338" i="6"/>
  <c r="M333" i="6"/>
  <c r="N332" i="6"/>
  <c r="C340" i="6" l="1"/>
  <c r="A339" i="6"/>
  <c r="P330" i="6"/>
  <c r="P331" i="6" s="1"/>
  <c r="P332" i="6" s="1"/>
  <c r="P333" i="6" s="1"/>
  <c r="P334" i="6" s="1"/>
  <c r="P335" i="6" s="1"/>
  <c r="P336" i="6" s="1"/>
  <c r="O377" i="6"/>
  <c r="O378" i="6" s="1"/>
  <c r="M334" i="6"/>
  <c r="N333" i="6"/>
  <c r="O379" i="6" l="1"/>
  <c r="C341" i="6"/>
  <c r="A340" i="6"/>
  <c r="M335" i="6"/>
  <c r="N334" i="6"/>
  <c r="O380" i="6" l="1"/>
  <c r="C342" i="6"/>
  <c r="A341" i="6"/>
  <c r="M336" i="6"/>
  <c r="N335" i="6"/>
  <c r="C344" i="6" l="1"/>
  <c r="A342" i="6"/>
  <c r="O381" i="6"/>
  <c r="M337" i="6"/>
  <c r="N336" i="6"/>
  <c r="O382" i="6" l="1"/>
  <c r="C345" i="6"/>
  <c r="A344" i="6"/>
  <c r="M338" i="6"/>
  <c r="N337" i="6"/>
  <c r="C346" i="6" l="1"/>
  <c r="A345" i="6"/>
  <c r="O383" i="6"/>
  <c r="M339" i="6"/>
  <c r="N338" i="6"/>
  <c r="O384" i="6" l="1"/>
  <c r="C347" i="6"/>
  <c r="A346" i="6"/>
  <c r="M340" i="6"/>
  <c r="N339" i="6"/>
  <c r="C348" i="6" l="1"/>
  <c r="A347" i="6"/>
  <c r="P337" i="6"/>
  <c r="P338" i="6" s="1"/>
  <c r="P339" i="6" s="1"/>
  <c r="P340" i="6" s="1"/>
  <c r="P341" i="6" s="1"/>
  <c r="P342" i="6" s="1"/>
  <c r="P343" i="6" s="1"/>
  <c r="O385" i="6"/>
  <c r="O386" i="6" s="1"/>
  <c r="M341" i="6"/>
  <c r="N340" i="6"/>
  <c r="O387" i="6" l="1"/>
  <c r="C349" i="6"/>
  <c r="A348" i="6"/>
  <c r="M342" i="6"/>
  <c r="N341" i="6"/>
  <c r="O388" i="6" l="1"/>
  <c r="C350" i="6"/>
  <c r="A349" i="6"/>
  <c r="M343" i="6"/>
  <c r="N342" i="6"/>
  <c r="C351" i="6" l="1"/>
  <c r="A350" i="6"/>
  <c r="O389" i="6"/>
  <c r="M344" i="6"/>
  <c r="N343" i="6"/>
  <c r="O390" i="6" l="1"/>
  <c r="C352" i="6"/>
  <c r="A351" i="6"/>
  <c r="M345" i="6"/>
  <c r="N344" i="6"/>
  <c r="C353" i="6" l="1"/>
  <c r="A352" i="6"/>
  <c r="O391" i="6"/>
  <c r="M346" i="6"/>
  <c r="N345" i="6"/>
  <c r="O392" i="6" l="1"/>
  <c r="C354" i="6"/>
  <c r="A353" i="6"/>
  <c r="M347" i="6"/>
  <c r="N346" i="6"/>
  <c r="C355" i="6" l="1"/>
  <c r="A354" i="6"/>
  <c r="P344" i="6"/>
  <c r="P345" i="6" s="1"/>
  <c r="P346" i="6" s="1"/>
  <c r="P347" i="6" s="1"/>
  <c r="P348" i="6" s="1"/>
  <c r="P349" i="6" s="1"/>
  <c r="P350" i="6" s="1"/>
  <c r="O393" i="6"/>
  <c r="M348" i="6"/>
  <c r="N347" i="6"/>
  <c r="O394" i="6" l="1"/>
  <c r="C356" i="6"/>
  <c r="A355" i="6"/>
  <c r="M349" i="6"/>
  <c r="N348" i="6"/>
  <c r="O395" i="6" l="1"/>
  <c r="C357" i="6"/>
  <c r="A356" i="6"/>
  <c r="M350" i="6"/>
  <c r="N349" i="6"/>
  <c r="C358" i="6" l="1"/>
  <c r="A357" i="6"/>
  <c r="O396" i="6"/>
  <c r="M351" i="6"/>
  <c r="N350" i="6"/>
  <c r="O397" i="6" l="1"/>
  <c r="O398" i="6" s="1"/>
  <c r="C359" i="6"/>
  <c r="A358" i="6"/>
  <c r="M352" i="6"/>
  <c r="N351" i="6"/>
  <c r="C360" i="6" l="1"/>
  <c r="A359" i="6"/>
  <c r="O399" i="6"/>
  <c r="M353" i="6"/>
  <c r="N352" i="6"/>
  <c r="O400" i="6" l="1"/>
  <c r="C361" i="6"/>
  <c r="A360" i="6"/>
  <c r="M354" i="6"/>
  <c r="N353" i="6"/>
  <c r="C362" i="6" l="1"/>
  <c r="A361" i="6"/>
  <c r="P351" i="6"/>
  <c r="P352" i="6" s="1"/>
  <c r="P353" i="6" s="1"/>
  <c r="P354" i="6" s="1"/>
  <c r="P355" i="6" s="1"/>
  <c r="P356" i="6" s="1"/>
  <c r="P357" i="6" s="1"/>
  <c r="O401" i="6"/>
  <c r="M355" i="6"/>
  <c r="N354" i="6"/>
  <c r="O402" i="6" l="1"/>
  <c r="C363" i="6"/>
  <c r="A362" i="6"/>
  <c r="M356" i="6"/>
  <c r="N355" i="6"/>
  <c r="O403" i="6" l="1"/>
  <c r="C364" i="6"/>
  <c r="A363" i="6"/>
  <c r="M357" i="6"/>
  <c r="N356" i="6"/>
  <c r="C365" i="6" l="1"/>
  <c r="A364" i="6"/>
  <c r="O404" i="6"/>
  <c r="M358" i="6"/>
  <c r="N357" i="6"/>
  <c r="O405" i="6" l="1"/>
  <c r="O406" i="6" s="1"/>
  <c r="C366" i="6"/>
  <c r="A365" i="6"/>
  <c r="M359" i="6"/>
  <c r="N358" i="6"/>
  <c r="C367" i="6" l="1"/>
  <c r="A366" i="6"/>
  <c r="O407" i="6"/>
  <c r="M360" i="6"/>
  <c r="N359" i="6"/>
  <c r="O408" i="6" l="1"/>
  <c r="C368" i="6"/>
  <c r="A367" i="6"/>
  <c r="M361" i="6"/>
  <c r="N360" i="6"/>
  <c r="C369" i="6" l="1"/>
  <c r="A368" i="6"/>
  <c r="P358" i="6"/>
  <c r="P359" i="6" s="1"/>
  <c r="P360" i="6" s="1"/>
  <c r="P361" i="6" s="1"/>
  <c r="P362" i="6" s="1"/>
  <c r="P363" i="6" s="1"/>
  <c r="P364" i="6" s="1"/>
  <c r="O409" i="6"/>
  <c r="M362" i="6"/>
  <c r="N361" i="6"/>
  <c r="O410" i="6" l="1"/>
  <c r="C370" i="6"/>
  <c r="A369" i="6"/>
  <c r="M363" i="6"/>
  <c r="N362" i="6"/>
  <c r="O411" i="6" l="1"/>
  <c r="O412" i="6" s="1"/>
  <c r="C371" i="6"/>
  <c r="A370" i="6"/>
  <c r="M364" i="6"/>
  <c r="N363" i="6"/>
  <c r="C372" i="6" l="1"/>
  <c r="A371" i="6"/>
  <c r="O413" i="6"/>
  <c r="M365" i="6"/>
  <c r="N364" i="6"/>
  <c r="O414" i="6" l="1"/>
  <c r="C373" i="6"/>
  <c r="A372" i="6"/>
  <c r="M366" i="6"/>
  <c r="N365" i="6"/>
  <c r="C374" i="6" l="1"/>
  <c r="A374" i="6" s="1"/>
  <c r="A373" i="6"/>
  <c r="O415" i="6"/>
  <c r="M367" i="6"/>
  <c r="N366" i="6"/>
  <c r="O416" i="6" l="1"/>
  <c r="M368" i="6"/>
  <c r="N367" i="6"/>
  <c r="P365" i="6" l="1"/>
  <c r="P366" i="6" s="1"/>
  <c r="P367" i="6" s="1"/>
  <c r="P368" i="6" s="1"/>
  <c r="P369" i="6" s="1"/>
  <c r="P370" i="6" s="1"/>
  <c r="P371" i="6" s="1"/>
  <c r="O417" i="6"/>
  <c r="M369" i="6"/>
  <c r="N368" i="6"/>
  <c r="O418" i="6" l="1"/>
  <c r="O419" i="6" s="1"/>
  <c r="M370" i="6"/>
  <c r="N369" i="6"/>
  <c r="O420" i="6" l="1"/>
  <c r="M371" i="6"/>
  <c r="N370" i="6"/>
  <c r="O421" i="6" l="1"/>
  <c r="M372" i="6"/>
  <c r="N371" i="6"/>
  <c r="O422" i="6" l="1"/>
  <c r="M373" i="6"/>
  <c r="N372" i="6"/>
  <c r="O423" i="6" l="1"/>
  <c r="M374" i="6"/>
  <c r="N373" i="6"/>
  <c r="O424" i="6" l="1"/>
  <c r="M375" i="6"/>
  <c r="N374" i="6"/>
  <c r="P372" i="6" l="1"/>
  <c r="P373" i="6" s="1"/>
  <c r="P374" i="6" s="1"/>
  <c r="P375" i="6" s="1"/>
  <c r="P376" i="6" s="1"/>
  <c r="P377" i="6" s="1"/>
  <c r="P378" i="6" s="1"/>
  <c r="O425" i="6"/>
  <c r="M376" i="6"/>
  <c r="N375" i="6"/>
  <c r="O426" i="6" l="1"/>
  <c r="M377" i="6"/>
  <c r="N376" i="6"/>
  <c r="O427" i="6" l="1"/>
  <c r="O428" i="6" s="1"/>
  <c r="M378" i="6"/>
  <c r="N377" i="6"/>
  <c r="O429" i="6" l="1"/>
  <c r="M379" i="6"/>
  <c r="N378" i="6"/>
  <c r="O430" i="6" l="1"/>
  <c r="M380" i="6"/>
  <c r="N379" i="6"/>
  <c r="O431" i="6" l="1"/>
  <c r="M381" i="6"/>
  <c r="N380" i="6"/>
  <c r="O432" i="6" l="1"/>
  <c r="M382" i="6"/>
  <c r="N381" i="6"/>
  <c r="P379" i="6" l="1"/>
  <c r="P380" i="6" s="1"/>
  <c r="P381" i="6" s="1"/>
  <c r="P382" i="6" s="1"/>
  <c r="P383" i="6" s="1"/>
  <c r="P384" i="6" s="1"/>
  <c r="P385" i="6" s="1"/>
  <c r="O433" i="6"/>
  <c r="M383" i="6"/>
  <c r="N382" i="6"/>
  <c r="O434" i="6" l="1"/>
  <c r="M384" i="6"/>
  <c r="N383" i="6"/>
  <c r="O435" i="6" l="1"/>
  <c r="M385" i="6"/>
  <c r="N384" i="6"/>
  <c r="O436" i="6" l="1"/>
  <c r="M386" i="6"/>
  <c r="N385" i="6"/>
  <c r="O437" i="6" l="1"/>
  <c r="M387" i="6"/>
  <c r="N386" i="6"/>
  <c r="O438" i="6" l="1"/>
  <c r="M388" i="6"/>
  <c r="N387" i="6"/>
  <c r="O439" i="6" l="1"/>
  <c r="M389" i="6"/>
  <c r="N388" i="6"/>
  <c r="P386" i="6" l="1"/>
  <c r="P387" i="6" s="1"/>
  <c r="P388" i="6" s="1"/>
  <c r="P389" i="6" s="1"/>
  <c r="P390" i="6" s="1"/>
  <c r="P391" i="6" s="1"/>
  <c r="P392" i="6" s="1"/>
  <c r="O440" i="6"/>
  <c r="M390" i="6"/>
  <c r="N389" i="6"/>
  <c r="O441" i="6" l="1"/>
  <c r="O442" i="6" s="1"/>
  <c r="M391" i="6"/>
  <c r="N390" i="6"/>
  <c r="O443" i="6" l="1"/>
  <c r="M392" i="6"/>
  <c r="N391" i="6"/>
  <c r="O444" i="6" l="1"/>
  <c r="M393" i="6"/>
  <c r="N392" i="6"/>
  <c r="O445" i="6" l="1"/>
  <c r="M394" i="6"/>
  <c r="N393" i="6"/>
  <c r="O446" i="6" l="1"/>
  <c r="O447" i="6" s="1"/>
  <c r="M395" i="6"/>
  <c r="N394" i="6"/>
  <c r="O448" i="6" l="1"/>
  <c r="M396" i="6"/>
  <c r="N395" i="6"/>
  <c r="P393" i="6" l="1"/>
  <c r="P394" i="6" s="1"/>
  <c r="P395" i="6" s="1"/>
  <c r="P396" i="6" s="1"/>
  <c r="P397" i="6" s="1"/>
  <c r="P398" i="6" s="1"/>
  <c r="P399" i="6" s="1"/>
  <c r="O449" i="6"/>
  <c r="M397" i="6"/>
  <c r="N396" i="6"/>
  <c r="O450" i="6" l="1"/>
  <c r="M398" i="6"/>
  <c r="N397" i="6"/>
  <c r="O451" i="6" l="1"/>
  <c r="M399" i="6"/>
  <c r="N398" i="6"/>
  <c r="O452" i="6" l="1"/>
  <c r="M400" i="6"/>
  <c r="N399" i="6"/>
  <c r="O453" i="6" l="1"/>
  <c r="M401" i="6"/>
  <c r="N400" i="6"/>
  <c r="O454" i="6" l="1"/>
  <c r="M402" i="6"/>
  <c r="N401" i="6"/>
  <c r="O455" i="6" l="1"/>
  <c r="O456" i="6" s="1"/>
  <c r="M403" i="6"/>
  <c r="N402" i="6"/>
  <c r="P400" i="6" l="1"/>
  <c r="P401" i="6" s="1"/>
  <c r="P402" i="6" s="1"/>
  <c r="P403" i="6" s="1"/>
  <c r="P404" i="6" s="1"/>
  <c r="P405" i="6" s="1"/>
  <c r="P406" i="6" s="1"/>
  <c r="O457" i="6"/>
  <c r="M404" i="6"/>
  <c r="N403" i="6"/>
  <c r="O458" i="6" l="1"/>
  <c r="M405" i="6"/>
  <c r="N404" i="6"/>
  <c r="O459" i="6" l="1"/>
  <c r="M406" i="6"/>
  <c r="N405" i="6"/>
  <c r="O460" i="6" l="1"/>
  <c r="M407" i="6"/>
  <c r="N406" i="6"/>
  <c r="O461" i="6" l="1"/>
  <c r="M408" i="6"/>
  <c r="N407" i="6"/>
  <c r="O462" i="6" l="1"/>
  <c r="M409" i="6"/>
  <c r="N408" i="6"/>
  <c r="O463" i="6" l="1"/>
  <c r="M410" i="6"/>
  <c r="N409" i="6"/>
  <c r="P407" i="6" l="1"/>
  <c r="P408" i="6" s="1"/>
  <c r="P409" i="6" s="1"/>
  <c r="P410" i="6" s="1"/>
  <c r="P411" i="6" s="1"/>
  <c r="P412" i="6" s="1"/>
  <c r="P413" i="6" s="1"/>
  <c r="O464" i="6"/>
  <c r="M411" i="6"/>
  <c r="N410" i="6"/>
  <c r="O465" i="6" l="1"/>
  <c r="M412" i="6"/>
  <c r="N411" i="6"/>
  <c r="O466" i="6" l="1"/>
  <c r="M413" i="6"/>
  <c r="N412" i="6"/>
  <c r="O467" i="6" l="1"/>
  <c r="M414" i="6"/>
  <c r="N413" i="6"/>
  <c r="O468" i="6" l="1"/>
  <c r="M415" i="6"/>
  <c r="N414" i="6"/>
  <c r="O469" i="6" l="1"/>
  <c r="O470" i="6" s="1"/>
  <c r="M416" i="6"/>
  <c r="N415" i="6"/>
  <c r="O471" i="6" l="1"/>
  <c r="M417" i="6"/>
  <c r="N416" i="6"/>
  <c r="P414" i="6" l="1"/>
  <c r="P415" i="6" s="1"/>
  <c r="P416" i="6" s="1"/>
  <c r="P417" i="6" s="1"/>
  <c r="P418" i="6" s="1"/>
  <c r="P419" i="6" s="1"/>
  <c r="P420" i="6" s="1"/>
  <c r="O472" i="6"/>
  <c r="M418" i="6"/>
  <c r="N417" i="6"/>
  <c r="O473" i="6" l="1"/>
  <c r="M419" i="6"/>
  <c r="N418" i="6"/>
  <c r="O474" i="6" l="1"/>
  <c r="M420" i="6"/>
  <c r="N419" i="6"/>
  <c r="O475" i="6" l="1"/>
  <c r="M421" i="6"/>
  <c r="N420" i="6"/>
  <c r="O476" i="6" l="1"/>
  <c r="M422" i="6"/>
  <c r="N421" i="6"/>
  <c r="O477" i="6" l="1"/>
  <c r="M423" i="6"/>
  <c r="N422" i="6"/>
  <c r="O478" i="6" l="1"/>
  <c r="M424" i="6"/>
  <c r="N423" i="6"/>
  <c r="P421" i="6" l="1"/>
  <c r="P422" i="6" s="1"/>
  <c r="P423" i="6" s="1"/>
  <c r="P424" i="6" s="1"/>
  <c r="P425" i="6" s="1"/>
  <c r="P426" i="6" s="1"/>
  <c r="P427" i="6" s="1"/>
  <c r="O479" i="6"/>
  <c r="M425" i="6"/>
  <c r="N424" i="6"/>
  <c r="O480" i="6" l="1"/>
  <c r="M426" i="6"/>
  <c r="N425" i="6"/>
  <c r="O481" i="6" l="1"/>
  <c r="M427" i="6"/>
  <c r="N426" i="6"/>
  <c r="O482" i="6" l="1"/>
  <c r="M428" i="6"/>
  <c r="N427" i="6"/>
  <c r="O483" i="6" l="1"/>
  <c r="M429" i="6"/>
  <c r="N428" i="6"/>
  <c r="O484" i="6" l="1"/>
  <c r="M430" i="6"/>
  <c r="N429" i="6"/>
  <c r="O485" i="6" l="1"/>
  <c r="M431" i="6"/>
  <c r="N430" i="6"/>
  <c r="P428" i="6" l="1"/>
  <c r="P429" i="6" s="1"/>
  <c r="P430" i="6" s="1"/>
  <c r="P431" i="6" s="1"/>
  <c r="P432" i="6" s="1"/>
  <c r="P433" i="6" s="1"/>
  <c r="P434" i="6" s="1"/>
  <c r="O486" i="6"/>
  <c r="M432" i="6"/>
  <c r="N431" i="6"/>
  <c r="O487" i="6" l="1"/>
  <c r="M433" i="6"/>
  <c r="N432" i="6"/>
  <c r="O488" i="6" l="1"/>
  <c r="M434" i="6"/>
  <c r="N433" i="6"/>
  <c r="O489" i="6" l="1"/>
  <c r="M435" i="6"/>
  <c r="N434" i="6"/>
  <c r="O490" i="6" l="1"/>
  <c r="M436" i="6"/>
  <c r="N435" i="6"/>
  <c r="O491" i="6" l="1"/>
  <c r="M437" i="6"/>
  <c r="N436" i="6"/>
  <c r="O492" i="6" l="1"/>
  <c r="M438" i="6"/>
  <c r="N437" i="6"/>
  <c r="P435" i="6" l="1"/>
  <c r="P436" i="6" s="1"/>
  <c r="P437" i="6" s="1"/>
  <c r="P438" i="6" s="1"/>
  <c r="P439" i="6" s="1"/>
  <c r="P440" i="6" s="1"/>
  <c r="P441" i="6" s="1"/>
  <c r="O493" i="6"/>
  <c r="M439" i="6"/>
  <c r="N438" i="6"/>
  <c r="O494" i="6" l="1"/>
  <c r="M440" i="6"/>
  <c r="N439" i="6"/>
  <c r="O495" i="6" l="1"/>
  <c r="M441" i="6"/>
  <c r="N440" i="6"/>
  <c r="O496" i="6" l="1"/>
  <c r="M442" i="6"/>
  <c r="N441" i="6"/>
  <c r="O497" i="6" l="1"/>
  <c r="M443" i="6"/>
  <c r="N442" i="6"/>
  <c r="O498" i="6" l="1"/>
  <c r="M444" i="6"/>
  <c r="N443" i="6"/>
  <c r="O499" i="6" l="1"/>
  <c r="M445" i="6"/>
  <c r="N444" i="6"/>
  <c r="P442" i="6" l="1"/>
  <c r="P443" i="6" s="1"/>
  <c r="P444" i="6" s="1"/>
  <c r="P445" i="6" s="1"/>
  <c r="P446" i="6" s="1"/>
  <c r="P447" i="6" s="1"/>
  <c r="P448" i="6" s="1"/>
  <c r="O500" i="6"/>
  <c r="M446" i="6"/>
  <c r="N445" i="6"/>
  <c r="O501" i="6" l="1"/>
  <c r="M447" i="6"/>
  <c r="N446" i="6"/>
  <c r="O502" i="6" l="1"/>
  <c r="M448" i="6"/>
  <c r="N447" i="6"/>
  <c r="O503" i="6" l="1"/>
  <c r="M449" i="6"/>
  <c r="N448" i="6"/>
  <c r="O504" i="6" l="1"/>
  <c r="M450" i="6"/>
  <c r="N449" i="6"/>
  <c r="O505" i="6" l="1"/>
  <c r="M451" i="6"/>
  <c r="N450" i="6"/>
  <c r="O506" i="6" l="1"/>
  <c r="M452" i="6"/>
  <c r="N451" i="6"/>
  <c r="P449" i="6" l="1"/>
  <c r="P450" i="6" s="1"/>
  <c r="P451" i="6" s="1"/>
  <c r="P452" i="6" s="1"/>
  <c r="P453" i="6" s="1"/>
  <c r="P454" i="6" s="1"/>
  <c r="P455" i="6" s="1"/>
  <c r="O507" i="6"/>
  <c r="M453" i="6"/>
  <c r="N452" i="6"/>
  <c r="O508" i="6" l="1"/>
  <c r="M454" i="6"/>
  <c r="N453" i="6"/>
  <c r="O509" i="6" l="1"/>
  <c r="M455" i="6"/>
  <c r="N454" i="6"/>
  <c r="O510" i="6" l="1"/>
  <c r="M456" i="6"/>
  <c r="N455" i="6"/>
  <c r="O511" i="6" l="1"/>
  <c r="O512" i="6" s="1"/>
  <c r="M457" i="6"/>
  <c r="N456" i="6"/>
  <c r="O513" i="6" l="1"/>
  <c r="M458" i="6"/>
  <c r="N457" i="6"/>
  <c r="O514" i="6" l="1"/>
  <c r="M459" i="6"/>
  <c r="N458" i="6"/>
  <c r="P456" i="6" l="1"/>
  <c r="P457" i="6" s="1"/>
  <c r="P458" i="6" s="1"/>
  <c r="P459" i="6" s="1"/>
  <c r="P460" i="6" s="1"/>
  <c r="P461" i="6" s="1"/>
  <c r="P462" i="6" s="1"/>
  <c r="O515" i="6"/>
  <c r="M460" i="6"/>
  <c r="N459" i="6"/>
  <c r="O516" i="6" l="1"/>
  <c r="O517" i="6" s="1"/>
  <c r="M461" i="6"/>
  <c r="N460" i="6"/>
  <c r="O518" i="6" l="1"/>
  <c r="M462" i="6"/>
  <c r="N461" i="6"/>
  <c r="O519" i="6" l="1"/>
  <c r="M463" i="6"/>
  <c r="N462" i="6"/>
  <c r="O520" i="6" l="1"/>
  <c r="M464" i="6"/>
  <c r="N463" i="6"/>
  <c r="O521" i="6" l="1"/>
  <c r="M465" i="6"/>
  <c r="N464" i="6"/>
  <c r="O522" i="6" l="1"/>
  <c r="M466" i="6"/>
  <c r="N465" i="6"/>
  <c r="P463" i="6" l="1"/>
  <c r="P464" i="6" s="1"/>
  <c r="P465" i="6" s="1"/>
  <c r="P466" i="6" s="1"/>
  <c r="P467" i="6" s="1"/>
  <c r="P468" i="6" s="1"/>
  <c r="P469" i="6" s="1"/>
  <c r="O523" i="6"/>
  <c r="M467" i="6"/>
  <c r="N466" i="6"/>
  <c r="O524" i="6" l="1"/>
  <c r="M468" i="6"/>
  <c r="N467" i="6"/>
  <c r="O525" i="6" l="1"/>
  <c r="M469" i="6"/>
  <c r="N468" i="6"/>
  <c r="O526" i="6" l="1"/>
  <c r="M470" i="6"/>
  <c r="N469" i="6"/>
  <c r="O527" i="6" l="1"/>
  <c r="M471" i="6"/>
  <c r="N470" i="6"/>
  <c r="O528" i="6" l="1"/>
  <c r="M472" i="6"/>
  <c r="N471" i="6"/>
  <c r="O529" i="6" l="1"/>
  <c r="M473" i="6"/>
  <c r="N472" i="6"/>
  <c r="P470" i="6" l="1"/>
  <c r="P471" i="6" s="1"/>
  <c r="P472" i="6" s="1"/>
  <c r="P473" i="6" s="1"/>
  <c r="P474" i="6" s="1"/>
  <c r="P475" i="6" s="1"/>
  <c r="P476" i="6" s="1"/>
  <c r="O530" i="6"/>
  <c r="M474" i="6"/>
  <c r="N473" i="6"/>
  <c r="O531" i="6" l="1"/>
  <c r="M475" i="6"/>
  <c r="N474" i="6"/>
  <c r="O532" i="6" l="1"/>
  <c r="M476" i="6"/>
  <c r="N475" i="6"/>
  <c r="O533" i="6" l="1"/>
  <c r="M477" i="6"/>
  <c r="N476" i="6"/>
  <c r="O534" i="6" l="1"/>
  <c r="M478" i="6"/>
  <c r="N477" i="6"/>
  <c r="O535" i="6" l="1"/>
  <c r="M479" i="6"/>
  <c r="N478" i="6"/>
  <c r="O536" i="6" l="1"/>
  <c r="M480" i="6"/>
  <c r="N479" i="6"/>
  <c r="P477" i="6" l="1"/>
  <c r="P478" i="6" s="1"/>
  <c r="P479" i="6" s="1"/>
  <c r="P480" i="6" s="1"/>
  <c r="P481" i="6" s="1"/>
  <c r="P482" i="6" s="1"/>
  <c r="P483" i="6" s="1"/>
  <c r="O537" i="6"/>
  <c r="M481" i="6"/>
  <c r="N480" i="6"/>
  <c r="O538" i="6" l="1"/>
  <c r="M482" i="6"/>
  <c r="N481" i="6"/>
  <c r="O539" i="6" l="1"/>
  <c r="M483" i="6"/>
  <c r="N482" i="6"/>
  <c r="O540" i="6" l="1"/>
  <c r="M484" i="6"/>
  <c r="N483" i="6"/>
  <c r="O541" i="6" l="1"/>
  <c r="M485" i="6"/>
  <c r="N484" i="6"/>
  <c r="O542" i="6" l="1"/>
  <c r="M486" i="6"/>
  <c r="N485" i="6"/>
  <c r="O543" i="6" l="1"/>
  <c r="M487" i="6"/>
  <c r="N486" i="6"/>
  <c r="P484" i="6" l="1"/>
  <c r="P485" i="6" s="1"/>
  <c r="P486" i="6" s="1"/>
  <c r="P487" i="6" s="1"/>
  <c r="P488" i="6" s="1"/>
  <c r="P489" i="6" s="1"/>
  <c r="P490" i="6" s="1"/>
  <c r="O544" i="6"/>
  <c r="M488" i="6"/>
  <c r="N487" i="6"/>
  <c r="O545" i="6" l="1"/>
  <c r="M489" i="6"/>
  <c r="N488" i="6"/>
  <c r="O546" i="6" l="1"/>
  <c r="M490" i="6"/>
  <c r="N489" i="6"/>
  <c r="O547" i="6" l="1"/>
  <c r="M491" i="6"/>
  <c r="N490" i="6"/>
  <c r="O548" i="6" l="1"/>
  <c r="M492" i="6"/>
  <c r="N491" i="6"/>
  <c r="O549" i="6" l="1"/>
  <c r="M493" i="6"/>
  <c r="N492" i="6"/>
  <c r="O550" i="6" l="1"/>
  <c r="M494" i="6"/>
  <c r="N493" i="6"/>
  <c r="P491" i="6" l="1"/>
  <c r="P492" i="6" s="1"/>
  <c r="P493" i="6" s="1"/>
  <c r="P494" i="6" s="1"/>
  <c r="P495" i="6" s="1"/>
  <c r="P496" i="6" s="1"/>
  <c r="P497" i="6" s="1"/>
  <c r="O551" i="6"/>
  <c r="M495" i="6"/>
  <c r="N494" i="6"/>
  <c r="O552" i="6" l="1"/>
  <c r="M496" i="6"/>
  <c r="N495" i="6"/>
  <c r="O553" i="6" l="1"/>
  <c r="M497" i="6"/>
  <c r="N496" i="6"/>
  <c r="O554" i="6" l="1"/>
  <c r="M498" i="6"/>
  <c r="N497" i="6"/>
  <c r="O555" i="6" l="1"/>
  <c r="M499" i="6"/>
  <c r="N498" i="6"/>
  <c r="O556" i="6" l="1"/>
  <c r="M500" i="6"/>
  <c r="N499" i="6"/>
  <c r="O557" i="6" l="1"/>
  <c r="M501" i="6"/>
  <c r="N500" i="6"/>
  <c r="P498" i="6" l="1"/>
  <c r="P499" i="6" s="1"/>
  <c r="P500" i="6" s="1"/>
  <c r="P501" i="6" s="1"/>
  <c r="P502" i="6" s="1"/>
  <c r="P503" i="6" s="1"/>
  <c r="P504" i="6" s="1"/>
  <c r="O558" i="6"/>
  <c r="M502" i="6"/>
  <c r="N501" i="6"/>
  <c r="O559" i="6" l="1"/>
  <c r="M503" i="6"/>
  <c r="N502" i="6"/>
  <c r="O560" i="6" l="1"/>
  <c r="M504" i="6"/>
  <c r="N503" i="6"/>
  <c r="O561" i="6" l="1"/>
  <c r="M505" i="6"/>
  <c r="N504" i="6"/>
  <c r="O562" i="6" l="1"/>
  <c r="M506" i="6"/>
  <c r="N505" i="6"/>
  <c r="O563" i="6" l="1"/>
  <c r="M507" i="6"/>
  <c r="N506" i="6"/>
  <c r="O564" i="6" l="1"/>
  <c r="M508" i="6"/>
  <c r="N507" i="6"/>
  <c r="P505" i="6" l="1"/>
  <c r="P506" i="6" s="1"/>
  <c r="P507" i="6" s="1"/>
  <c r="P508" i="6" s="1"/>
  <c r="P509" i="6" s="1"/>
  <c r="P510" i="6" s="1"/>
  <c r="P511" i="6" s="1"/>
  <c r="O565" i="6"/>
  <c r="M509" i="6"/>
  <c r="N508" i="6"/>
  <c r="O566" i="6" l="1"/>
  <c r="M510" i="6"/>
  <c r="N509" i="6"/>
  <c r="O567" i="6" l="1"/>
  <c r="O568" i="6" s="1"/>
  <c r="M511" i="6"/>
  <c r="N510" i="6"/>
  <c r="O569" i="6" l="1"/>
  <c r="M512" i="6"/>
  <c r="N511" i="6"/>
  <c r="O570" i="6" l="1"/>
  <c r="M513" i="6"/>
  <c r="N512" i="6"/>
  <c r="O571" i="6" l="1"/>
  <c r="M514" i="6"/>
  <c r="N513" i="6"/>
  <c r="O572" i="6" l="1"/>
  <c r="M515" i="6"/>
  <c r="N514" i="6"/>
  <c r="P512" i="6" l="1"/>
  <c r="P513" i="6" s="1"/>
  <c r="P514" i="6" s="1"/>
  <c r="P515" i="6" s="1"/>
  <c r="P516" i="6" s="1"/>
  <c r="P517" i="6" s="1"/>
  <c r="P518" i="6" s="1"/>
  <c r="O573" i="6"/>
  <c r="M516" i="6"/>
  <c r="N515" i="6"/>
  <c r="O574" i="6" l="1"/>
  <c r="M517" i="6"/>
  <c r="N516" i="6"/>
  <c r="O575" i="6" l="1"/>
  <c r="M518" i="6"/>
  <c r="N517" i="6"/>
  <c r="O576" i="6" l="1"/>
  <c r="M519" i="6"/>
  <c r="N518" i="6"/>
  <c r="O577" i="6" l="1"/>
  <c r="M520" i="6"/>
  <c r="N519" i="6"/>
  <c r="O578" i="6" l="1"/>
  <c r="M521" i="6"/>
  <c r="N520" i="6"/>
  <c r="O579" i="6" l="1"/>
  <c r="M522" i="6"/>
  <c r="N521" i="6"/>
  <c r="P519" i="6" l="1"/>
  <c r="P520" i="6" s="1"/>
  <c r="P521" i="6" s="1"/>
  <c r="P522" i="6" s="1"/>
  <c r="P523" i="6" s="1"/>
  <c r="P524" i="6" s="1"/>
  <c r="P525" i="6" s="1"/>
  <c r="O580" i="6"/>
  <c r="M523" i="6"/>
  <c r="N522" i="6"/>
  <c r="O581" i="6" l="1"/>
  <c r="O582" i="6" s="1"/>
  <c r="M524" i="6"/>
  <c r="N523" i="6"/>
  <c r="O583" i="6" l="1"/>
  <c r="M525" i="6"/>
  <c r="N524" i="6"/>
  <c r="O584" i="6" l="1"/>
  <c r="M526" i="6"/>
  <c r="N525" i="6"/>
  <c r="O585" i="6" l="1"/>
  <c r="M527" i="6"/>
  <c r="N526" i="6"/>
  <c r="O586" i="6" l="1"/>
  <c r="O587" i="6" s="1"/>
  <c r="M528" i="6"/>
  <c r="N527" i="6"/>
  <c r="O588" i="6" l="1"/>
  <c r="M529" i="6"/>
  <c r="N528" i="6"/>
  <c r="P526" i="6" l="1"/>
  <c r="P527" i="6" s="1"/>
  <c r="P528" i="6" s="1"/>
  <c r="P529" i="6" s="1"/>
  <c r="P530" i="6" s="1"/>
  <c r="P531" i="6" s="1"/>
  <c r="P532" i="6" s="1"/>
  <c r="O589" i="6"/>
  <c r="M530" i="6"/>
  <c r="N529" i="6"/>
  <c r="O590" i="6" l="1"/>
  <c r="M531" i="6"/>
  <c r="N530" i="6"/>
  <c r="O591" i="6" l="1"/>
  <c r="M532" i="6"/>
  <c r="N531" i="6"/>
  <c r="O592" i="6" l="1"/>
  <c r="M533" i="6"/>
  <c r="N532" i="6"/>
  <c r="O593" i="6" l="1"/>
  <c r="M534" i="6"/>
  <c r="N533" i="6"/>
  <c r="O594" i="6" l="1"/>
  <c r="M535" i="6"/>
  <c r="N534" i="6"/>
  <c r="O595" i="6" l="1"/>
  <c r="O596" i="6" s="1"/>
  <c r="M536" i="6"/>
  <c r="N535" i="6"/>
  <c r="P533" i="6" l="1"/>
  <c r="P534" i="6" s="1"/>
  <c r="P535" i="6" s="1"/>
  <c r="P536" i="6" s="1"/>
  <c r="P537" i="6" s="1"/>
  <c r="P538" i="6" s="1"/>
  <c r="P539" i="6" s="1"/>
  <c r="O597" i="6"/>
  <c r="M537" i="6"/>
  <c r="N536" i="6"/>
  <c r="O598" i="6" l="1"/>
  <c r="M538" i="6"/>
  <c r="N537" i="6"/>
  <c r="O599" i="6" l="1"/>
  <c r="M539" i="6"/>
  <c r="N538" i="6"/>
  <c r="O600" i="6" l="1"/>
  <c r="O601" i="6" s="1"/>
  <c r="M540" i="6"/>
  <c r="N539" i="6"/>
  <c r="O602" i="6" l="1"/>
  <c r="M541" i="6"/>
  <c r="N540" i="6"/>
  <c r="O603" i="6" l="1"/>
  <c r="M542" i="6"/>
  <c r="N541" i="6"/>
  <c r="O604" i="6" l="1"/>
  <c r="M543" i="6"/>
  <c r="N542" i="6"/>
  <c r="P540" i="6" l="1"/>
  <c r="P541" i="6" s="1"/>
  <c r="P542" i="6" s="1"/>
  <c r="P543" i="6" s="1"/>
  <c r="P544" i="6" s="1"/>
  <c r="P545" i="6" s="1"/>
  <c r="P546" i="6" s="1"/>
  <c r="O605" i="6"/>
  <c r="M544" i="6"/>
  <c r="N543" i="6"/>
  <c r="O606" i="6" l="1"/>
  <c r="M545" i="6"/>
  <c r="N544" i="6"/>
  <c r="O607" i="6" l="1"/>
  <c r="M546" i="6"/>
  <c r="N545" i="6"/>
  <c r="O608" i="6" l="1"/>
  <c r="M547" i="6"/>
  <c r="N546" i="6"/>
  <c r="O609" i="6" l="1"/>
  <c r="M548" i="6"/>
  <c r="N547" i="6"/>
  <c r="O610" i="6" l="1"/>
  <c r="M549" i="6"/>
  <c r="N548" i="6"/>
  <c r="O611" i="6" l="1"/>
  <c r="M550" i="6"/>
  <c r="N549" i="6"/>
  <c r="P547" i="6" l="1"/>
  <c r="P548" i="6" s="1"/>
  <c r="P549" i="6" s="1"/>
  <c r="P550" i="6" s="1"/>
  <c r="P551" i="6" s="1"/>
  <c r="P552" i="6" s="1"/>
  <c r="P553" i="6" s="1"/>
  <c r="O612" i="6"/>
  <c r="M551" i="6"/>
  <c r="N550" i="6"/>
  <c r="O613" i="6" l="1"/>
  <c r="M552" i="6"/>
  <c r="N551" i="6"/>
  <c r="O614" i="6" l="1"/>
  <c r="O615" i="6" s="1"/>
  <c r="M553" i="6"/>
  <c r="N552" i="6"/>
  <c r="O616" i="6" l="1"/>
  <c r="M554" i="6"/>
  <c r="N553" i="6"/>
  <c r="O617" i="6" l="1"/>
  <c r="M555" i="6"/>
  <c r="N554" i="6"/>
  <c r="O618" i="6" l="1"/>
  <c r="M556" i="6"/>
  <c r="N555" i="6"/>
  <c r="O619" i="6" l="1"/>
  <c r="M557" i="6"/>
  <c r="N556" i="6"/>
  <c r="P554" i="6" l="1"/>
  <c r="P555" i="6" s="1"/>
  <c r="P556" i="6" s="1"/>
  <c r="P557" i="6" s="1"/>
  <c r="P558" i="6" s="1"/>
  <c r="P559" i="6" s="1"/>
  <c r="P560" i="6" s="1"/>
  <c r="O620" i="6"/>
  <c r="M558" i="6"/>
  <c r="N557" i="6"/>
  <c r="O621" i="6" l="1"/>
  <c r="M559" i="6"/>
  <c r="N558" i="6"/>
  <c r="O622" i="6" l="1"/>
  <c r="M560" i="6"/>
  <c r="N559" i="6"/>
  <c r="O623" i="6" l="1"/>
  <c r="O624" i="6" s="1"/>
  <c r="M561" i="6"/>
  <c r="N560" i="6"/>
  <c r="O625" i="6" l="1"/>
  <c r="M562" i="6"/>
  <c r="N561" i="6"/>
  <c r="O626" i="6" l="1"/>
  <c r="M563" i="6"/>
  <c r="N562" i="6"/>
  <c r="O627" i="6" l="1"/>
  <c r="M564" i="6"/>
  <c r="N563" i="6"/>
  <c r="P561" i="6" l="1"/>
  <c r="P562" i="6" s="1"/>
  <c r="P563" i="6" s="1"/>
  <c r="P564" i="6" s="1"/>
  <c r="P565" i="6" s="1"/>
  <c r="P566" i="6" s="1"/>
  <c r="P567" i="6" s="1"/>
  <c r="O628" i="6"/>
  <c r="O629" i="6" s="1"/>
  <c r="M565" i="6"/>
  <c r="N564" i="6"/>
  <c r="O630" i="6" l="1"/>
  <c r="M566" i="6"/>
  <c r="N565" i="6"/>
  <c r="O631" i="6" l="1"/>
  <c r="M567" i="6"/>
  <c r="N566" i="6"/>
  <c r="O632" i="6" l="1"/>
  <c r="M568" i="6"/>
  <c r="N567" i="6"/>
  <c r="O633" i="6" l="1"/>
  <c r="M569" i="6"/>
  <c r="N568" i="6"/>
  <c r="O634" i="6" l="1"/>
  <c r="M570" i="6"/>
  <c r="N569" i="6"/>
  <c r="O635" i="6" l="1"/>
  <c r="M571" i="6"/>
  <c r="N570" i="6"/>
  <c r="P568" i="6" l="1"/>
  <c r="P569" i="6" s="1"/>
  <c r="P570" i="6" s="1"/>
  <c r="P571" i="6" s="1"/>
  <c r="P572" i="6" s="1"/>
  <c r="P573" i="6" s="1"/>
  <c r="P574" i="6" s="1"/>
  <c r="O636" i="6"/>
  <c r="M572" i="6"/>
  <c r="N571" i="6"/>
  <c r="O637" i="6" l="1"/>
  <c r="O638" i="6" s="1"/>
  <c r="M573" i="6"/>
  <c r="N572" i="6"/>
  <c r="O639" i="6" l="1"/>
  <c r="M574" i="6"/>
  <c r="N573" i="6"/>
  <c r="O640" i="6" l="1"/>
  <c r="M575" i="6"/>
  <c r="N574" i="6"/>
  <c r="O641" i="6" l="1"/>
  <c r="M576" i="6"/>
  <c r="N575" i="6"/>
  <c r="O642" i="6" l="1"/>
  <c r="M577" i="6"/>
  <c r="N576" i="6"/>
  <c r="O643" i="6" l="1"/>
  <c r="M578" i="6"/>
  <c r="N577" i="6"/>
  <c r="P575" i="6" l="1"/>
  <c r="P576" i="6" s="1"/>
  <c r="P577" i="6" s="1"/>
  <c r="P578" i="6" s="1"/>
  <c r="P579" i="6" s="1"/>
  <c r="P580" i="6" s="1"/>
  <c r="P581" i="6" s="1"/>
  <c r="O644" i="6"/>
  <c r="M579" i="6"/>
  <c r="N578" i="6"/>
  <c r="O645" i="6" l="1"/>
  <c r="M580" i="6"/>
  <c r="N579" i="6"/>
  <c r="O646" i="6" l="1"/>
  <c r="M581" i="6"/>
  <c r="N580" i="6"/>
  <c r="O647" i="6" l="1"/>
  <c r="M582" i="6"/>
  <c r="N581" i="6"/>
  <c r="O648" i="6" l="1"/>
  <c r="M583" i="6"/>
  <c r="N582" i="6"/>
  <c r="O649" i="6" l="1"/>
  <c r="M584" i="6"/>
  <c r="N583" i="6"/>
  <c r="O650" i="6" l="1"/>
  <c r="M585" i="6"/>
  <c r="N584" i="6"/>
  <c r="P582" i="6" l="1"/>
  <c r="P583" i="6" s="1"/>
  <c r="P584" i="6" s="1"/>
  <c r="P585" i="6" s="1"/>
  <c r="P586" i="6" s="1"/>
  <c r="P587" i="6" s="1"/>
  <c r="P588" i="6" s="1"/>
  <c r="O651" i="6"/>
  <c r="M586" i="6"/>
  <c r="N585" i="6"/>
  <c r="O652" i="6" l="1"/>
  <c r="M587" i="6"/>
  <c r="N586" i="6"/>
  <c r="O653" i="6" l="1"/>
  <c r="M588" i="6"/>
  <c r="N587" i="6"/>
  <c r="O654" i="6" l="1"/>
  <c r="M589" i="6"/>
  <c r="N588" i="6"/>
  <c r="O655" i="6" l="1"/>
  <c r="M590" i="6"/>
  <c r="N589" i="6"/>
  <c r="O656" i="6" l="1"/>
  <c r="M591" i="6"/>
  <c r="N590" i="6"/>
  <c r="O657" i="6" l="1"/>
  <c r="M592" i="6"/>
  <c r="N591" i="6"/>
  <c r="P589" i="6" l="1"/>
  <c r="P590" i="6" s="1"/>
  <c r="P591" i="6" s="1"/>
  <c r="P592" i="6" s="1"/>
  <c r="P593" i="6" s="1"/>
  <c r="P594" i="6" s="1"/>
  <c r="P595" i="6" s="1"/>
  <c r="O658" i="6"/>
  <c r="M593" i="6"/>
  <c r="N592" i="6"/>
  <c r="O659" i="6" l="1"/>
  <c r="M594" i="6"/>
  <c r="N593" i="6"/>
  <c r="O660" i="6" l="1"/>
  <c r="M595" i="6"/>
  <c r="N594" i="6"/>
  <c r="O661" i="6" l="1"/>
  <c r="M596" i="6"/>
  <c r="N595" i="6"/>
  <c r="O662" i="6" l="1"/>
  <c r="M597" i="6"/>
  <c r="N596" i="6"/>
  <c r="O663" i="6" l="1"/>
  <c r="M598" i="6"/>
  <c r="N597" i="6"/>
  <c r="O664" i="6" l="1"/>
  <c r="M599" i="6"/>
  <c r="N598" i="6"/>
  <c r="P596" i="6" l="1"/>
  <c r="P597" i="6" s="1"/>
  <c r="P598" i="6" s="1"/>
  <c r="P599" i="6" s="1"/>
  <c r="P600" i="6" s="1"/>
  <c r="P601" i="6" s="1"/>
  <c r="P602" i="6" s="1"/>
  <c r="O665" i="6"/>
  <c r="M600" i="6"/>
  <c r="N599" i="6"/>
  <c r="O666" i="6" l="1"/>
  <c r="M601" i="6"/>
  <c r="N600" i="6"/>
  <c r="O667" i="6" l="1"/>
  <c r="M602" i="6"/>
  <c r="N601" i="6"/>
  <c r="O668" i="6" l="1"/>
  <c r="M603" i="6"/>
  <c r="N602" i="6"/>
  <c r="O669" i="6" l="1"/>
  <c r="M604" i="6"/>
  <c r="N603" i="6"/>
  <c r="O670" i="6" l="1"/>
  <c r="O671" i="6" s="1"/>
  <c r="M605" i="6"/>
  <c r="N604" i="6"/>
  <c r="O672" i="6" l="1"/>
  <c r="M606" i="6"/>
  <c r="N605" i="6"/>
  <c r="P603" i="6" l="1"/>
  <c r="P604" i="6" s="1"/>
  <c r="P605" i="6" s="1"/>
  <c r="P606" i="6" s="1"/>
  <c r="P607" i="6" s="1"/>
  <c r="P608" i="6" s="1"/>
  <c r="P609" i="6" s="1"/>
  <c r="O673" i="6"/>
  <c r="M607" i="6"/>
  <c r="N606" i="6"/>
  <c r="O674" i="6" l="1"/>
  <c r="M608" i="6"/>
  <c r="N607" i="6"/>
  <c r="O675" i="6" l="1"/>
  <c r="M609" i="6"/>
  <c r="N608" i="6"/>
  <c r="O676" i="6" l="1"/>
  <c r="M610" i="6"/>
  <c r="N609" i="6"/>
  <c r="O677" i="6" l="1"/>
  <c r="M611" i="6"/>
  <c r="N610" i="6"/>
  <c r="O678" i="6" l="1"/>
  <c r="M612" i="6"/>
  <c r="N611" i="6"/>
  <c r="O679" i="6" l="1"/>
  <c r="O680" i="6" s="1"/>
  <c r="M613" i="6"/>
  <c r="N612" i="6"/>
  <c r="P610" i="6" l="1"/>
  <c r="P611" i="6" s="1"/>
  <c r="P612" i="6" s="1"/>
  <c r="P613" i="6" s="1"/>
  <c r="P614" i="6" s="1"/>
  <c r="P615" i="6" s="1"/>
  <c r="P616" i="6" s="1"/>
  <c r="O681" i="6"/>
  <c r="M614" i="6"/>
  <c r="N613" i="6"/>
  <c r="O682" i="6" l="1"/>
  <c r="M615" i="6"/>
  <c r="N614" i="6"/>
  <c r="O683" i="6" l="1"/>
  <c r="M616" i="6"/>
  <c r="N615" i="6"/>
  <c r="O684" i="6" l="1"/>
  <c r="M617" i="6"/>
  <c r="N616" i="6"/>
  <c r="O685" i="6" l="1"/>
  <c r="M618" i="6"/>
  <c r="N617" i="6"/>
  <c r="O686" i="6" l="1"/>
  <c r="M619" i="6"/>
  <c r="N618" i="6"/>
  <c r="O687" i="6" l="1"/>
  <c r="M620" i="6"/>
  <c r="N619" i="6"/>
  <c r="P617" i="6" l="1"/>
  <c r="P618" i="6" s="1"/>
  <c r="P619" i="6" s="1"/>
  <c r="P620" i="6" s="1"/>
  <c r="P621" i="6" s="1"/>
  <c r="P622" i="6" s="1"/>
  <c r="P623" i="6" s="1"/>
  <c r="O688" i="6"/>
  <c r="M621" i="6"/>
  <c r="N620" i="6"/>
  <c r="O689" i="6" l="1"/>
  <c r="M622" i="6"/>
  <c r="N621" i="6"/>
  <c r="O690" i="6" l="1"/>
  <c r="M623" i="6"/>
  <c r="N622" i="6"/>
  <c r="O691" i="6" l="1"/>
  <c r="M624" i="6"/>
  <c r="N623" i="6"/>
  <c r="O692" i="6" l="1"/>
  <c r="M625" i="6"/>
  <c r="N624" i="6"/>
  <c r="O693" i="6" l="1"/>
  <c r="O694" i="6" s="1"/>
  <c r="M626" i="6"/>
  <c r="N625" i="6"/>
  <c r="O695" i="6" l="1"/>
  <c r="M627" i="6"/>
  <c r="N626" i="6"/>
  <c r="P624" i="6" l="1"/>
  <c r="P625" i="6" s="1"/>
  <c r="P626" i="6" s="1"/>
  <c r="P627" i="6" s="1"/>
  <c r="P628" i="6" s="1"/>
  <c r="P629" i="6" s="1"/>
  <c r="P630" i="6" s="1"/>
  <c r="O696" i="6"/>
  <c r="M628" i="6"/>
  <c r="N627" i="6"/>
  <c r="O697" i="6" l="1"/>
  <c r="M629" i="6"/>
  <c r="N628" i="6"/>
  <c r="O698" i="6" l="1"/>
  <c r="M630" i="6"/>
  <c r="N629" i="6"/>
  <c r="O699" i="6" l="1"/>
  <c r="M631" i="6"/>
  <c r="N630" i="6"/>
  <c r="O700" i="6" l="1"/>
  <c r="M632" i="6"/>
  <c r="N631" i="6"/>
  <c r="O701" i="6" l="1"/>
  <c r="M633" i="6"/>
  <c r="N632" i="6"/>
  <c r="O702" i="6" l="1"/>
  <c r="M634" i="6"/>
  <c r="N633" i="6"/>
  <c r="P631" i="6" l="1"/>
  <c r="P632" i="6" s="1"/>
  <c r="P633" i="6" s="1"/>
  <c r="P634" i="6" s="1"/>
  <c r="P635" i="6" s="1"/>
  <c r="P636" i="6" s="1"/>
  <c r="P637" i="6" s="1"/>
  <c r="O703" i="6"/>
  <c r="M635" i="6"/>
  <c r="N634" i="6"/>
  <c r="O704" i="6" l="1"/>
  <c r="M636" i="6"/>
  <c r="N635" i="6"/>
  <c r="O705" i="6" l="1"/>
  <c r="M637" i="6"/>
  <c r="N636" i="6"/>
  <c r="O706" i="6" l="1"/>
  <c r="M638" i="6"/>
  <c r="N637" i="6"/>
  <c r="O707" i="6" l="1"/>
  <c r="O708" i="6" s="1"/>
  <c r="M639" i="6"/>
  <c r="N638" i="6"/>
  <c r="O709" i="6" l="1"/>
  <c r="M640" i="6"/>
  <c r="N639" i="6"/>
  <c r="O710" i="6" l="1"/>
  <c r="M641" i="6"/>
  <c r="N640" i="6"/>
  <c r="P638" i="6" l="1"/>
  <c r="P639" i="6" s="1"/>
  <c r="P640" i="6" s="1"/>
  <c r="P641" i="6" s="1"/>
  <c r="P642" i="6" s="1"/>
  <c r="P643" i="6" s="1"/>
  <c r="P644" i="6" s="1"/>
  <c r="O711" i="6"/>
  <c r="M642" i="6"/>
  <c r="N641" i="6"/>
  <c r="O712" i="6" l="1"/>
  <c r="O713" i="6" s="1"/>
  <c r="M643" i="6"/>
  <c r="N642" i="6"/>
  <c r="O714" i="6" l="1"/>
  <c r="M644" i="6"/>
  <c r="N643" i="6"/>
  <c r="O715" i="6" l="1"/>
  <c r="M645" i="6"/>
  <c r="N644" i="6"/>
  <c r="O716" i="6" l="1"/>
  <c r="M646" i="6"/>
  <c r="N645" i="6"/>
  <c r="O717" i="6" l="1"/>
  <c r="M647" i="6"/>
  <c r="N646" i="6"/>
  <c r="O718" i="6" l="1"/>
  <c r="M648" i="6"/>
  <c r="N647" i="6"/>
  <c r="P645" i="6" l="1"/>
  <c r="P646" i="6" s="1"/>
  <c r="P647" i="6" s="1"/>
  <c r="P648" i="6" s="1"/>
  <c r="P649" i="6" s="1"/>
  <c r="P650" i="6" s="1"/>
  <c r="P651" i="6" s="1"/>
  <c r="O719" i="6"/>
  <c r="M649" i="6"/>
  <c r="N648" i="6"/>
  <c r="O720" i="6" l="1"/>
  <c r="M650" i="6"/>
  <c r="N649" i="6"/>
  <c r="O721" i="6" l="1"/>
  <c r="M651" i="6"/>
  <c r="N650" i="6"/>
  <c r="O722" i="6" l="1"/>
  <c r="M652" i="6"/>
  <c r="N651" i="6"/>
  <c r="O723" i="6" l="1"/>
  <c r="M653" i="6"/>
  <c r="N652" i="6"/>
  <c r="O724" i="6" l="1"/>
  <c r="M654" i="6"/>
  <c r="N653" i="6"/>
  <c r="O725" i="6" l="1"/>
  <c r="M655" i="6"/>
  <c r="N654" i="6"/>
  <c r="P652" i="6" l="1"/>
  <c r="P653" i="6" s="1"/>
  <c r="P654" i="6" s="1"/>
  <c r="P655" i="6" s="1"/>
  <c r="P656" i="6" s="1"/>
  <c r="P657" i="6" s="1"/>
  <c r="P658" i="6" s="1"/>
  <c r="O726" i="6"/>
  <c r="O727" i="6" s="1"/>
  <c r="M656" i="6"/>
  <c r="N655" i="6"/>
  <c r="O728" i="6" l="1"/>
  <c r="M657" i="6"/>
  <c r="N656" i="6"/>
  <c r="O729" i="6" l="1"/>
  <c r="M658" i="6"/>
  <c r="N657" i="6"/>
  <c r="O730" i="6" l="1"/>
  <c r="M659" i="6"/>
  <c r="N658" i="6"/>
  <c r="O731" i="6" l="1"/>
  <c r="M660" i="6"/>
  <c r="N659" i="6"/>
  <c r="O732" i="6" l="1"/>
  <c r="M661" i="6"/>
  <c r="N660" i="6"/>
  <c r="O733" i="6" l="1"/>
  <c r="M662" i="6"/>
  <c r="N661" i="6"/>
  <c r="P659" i="6" l="1"/>
  <c r="P660" i="6" s="1"/>
  <c r="P661" i="6" s="1"/>
  <c r="P662" i="6" s="1"/>
  <c r="P663" i="6" s="1"/>
  <c r="P664" i="6" s="1"/>
  <c r="P665" i="6" s="1"/>
  <c r="O734" i="6"/>
  <c r="M663" i="6"/>
  <c r="N662" i="6"/>
  <c r="O735" i="6" l="1"/>
  <c r="O736" i="6" s="1"/>
  <c r="M664" i="6"/>
  <c r="N663" i="6"/>
  <c r="O737" i="6" l="1"/>
  <c r="M665" i="6"/>
  <c r="N664" i="6"/>
  <c r="O738" i="6" l="1"/>
  <c r="M666" i="6"/>
  <c r="N665" i="6"/>
  <c r="O739" i="6" l="1"/>
  <c r="M667" i="6"/>
  <c r="N666" i="6"/>
  <c r="O740" i="6" l="1"/>
  <c r="M668" i="6"/>
  <c r="N667" i="6"/>
  <c r="O741" i="6" l="1"/>
  <c r="M669" i="6"/>
  <c r="N668" i="6"/>
  <c r="P666" i="6" l="1"/>
  <c r="P667" i="6" s="1"/>
  <c r="P668" i="6" s="1"/>
  <c r="P669" i="6" s="1"/>
  <c r="P670" i="6" s="1"/>
  <c r="P671" i="6" s="1"/>
  <c r="P672" i="6" s="1"/>
  <c r="O742" i="6"/>
  <c r="M670" i="6"/>
  <c r="N669" i="6"/>
  <c r="O743" i="6" l="1"/>
  <c r="M671" i="6"/>
  <c r="N670" i="6"/>
  <c r="O744" i="6" l="1"/>
  <c r="M672" i="6"/>
  <c r="N671" i="6"/>
  <c r="O745" i="6" l="1"/>
  <c r="M673" i="6"/>
  <c r="N672" i="6"/>
  <c r="O746" i="6" l="1"/>
  <c r="M674" i="6"/>
  <c r="N673" i="6"/>
  <c r="O747" i="6" l="1"/>
  <c r="M675" i="6"/>
  <c r="N674" i="6"/>
  <c r="O748" i="6" l="1"/>
  <c r="M676" i="6"/>
  <c r="N675" i="6"/>
  <c r="P673" i="6" l="1"/>
  <c r="P674" i="6" s="1"/>
  <c r="P675" i="6" s="1"/>
  <c r="P676" i="6" s="1"/>
  <c r="P677" i="6" s="1"/>
  <c r="P678" i="6" s="1"/>
  <c r="P679" i="6" s="1"/>
  <c r="O749" i="6"/>
  <c r="M677" i="6"/>
  <c r="N676" i="6"/>
  <c r="O750" i="6" l="1"/>
  <c r="M678" i="6"/>
  <c r="N677" i="6"/>
  <c r="O751" i="6" l="1"/>
  <c r="M679" i="6"/>
  <c r="N678" i="6"/>
  <c r="O752" i="6" l="1"/>
  <c r="M680" i="6"/>
  <c r="N679" i="6"/>
  <c r="O753" i="6" l="1"/>
  <c r="M681" i="6"/>
  <c r="N680" i="6"/>
  <c r="O754" i="6" l="1"/>
  <c r="M682" i="6"/>
  <c r="N681" i="6"/>
  <c r="O755" i="6" l="1"/>
  <c r="O756" i="6" s="1"/>
  <c r="M683" i="6"/>
  <c r="N682" i="6"/>
  <c r="P680" i="6" l="1"/>
  <c r="P681" i="6" s="1"/>
  <c r="P682" i="6" s="1"/>
  <c r="P683" i="6" s="1"/>
  <c r="P684" i="6" s="1"/>
  <c r="P685" i="6" s="1"/>
  <c r="P686" i="6" s="1"/>
  <c r="O757" i="6"/>
  <c r="M684" i="6"/>
  <c r="N683" i="6"/>
  <c r="O758" i="6" l="1"/>
  <c r="M685" i="6"/>
  <c r="N684" i="6"/>
  <c r="O759" i="6" l="1"/>
  <c r="M686" i="6"/>
  <c r="N685" i="6"/>
  <c r="O760" i="6" l="1"/>
  <c r="M687" i="6"/>
  <c r="N686" i="6"/>
  <c r="O761" i="6" l="1"/>
  <c r="M688" i="6"/>
  <c r="N687" i="6"/>
  <c r="O762" i="6" l="1"/>
  <c r="M689" i="6"/>
  <c r="N688" i="6"/>
  <c r="O763" i="6" l="1"/>
  <c r="O764" i="6" s="1"/>
  <c r="M690" i="6"/>
  <c r="N689" i="6"/>
  <c r="P687" i="6" l="1"/>
  <c r="P688" i="6" s="1"/>
  <c r="P689" i="6" s="1"/>
  <c r="P690" i="6" s="1"/>
  <c r="P691" i="6" s="1"/>
  <c r="P692" i="6" s="1"/>
  <c r="P693" i="6" s="1"/>
  <c r="O765" i="6"/>
  <c r="M691" i="6"/>
  <c r="N690" i="6"/>
  <c r="O766" i="6" l="1"/>
  <c r="M692" i="6"/>
  <c r="N691" i="6"/>
  <c r="O767" i="6" l="1"/>
  <c r="M693" i="6"/>
  <c r="N692" i="6"/>
  <c r="O768" i="6" l="1"/>
  <c r="M694" i="6"/>
  <c r="N693" i="6"/>
  <c r="O769" i="6" l="1"/>
  <c r="M695" i="6"/>
  <c r="N694" i="6"/>
  <c r="O770" i="6" l="1"/>
  <c r="M696" i="6"/>
  <c r="N695" i="6"/>
  <c r="O771" i="6" l="1"/>
  <c r="M697" i="6"/>
  <c r="N696" i="6"/>
  <c r="P694" i="6" l="1"/>
  <c r="P695" i="6" s="1"/>
  <c r="P696" i="6" s="1"/>
  <c r="P697" i="6" s="1"/>
  <c r="P698" i="6" s="1"/>
  <c r="P699" i="6" s="1"/>
  <c r="P700" i="6" s="1"/>
  <c r="O772" i="6"/>
  <c r="M698" i="6"/>
  <c r="N697" i="6"/>
  <c r="O773" i="6" l="1"/>
  <c r="M699" i="6"/>
  <c r="N698" i="6"/>
  <c r="O774" i="6" l="1"/>
  <c r="M700" i="6"/>
  <c r="N699" i="6"/>
  <c r="O775" i="6" l="1"/>
  <c r="M701" i="6"/>
  <c r="N700" i="6"/>
  <c r="O776" i="6" l="1"/>
  <c r="M702" i="6"/>
  <c r="N701" i="6"/>
  <c r="O777" i="6" l="1"/>
  <c r="M703" i="6"/>
  <c r="N702" i="6"/>
  <c r="O778" i="6" l="1"/>
  <c r="M704" i="6"/>
  <c r="N703" i="6"/>
  <c r="P701" i="6" l="1"/>
  <c r="P702" i="6" s="1"/>
  <c r="P703" i="6" s="1"/>
  <c r="P704" i="6" s="1"/>
  <c r="P705" i="6" s="1"/>
  <c r="P706" i="6" s="1"/>
  <c r="P707" i="6" s="1"/>
  <c r="O779" i="6"/>
  <c r="M705" i="6"/>
  <c r="N704" i="6"/>
  <c r="O780" i="6" l="1"/>
  <c r="M706" i="6"/>
  <c r="N705" i="6"/>
  <c r="O781" i="6" l="1"/>
  <c r="M707" i="6"/>
  <c r="N706" i="6"/>
  <c r="O782" i="6" l="1"/>
  <c r="M708" i="6"/>
  <c r="N707" i="6"/>
  <c r="O783" i="6" l="1"/>
  <c r="M709" i="6"/>
  <c r="N708" i="6"/>
  <c r="O784" i="6" l="1"/>
  <c r="M710" i="6"/>
  <c r="N709" i="6"/>
  <c r="O785" i="6" l="1"/>
  <c r="M711" i="6"/>
  <c r="N710" i="6"/>
  <c r="P708" i="6" l="1"/>
  <c r="P709" i="6" s="1"/>
  <c r="P710" i="6" s="1"/>
  <c r="P711" i="6" s="1"/>
  <c r="P712" i="6" s="1"/>
  <c r="P713" i="6" s="1"/>
  <c r="P714" i="6" s="1"/>
  <c r="O786" i="6"/>
  <c r="M712" i="6"/>
  <c r="N711" i="6"/>
  <c r="O787" i="6" l="1"/>
  <c r="M713" i="6"/>
  <c r="N712" i="6"/>
  <c r="O788" i="6" l="1"/>
  <c r="M714" i="6"/>
  <c r="N713" i="6"/>
  <c r="O789" i="6" l="1"/>
  <c r="M715" i="6"/>
  <c r="N714" i="6"/>
  <c r="O790" i="6" l="1"/>
  <c r="M716" i="6"/>
  <c r="N715" i="6"/>
  <c r="O791" i="6" l="1"/>
  <c r="O792" i="6" s="1"/>
  <c r="M717" i="6"/>
  <c r="N716" i="6"/>
  <c r="O793" i="6" l="1"/>
  <c r="M718" i="6"/>
  <c r="N717" i="6"/>
  <c r="P715" i="6" l="1"/>
  <c r="P716" i="6" s="1"/>
  <c r="P717" i="6" s="1"/>
  <c r="P718" i="6" s="1"/>
  <c r="P719" i="6" s="1"/>
  <c r="P720" i="6" s="1"/>
  <c r="P721" i="6" s="1"/>
  <c r="O794" i="6"/>
  <c r="M719" i="6"/>
  <c r="N718" i="6"/>
  <c r="O795" i="6" l="1"/>
  <c r="M720" i="6"/>
  <c r="N719" i="6"/>
  <c r="O796" i="6" l="1"/>
  <c r="O797" i="6" s="1"/>
  <c r="M721" i="6"/>
  <c r="N720" i="6"/>
  <c r="O798" i="6" l="1"/>
  <c r="M722" i="6"/>
  <c r="N721" i="6"/>
  <c r="O799" i="6" l="1"/>
  <c r="M723" i="6"/>
  <c r="N722" i="6"/>
  <c r="O800" i="6" l="1"/>
  <c r="M724" i="6"/>
  <c r="N723" i="6"/>
  <c r="O801" i="6" l="1"/>
  <c r="M725" i="6"/>
  <c r="N724" i="6"/>
  <c r="P722" i="6" l="1"/>
  <c r="P723" i="6" s="1"/>
  <c r="P724" i="6" s="1"/>
  <c r="P725" i="6" s="1"/>
  <c r="P726" i="6" s="1"/>
  <c r="P727" i="6" s="1"/>
  <c r="P728" i="6" s="1"/>
  <c r="O802" i="6"/>
  <c r="M726" i="6"/>
  <c r="N725" i="6"/>
  <c r="O803" i="6" l="1"/>
  <c r="M727" i="6"/>
  <c r="N726" i="6"/>
  <c r="O804" i="6" l="1"/>
  <c r="M728" i="6"/>
  <c r="N727" i="6"/>
  <c r="O805" i="6" l="1"/>
  <c r="M729" i="6"/>
  <c r="N728" i="6"/>
  <c r="O806" i="6" l="1"/>
  <c r="M730" i="6"/>
  <c r="N729" i="6"/>
  <c r="O807" i="6" l="1"/>
  <c r="M731" i="6"/>
  <c r="N730" i="6"/>
  <c r="O808" i="6" l="1"/>
  <c r="M732" i="6"/>
  <c r="N731" i="6"/>
  <c r="P729" i="6" l="1"/>
  <c r="P730" i="6" s="1"/>
  <c r="P731" i="6" s="1"/>
  <c r="P732" i="6" s="1"/>
  <c r="P733" i="6" s="1"/>
  <c r="P734" i="6" s="1"/>
  <c r="P735" i="6" s="1"/>
  <c r="O809" i="6"/>
  <c r="M733" i="6"/>
  <c r="N732" i="6"/>
  <c r="O810" i="6" l="1"/>
  <c r="M734" i="6"/>
  <c r="N733" i="6"/>
  <c r="O811" i="6" l="1"/>
  <c r="M735" i="6"/>
  <c r="N734" i="6"/>
  <c r="O812" i="6" l="1"/>
  <c r="M736" i="6"/>
  <c r="N735" i="6"/>
  <c r="O813" i="6" l="1"/>
  <c r="M737" i="6"/>
  <c r="N736" i="6"/>
  <c r="O814" i="6" l="1"/>
  <c r="M738" i="6"/>
  <c r="N737" i="6"/>
  <c r="O815" i="6" l="1"/>
  <c r="M739" i="6"/>
  <c r="N738" i="6"/>
  <c r="P736" i="6" l="1"/>
  <c r="P737" i="6" s="1"/>
  <c r="P738" i="6" s="1"/>
  <c r="P739" i="6" s="1"/>
  <c r="P740" i="6" s="1"/>
  <c r="P741" i="6" s="1"/>
  <c r="P742" i="6" s="1"/>
  <c r="O816" i="6"/>
  <c r="M740" i="6"/>
  <c r="N739" i="6"/>
  <c r="O817" i="6" l="1"/>
  <c r="M741" i="6"/>
  <c r="N740" i="6"/>
  <c r="O818" i="6" l="1"/>
  <c r="M742" i="6"/>
  <c r="N741" i="6"/>
  <c r="O819" i="6" l="1"/>
  <c r="M743" i="6"/>
  <c r="N742" i="6"/>
  <c r="O820" i="6" l="1"/>
  <c r="M744" i="6"/>
  <c r="N743" i="6"/>
  <c r="O821" i="6" l="1"/>
  <c r="M745" i="6"/>
  <c r="N744" i="6"/>
  <c r="O822" i="6" l="1"/>
  <c r="M746" i="6"/>
  <c r="N745" i="6"/>
  <c r="P743" i="6" l="1"/>
  <c r="P744" i="6" s="1"/>
  <c r="P745" i="6" s="1"/>
  <c r="P746" i="6" s="1"/>
  <c r="P747" i="6" s="1"/>
  <c r="P748" i="6" s="1"/>
  <c r="P749" i="6" s="1"/>
  <c r="O823" i="6"/>
  <c r="M747" i="6"/>
  <c r="N746" i="6"/>
  <c r="O824" i="6" l="1"/>
  <c r="M748" i="6"/>
  <c r="N747" i="6"/>
  <c r="O825" i="6" l="1"/>
  <c r="M749" i="6"/>
  <c r="N748" i="6"/>
  <c r="O826" i="6" l="1"/>
  <c r="O827" i="6" s="1"/>
  <c r="M750" i="6"/>
  <c r="N749" i="6"/>
  <c r="O828" i="6" l="1"/>
  <c r="M751" i="6"/>
  <c r="N750" i="6"/>
  <c r="O829" i="6" l="1"/>
  <c r="M752" i="6"/>
  <c r="N751" i="6"/>
  <c r="O830" i="6" l="1"/>
  <c r="M753" i="6"/>
  <c r="N752" i="6"/>
  <c r="P750" i="6" l="1"/>
  <c r="P751" i="6" s="1"/>
  <c r="P752" i="6" s="1"/>
  <c r="P753" i="6" s="1"/>
  <c r="P754" i="6" s="1"/>
  <c r="P755" i="6" s="1"/>
  <c r="P756" i="6" s="1"/>
  <c r="O831" i="6"/>
  <c r="M754" i="6"/>
  <c r="N753" i="6"/>
  <c r="O832" i="6" l="1"/>
  <c r="M755" i="6"/>
  <c r="N754" i="6"/>
  <c r="O833" i="6" l="1"/>
  <c r="O834" i="6" s="1"/>
  <c r="M756" i="6"/>
  <c r="N755" i="6"/>
  <c r="O835" i="6" l="1"/>
  <c r="M757" i="6"/>
  <c r="N756" i="6"/>
  <c r="O836" i="6" l="1"/>
  <c r="M758" i="6"/>
  <c r="N757" i="6"/>
  <c r="O837" i="6" l="1"/>
  <c r="M759" i="6"/>
  <c r="N758" i="6"/>
  <c r="O838" i="6" l="1"/>
  <c r="M760" i="6"/>
  <c r="N759" i="6"/>
  <c r="P757" i="6" l="1"/>
  <c r="P758" i="6" s="1"/>
  <c r="P759" i="6" s="1"/>
  <c r="P760" i="6" s="1"/>
  <c r="P761" i="6" s="1"/>
  <c r="P762" i="6" s="1"/>
  <c r="P763" i="6" s="1"/>
  <c r="O839" i="6"/>
  <c r="O840" i="6" s="1"/>
  <c r="M761" i="6"/>
  <c r="N760" i="6"/>
  <c r="O841" i="6" l="1"/>
  <c r="M762" i="6"/>
  <c r="N761" i="6"/>
  <c r="O842" i="6" l="1"/>
  <c r="M763" i="6"/>
  <c r="N762" i="6"/>
  <c r="O843" i="6" l="1"/>
  <c r="M764" i="6"/>
  <c r="N763" i="6"/>
  <c r="O844" i="6" l="1"/>
  <c r="M765" i="6"/>
  <c r="N764" i="6"/>
  <c r="O845" i="6" l="1"/>
  <c r="M766" i="6"/>
  <c r="N765" i="6"/>
  <c r="O846" i="6" l="1"/>
  <c r="M767" i="6"/>
  <c r="N766" i="6"/>
  <c r="P764" i="6" l="1"/>
  <c r="P765" i="6" s="1"/>
  <c r="P766" i="6" s="1"/>
  <c r="P767" i="6" s="1"/>
  <c r="P768" i="6" s="1"/>
  <c r="P769" i="6" s="1"/>
  <c r="P770" i="6" s="1"/>
  <c r="O847" i="6"/>
  <c r="M768" i="6"/>
  <c r="N767" i="6"/>
  <c r="O848" i="6" l="1"/>
  <c r="M769" i="6"/>
  <c r="N768" i="6"/>
  <c r="O849" i="6" l="1"/>
  <c r="M770" i="6"/>
  <c r="N769" i="6"/>
  <c r="O850" i="6" l="1"/>
  <c r="M771" i="6"/>
  <c r="N770" i="6"/>
  <c r="O851" i="6" l="1"/>
  <c r="M772" i="6"/>
  <c r="N771" i="6"/>
  <c r="O852" i="6" l="1"/>
  <c r="M773" i="6"/>
  <c r="N772" i="6"/>
  <c r="O853" i="6" l="1"/>
  <c r="M774" i="6"/>
  <c r="N773" i="6"/>
  <c r="P771" i="6" l="1"/>
  <c r="P772" i="6" s="1"/>
  <c r="P773" i="6" s="1"/>
  <c r="P774" i="6" s="1"/>
  <c r="P775" i="6" s="1"/>
  <c r="P776" i="6" s="1"/>
  <c r="P777" i="6" s="1"/>
  <c r="O854" i="6"/>
  <c r="O855" i="6" s="1"/>
  <c r="M775" i="6"/>
  <c r="N774" i="6"/>
  <c r="O856" i="6" l="1"/>
  <c r="M776" i="6"/>
  <c r="N775" i="6"/>
  <c r="O857" i="6" l="1"/>
  <c r="M777" i="6"/>
  <c r="N776" i="6"/>
  <c r="O858" i="6" l="1"/>
  <c r="M778" i="6"/>
  <c r="N777" i="6"/>
  <c r="O859" i="6" l="1"/>
  <c r="O860" i="6" s="1"/>
  <c r="M779" i="6"/>
  <c r="N778" i="6"/>
  <c r="O861" i="6" l="1"/>
  <c r="M780" i="6"/>
  <c r="N779" i="6"/>
  <c r="O862" i="6" l="1"/>
  <c r="M781" i="6"/>
  <c r="N780" i="6"/>
  <c r="P778" i="6" l="1"/>
  <c r="P779" i="6" s="1"/>
  <c r="P780" i="6" s="1"/>
  <c r="P781" i="6" s="1"/>
  <c r="P782" i="6" s="1"/>
  <c r="P783" i="6" s="1"/>
  <c r="P784" i="6" s="1"/>
  <c r="O863" i="6"/>
  <c r="M782" i="6"/>
  <c r="N781" i="6"/>
  <c r="O864" i="6" l="1"/>
  <c r="M783" i="6"/>
  <c r="N782" i="6"/>
  <c r="O865" i="6" l="1"/>
  <c r="M784" i="6"/>
  <c r="N783" i="6"/>
  <c r="O866" i="6" l="1"/>
  <c r="O867" i="6" s="1"/>
  <c r="M785" i="6"/>
  <c r="N784" i="6"/>
  <c r="O868" i="6" l="1"/>
  <c r="M786" i="6"/>
  <c r="N785" i="6"/>
  <c r="O869" i="6" l="1"/>
  <c r="M787" i="6"/>
  <c r="N786" i="6"/>
  <c r="O870" i="6" l="1"/>
  <c r="M788" i="6"/>
  <c r="N787" i="6"/>
  <c r="P785" i="6" l="1"/>
  <c r="P786" i="6" s="1"/>
  <c r="P787" i="6" s="1"/>
  <c r="P788" i="6" s="1"/>
  <c r="P789" i="6" s="1"/>
  <c r="P790" i="6" s="1"/>
  <c r="P791" i="6" s="1"/>
  <c r="O871" i="6"/>
  <c r="M789" i="6"/>
  <c r="N788" i="6"/>
  <c r="O872" i="6" l="1"/>
  <c r="M790" i="6"/>
  <c r="N789" i="6"/>
  <c r="O873" i="6" l="1"/>
  <c r="M791" i="6"/>
  <c r="N790" i="6"/>
  <c r="O874" i="6" l="1"/>
  <c r="M792" i="6"/>
  <c r="N791" i="6"/>
  <c r="O875" i="6" l="1"/>
  <c r="M793" i="6"/>
  <c r="N792" i="6"/>
  <c r="O876" i="6" l="1"/>
  <c r="M794" i="6"/>
  <c r="N793" i="6"/>
  <c r="O877" i="6" l="1"/>
  <c r="M795" i="6"/>
  <c r="N794" i="6"/>
  <c r="P792" i="6" l="1"/>
  <c r="P793" i="6" s="1"/>
  <c r="P794" i="6" s="1"/>
  <c r="P795" i="6" s="1"/>
  <c r="P796" i="6" s="1"/>
  <c r="P797" i="6" s="1"/>
  <c r="P798" i="6" s="1"/>
  <c r="O878" i="6"/>
  <c r="M796" i="6"/>
  <c r="N795" i="6"/>
  <c r="O879" i="6" l="1"/>
  <c r="M797" i="6"/>
  <c r="N796" i="6"/>
  <c r="O880" i="6" l="1"/>
  <c r="M798" i="6"/>
  <c r="N797" i="6"/>
  <c r="O881" i="6" l="1"/>
  <c r="M799" i="6"/>
  <c r="N798" i="6"/>
  <c r="O882" i="6" l="1"/>
  <c r="M800" i="6"/>
  <c r="N799" i="6"/>
  <c r="O883" i="6" l="1"/>
  <c r="M801" i="6"/>
  <c r="N800" i="6"/>
  <c r="O884" i="6" l="1"/>
  <c r="M802" i="6"/>
  <c r="N801" i="6"/>
  <c r="P799" i="6" l="1"/>
  <c r="P800" i="6" s="1"/>
  <c r="P801" i="6" s="1"/>
  <c r="P802" i="6" s="1"/>
  <c r="P803" i="6" s="1"/>
  <c r="P804" i="6" s="1"/>
  <c r="P805" i="6" s="1"/>
  <c r="O885" i="6"/>
  <c r="M803" i="6"/>
  <c r="N802" i="6"/>
  <c r="O886" i="6" l="1"/>
  <c r="M804" i="6"/>
  <c r="N803" i="6"/>
  <c r="O887" i="6" l="1"/>
  <c r="M805" i="6"/>
  <c r="N804" i="6"/>
  <c r="O888" i="6" l="1"/>
  <c r="O889" i="6" s="1"/>
  <c r="M806" i="6"/>
  <c r="N805" i="6"/>
  <c r="O890" i="6" l="1"/>
  <c r="M807" i="6"/>
  <c r="N806" i="6"/>
  <c r="O891" i="6" l="1"/>
  <c r="M808" i="6"/>
  <c r="N807" i="6"/>
  <c r="O892" i="6" l="1"/>
  <c r="M809" i="6"/>
  <c r="N808" i="6"/>
  <c r="P806" i="6" l="1"/>
  <c r="P807" i="6" s="1"/>
  <c r="P808" i="6" s="1"/>
  <c r="P809" i="6" s="1"/>
  <c r="P810" i="6" s="1"/>
  <c r="P811" i="6" s="1"/>
  <c r="P812" i="6" s="1"/>
  <c r="O893" i="6"/>
  <c r="M810" i="6"/>
  <c r="N809" i="6"/>
  <c r="O894" i="6" l="1"/>
  <c r="M811" i="6"/>
  <c r="N810" i="6"/>
  <c r="O895" i="6" l="1"/>
  <c r="M812" i="6"/>
  <c r="N811" i="6"/>
  <c r="O896" i="6" l="1"/>
  <c r="M813" i="6"/>
  <c r="N812" i="6"/>
  <c r="O897" i="6" l="1"/>
  <c r="M814" i="6"/>
  <c r="N813" i="6"/>
  <c r="O898" i="6" l="1"/>
  <c r="M815" i="6"/>
  <c r="N814" i="6"/>
  <c r="O899" i="6" l="1"/>
  <c r="M816" i="6"/>
  <c r="N815" i="6"/>
  <c r="P813" i="6" l="1"/>
  <c r="P814" i="6" s="1"/>
  <c r="P815" i="6" s="1"/>
  <c r="P816" i="6" s="1"/>
  <c r="P817" i="6" s="1"/>
  <c r="P818" i="6" s="1"/>
  <c r="P819" i="6" s="1"/>
  <c r="O900" i="6"/>
  <c r="M817" i="6"/>
  <c r="N816" i="6"/>
  <c r="O901" i="6" l="1"/>
  <c r="M818" i="6"/>
  <c r="N817" i="6"/>
  <c r="O902" i="6" l="1"/>
  <c r="O903" i="6" s="1"/>
  <c r="M819" i="6"/>
  <c r="N818" i="6"/>
  <c r="O904" i="6" l="1"/>
  <c r="M820" i="6"/>
  <c r="N819" i="6"/>
  <c r="O905" i="6" l="1"/>
  <c r="O906" i="6" s="1"/>
  <c r="M821" i="6"/>
  <c r="N820" i="6"/>
  <c r="O907" i="6" l="1"/>
  <c r="M822" i="6"/>
  <c r="N821" i="6"/>
  <c r="O908" i="6" l="1"/>
  <c r="M823" i="6"/>
  <c r="N822" i="6"/>
  <c r="P820" i="6" l="1"/>
  <c r="P821" i="6" s="1"/>
  <c r="P822" i="6" s="1"/>
  <c r="P823" i="6" s="1"/>
  <c r="P824" i="6" s="1"/>
  <c r="P825" i="6" s="1"/>
  <c r="P826" i="6" s="1"/>
  <c r="O909" i="6"/>
  <c r="M824" i="6"/>
  <c r="N823" i="6"/>
  <c r="O910" i="6" l="1"/>
  <c r="M825" i="6"/>
  <c r="N824" i="6"/>
  <c r="O911" i="6" l="1"/>
  <c r="M826" i="6"/>
  <c r="N825" i="6"/>
  <c r="O912" i="6" l="1"/>
  <c r="M827" i="6"/>
  <c r="N826" i="6"/>
  <c r="O913" i="6" l="1"/>
  <c r="M828" i="6"/>
  <c r="N827" i="6"/>
  <c r="O914" i="6" l="1"/>
  <c r="M829" i="6"/>
  <c r="N828" i="6"/>
  <c r="O915" i="6" l="1"/>
  <c r="M830" i="6"/>
  <c r="N829" i="6"/>
  <c r="P827" i="6" l="1"/>
  <c r="P828" i="6" s="1"/>
  <c r="P829" i="6" s="1"/>
  <c r="P830" i="6" s="1"/>
  <c r="P831" i="6" s="1"/>
  <c r="P832" i="6" s="1"/>
  <c r="P833" i="6" s="1"/>
  <c r="O916" i="6"/>
  <c r="M831" i="6"/>
  <c r="N830" i="6"/>
  <c r="O917" i="6" l="1"/>
  <c r="M832" i="6"/>
  <c r="N831" i="6"/>
  <c r="O918" i="6" l="1"/>
  <c r="M833" i="6"/>
  <c r="N832" i="6"/>
  <c r="O919" i="6" l="1"/>
  <c r="M834" i="6"/>
  <c r="N833" i="6"/>
  <c r="O920" i="6" l="1"/>
  <c r="M835" i="6"/>
  <c r="N834" i="6"/>
  <c r="O921" i="6" l="1"/>
  <c r="M836" i="6"/>
  <c r="N835" i="6"/>
  <c r="O922" i="6" l="1"/>
  <c r="M837" i="6"/>
  <c r="N836" i="6"/>
  <c r="P834" i="6" l="1"/>
  <c r="P835" i="6" s="1"/>
  <c r="P836" i="6" s="1"/>
  <c r="P837" i="6" s="1"/>
  <c r="P838" i="6" s="1"/>
  <c r="P839" i="6" s="1"/>
  <c r="P840" i="6" s="1"/>
  <c r="O923" i="6"/>
  <c r="M838" i="6"/>
  <c r="N837" i="6"/>
  <c r="O924" i="6" l="1"/>
  <c r="M839" i="6"/>
  <c r="N838" i="6"/>
  <c r="O925" i="6" l="1"/>
  <c r="M840" i="6"/>
  <c r="N839" i="6"/>
  <c r="O926" i="6" l="1"/>
  <c r="M841" i="6"/>
  <c r="N840" i="6"/>
  <c r="O927" i="6" l="1"/>
  <c r="M842" i="6"/>
  <c r="N841" i="6"/>
  <c r="O928" i="6" l="1"/>
  <c r="M843" i="6"/>
  <c r="N842" i="6"/>
  <c r="O929" i="6" l="1"/>
  <c r="M844" i="6"/>
  <c r="N843" i="6"/>
  <c r="P841" i="6" l="1"/>
  <c r="P842" i="6" s="1"/>
  <c r="P843" i="6" s="1"/>
  <c r="P844" i="6" s="1"/>
  <c r="P845" i="6" s="1"/>
  <c r="P846" i="6" s="1"/>
  <c r="P847" i="6" s="1"/>
  <c r="O930" i="6"/>
  <c r="M845" i="6"/>
  <c r="N844" i="6"/>
  <c r="O931" i="6" l="1"/>
  <c r="M846" i="6"/>
  <c r="N845" i="6"/>
  <c r="O932" i="6" l="1"/>
  <c r="M847" i="6"/>
  <c r="N846" i="6"/>
  <c r="O933" i="6" l="1"/>
  <c r="M848" i="6"/>
  <c r="N847" i="6"/>
  <c r="O934" i="6" l="1"/>
  <c r="M849" i="6"/>
  <c r="N848" i="6"/>
  <c r="O935" i="6" l="1"/>
  <c r="M850" i="6"/>
  <c r="N849" i="6"/>
  <c r="O936" i="6" l="1"/>
  <c r="M851" i="6"/>
  <c r="N850" i="6"/>
  <c r="P848" i="6" l="1"/>
  <c r="P849" i="6" s="1"/>
  <c r="P850" i="6" s="1"/>
  <c r="P851" i="6" s="1"/>
  <c r="P852" i="6" s="1"/>
  <c r="P853" i="6" s="1"/>
  <c r="P854" i="6" s="1"/>
  <c r="O937" i="6"/>
  <c r="M852" i="6"/>
  <c r="N851" i="6"/>
  <c r="O938" i="6" l="1"/>
  <c r="O939" i="6" s="1"/>
  <c r="M853" i="6"/>
  <c r="N852" i="6"/>
  <c r="O940" i="6" l="1"/>
  <c r="M854" i="6"/>
  <c r="N853" i="6"/>
  <c r="O941" i="6" l="1"/>
  <c r="M855" i="6"/>
  <c r="N854" i="6"/>
  <c r="O942" i="6" l="1"/>
  <c r="M856" i="6"/>
  <c r="N855" i="6"/>
  <c r="O943" i="6" l="1"/>
  <c r="M857" i="6"/>
  <c r="N856" i="6"/>
  <c r="O944" i="6" l="1"/>
  <c r="O945" i="6" s="1"/>
  <c r="M858" i="6"/>
  <c r="N857" i="6"/>
  <c r="P855" i="6" l="1"/>
  <c r="P856" i="6" s="1"/>
  <c r="P857" i="6" s="1"/>
  <c r="P858" i="6" s="1"/>
  <c r="P859" i="6" s="1"/>
  <c r="P860" i="6" s="1"/>
  <c r="P861" i="6" s="1"/>
  <c r="O946" i="6"/>
  <c r="M859" i="6"/>
  <c r="N858" i="6"/>
  <c r="O947" i="6" l="1"/>
  <c r="M860" i="6"/>
  <c r="N859" i="6"/>
  <c r="O948" i="6" l="1"/>
  <c r="M861" i="6"/>
  <c r="N860" i="6"/>
  <c r="O949" i="6" l="1"/>
  <c r="M862" i="6"/>
  <c r="N861" i="6"/>
  <c r="O950" i="6" l="1"/>
  <c r="M863" i="6"/>
  <c r="N862" i="6"/>
  <c r="O951" i="6" l="1"/>
  <c r="O952" i="6" s="1"/>
  <c r="M864" i="6"/>
  <c r="N863" i="6"/>
  <c r="O953" i="6" l="1"/>
  <c r="M865" i="6"/>
  <c r="N864" i="6"/>
  <c r="P862" i="6" l="1"/>
  <c r="P863" i="6" s="1"/>
  <c r="P864" i="6" s="1"/>
  <c r="P865" i="6" s="1"/>
  <c r="P866" i="6" s="1"/>
  <c r="P867" i="6" s="1"/>
  <c r="P868" i="6" s="1"/>
  <c r="O954" i="6"/>
  <c r="M866" i="6"/>
  <c r="N865" i="6"/>
  <c r="O955" i="6" l="1"/>
  <c r="M867" i="6"/>
  <c r="N866" i="6"/>
  <c r="O956" i="6" l="1"/>
  <c r="M868" i="6"/>
  <c r="N867" i="6"/>
  <c r="O957" i="6" l="1"/>
  <c r="M869" i="6"/>
  <c r="N868" i="6"/>
  <c r="O958" i="6" l="1"/>
  <c r="M870" i="6"/>
  <c r="N869" i="6"/>
  <c r="O959" i="6" l="1"/>
  <c r="M871" i="6"/>
  <c r="N870" i="6"/>
  <c r="O960" i="6" l="1"/>
  <c r="M872" i="6"/>
  <c r="N871" i="6"/>
  <c r="P869" i="6" l="1"/>
  <c r="P870" i="6" s="1"/>
  <c r="P871" i="6" s="1"/>
  <c r="P872" i="6" s="1"/>
  <c r="P873" i="6" s="1"/>
  <c r="P874" i="6" s="1"/>
  <c r="P875" i="6" s="1"/>
  <c r="O961" i="6"/>
  <c r="M873" i="6"/>
  <c r="N872" i="6"/>
  <c r="O962" i="6" l="1"/>
  <c r="M874" i="6"/>
  <c r="N873" i="6"/>
  <c r="O963" i="6" l="1"/>
  <c r="M875" i="6"/>
  <c r="N874" i="6"/>
  <c r="O964" i="6" l="1"/>
  <c r="M876" i="6"/>
  <c r="N875" i="6"/>
  <c r="O965" i="6" l="1"/>
  <c r="M877" i="6"/>
  <c r="N876" i="6"/>
  <c r="O966" i="6" l="1"/>
  <c r="O967" i="6" s="1"/>
  <c r="M878" i="6"/>
  <c r="N877" i="6"/>
  <c r="O968" i="6" l="1"/>
  <c r="M879" i="6"/>
  <c r="N878" i="6"/>
  <c r="P876" i="6" l="1"/>
  <c r="P877" i="6" s="1"/>
  <c r="P878" i="6" s="1"/>
  <c r="P879" i="6" s="1"/>
  <c r="P880" i="6" s="1"/>
  <c r="P881" i="6" s="1"/>
  <c r="P882" i="6" s="1"/>
  <c r="O969" i="6"/>
  <c r="M880" i="6"/>
  <c r="N879" i="6"/>
  <c r="O970" i="6" l="1"/>
  <c r="M881" i="6"/>
  <c r="N880" i="6"/>
  <c r="O971" i="6" l="1"/>
  <c r="M882" i="6"/>
  <c r="N881" i="6"/>
  <c r="O972" i="6" l="1"/>
  <c r="M883" i="6"/>
  <c r="N882" i="6"/>
  <c r="O973" i="6" l="1"/>
  <c r="M884" i="6"/>
  <c r="N883" i="6"/>
  <c r="O974" i="6" l="1"/>
  <c r="M885" i="6"/>
  <c r="N884" i="6"/>
  <c r="O975" i="6" l="1"/>
  <c r="M886" i="6"/>
  <c r="N885" i="6"/>
  <c r="P883" i="6" l="1"/>
  <c r="P884" i="6" s="1"/>
  <c r="P885" i="6" s="1"/>
  <c r="P886" i="6" s="1"/>
  <c r="P887" i="6" s="1"/>
  <c r="P888" i="6" s="1"/>
  <c r="P889" i="6" s="1"/>
  <c r="O976" i="6"/>
  <c r="M887" i="6"/>
  <c r="N886" i="6"/>
  <c r="O977" i="6" l="1"/>
  <c r="M888" i="6"/>
  <c r="N887" i="6"/>
  <c r="O978" i="6" l="1"/>
  <c r="M889" i="6"/>
  <c r="N888" i="6"/>
  <c r="O979" i="6" l="1"/>
  <c r="O980" i="6" s="1"/>
  <c r="M890" i="6"/>
  <c r="N889" i="6"/>
  <c r="O981" i="6" l="1"/>
  <c r="M891" i="6"/>
  <c r="N890" i="6"/>
  <c r="O982" i="6" l="1"/>
  <c r="M892" i="6"/>
  <c r="N891" i="6"/>
  <c r="O983" i="6" l="1"/>
  <c r="M893" i="6"/>
  <c r="N892" i="6"/>
  <c r="P890" i="6" l="1"/>
  <c r="P891" i="6" s="1"/>
  <c r="P892" i="6" s="1"/>
  <c r="P893" i="6" s="1"/>
  <c r="P894" i="6" s="1"/>
  <c r="P895" i="6" s="1"/>
  <c r="P896" i="6" s="1"/>
  <c r="O984" i="6"/>
  <c r="M894" i="6"/>
  <c r="N893" i="6"/>
  <c r="O985" i="6" l="1"/>
  <c r="M895" i="6"/>
  <c r="N894" i="6"/>
  <c r="O986" i="6" l="1"/>
  <c r="O987" i="6" s="1"/>
  <c r="M896" i="6"/>
  <c r="N895" i="6"/>
  <c r="O988" i="6" l="1"/>
  <c r="M897" i="6"/>
  <c r="N896" i="6"/>
  <c r="O989" i="6" l="1"/>
  <c r="M898" i="6"/>
  <c r="N897" i="6"/>
  <c r="O990" i="6" l="1"/>
  <c r="M899" i="6"/>
  <c r="N898" i="6"/>
  <c r="O991" i="6" l="1"/>
  <c r="M900" i="6"/>
  <c r="N899" i="6"/>
  <c r="P897" i="6" l="1"/>
  <c r="P898" i="6" s="1"/>
  <c r="P899" i="6" s="1"/>
  <c r="P900" i="6" s="1"/>
  <c r="P901" i="6" s="1"/>
  <c r="P902" i="6" s="1"/>
  <c r="P903" i="6" s="1"/>
  <c r="O992" i="6"/>
  <c r="M901" i="6"/>
  <c r="N900" i="6"/>
  <c r="O993" i="6" l="1"/>
  <c r="M902" i="6"/>
  <c r="N901" i="6"/>
  <c r="O994" i="6" l="1"/>
  <c r="O995" i="6" s="1"/>
  <c r="M903" i="6"/>
  <c r="N902" i="6"/>
  <c r="O996" i="6" l="1"/>
  <c r="M904" i="6"/>
  <c r="N903" i="6"/>
  <c r="O997" i="6" l="1"/>
  <c r="M905" i="6"/>
  <c r="N904" i="6"/>
  <c r="O998" i="6" l="1"/>
  <c r="M906" i="6"/>
  <c r="N905" i="6"/>
  <c r="O999" i="6" l="1"/>
  <c r="M907" i="6"/>
  <c r="N906" i="6"/>
  <c r="P904" i="6" l="1"/>
  <c r="P905" i="6" s="1"/>
  <c r="P906" i="6" s="1"/>
  <c r="P907" i="6" s="1"/>
  <c r="P908" i="6" s="1"/>
  <c r="P909" i="6" s="1"/>
  <c r="P910" i="6" s="1"/>
  <c r="O1000" i="6"/>
  <c r="O1001" i="6" s="1"/>
  <c r="M908" i="6"/>
  <c r="N907" i="6"/>
  <c r="O1002" i="6" l="1"/>
  <c r="M909" i="6"/>
  <c r="N908" i="6"/>
  <c r="O1003" i="6" l="1"/>
  <c r="M910" i="6"/>
  <c r="N909" i="6"/>
  <c r="O1004" i="6" l="1"/>
  <c r="M911" i="6"/>
  <c r="N910" i="6"/>
  <c r="O1005" i="6" l="1"/>
  <c r="M912" i="6"/>
  <c r="N911" i="6"/>
  <c r="O1006" i="6" l="1"/>
  <c r="M913" i="6"/>
  <c r="N912" i="6"/>
  <c r="O1007" i="6" l="1"/>
  <c r="O1008" i="6" s="1"/>
  <c r="M914" i="6"/>
  <c r="N913" i="6"/>
  <c r="P911" i="6" l="1"/>
  <c r="P912" i="6" s="1"/>
  <c r="P913" i="6" s="1"/>
  <c r="P914" i="6" s="1"/>
  <c r="P915" i="6" s="1"/>
  <c r="P916" i="6" s="1"/>
  <c r="P917" i="6" s="1"/>
  <c r="O1009" i="6"/>
  <c r="M915" i="6"/>
  <c r="N914" i="6"/>
  <c r="O1010" i="6" l="1"/>
  <c r="M916" i="6"/>
  <c r="N915" i="6"/>
  <c r="O1011" i="6" l="1"/>
  <c r="M917" i="6"/>
  <c r="N916" i="6"/>
  <c r="O1012" i="6" l="1"/>
  <c r="M918" i="6"/>
  <c r="N917" i="6"/>
  <c r="O1013" i="6" l="1"/>
  <c r="M919" i="6"/>
  <c r="N918" i="6"/>
  <c r="O1014" i="6" l="1"/>
  <c r="M920" i="6"/>
  <c r="N919" i="6"/>
  <c r="O1015" i="6" l="1"/>
  <c r="M921" i="6"/>
  <c r="N920" i="6"/>
  <c r="P918" i="6" l="1"/>
  <c r="P919" i="6" s="1"/>
  <c r="P920" i="6" s="1"/>
  <c r="P921" i="6" s="1"/>
  <c r="P922" i="6" s="1"/>
  <c r="P923" i="6" s="1"/>
  <c r="P924" i="6" s="1"/>
  <c r="O1016" i="6"/>
  <c r="M922" i="6"/>
  <c r="N921" i="6"/>
  <c r="O1017" i="6" l="1"/>
  <c r="M923" i="6"/>
  <c r="N922" i="6"/>
  <c r="O1018" i="6" l="1"/>
  <c r="M924" i="6"/>
  <c r="N923" i="6"/>
  <c r="O1019" i="6" l="1"/>
  <c r="M925" i="6"/>
  <c r="N924" i="6"/>
  <c r="O1020" i="6" l="1"/>
  <c r="M926" i="6"/>
  <c r="N925" i="6"/>
  <c r="O1021" i="6" l="1"/>
  <c r="M927" i="6"/>
  <c r="N926" i="6"/>
  <c r="O1022" i="6" l="1"/>
  <c r="O1023" i="6" s="1"/>
  <c r="M928" i="6"/>
  <c r="N927" i="6"/>
  <c r="P925" i="6" l="1"/>
  <c r="P926" i="6" s="1"/>
  <c r="P927" i="6" s="1"/>
  <c r="P928" i="6" s="1"/>
  <c r="P929" i="6" s="1"/>
  <c r="P930" i="6" s="1"/>
  <c r="P931" i="6" s="1"/>
  <c r="O1024" i="6"/>
  <c r="M929" i="6"/>
  <c r="N928" i="6"/>
  <c r="O1025" i="6" l="1"/>
  <c r="M930" i="6"/>
  <c r="N929" i="6"/>
  <c r="O1026" i="6" l="1"/>
  <c r="M931" i="6"/>
  <c r="N930" i="6"/>
  <c r="O1027" i="6" l="1"/>
  <c r="M932" i="6"/>
  <c r="N931" i="6"/>
  <c r="O1028" i="6" l="1"/>
  <c r="O1029" i="6" s="1"/>
  <c r="M933" i="6"/>
  <c r="N932" i="6"/>
  <c r="O1030" i="6" l="1"/>
  <c r="M934" i="6"/>
  <c r="N933" i="6"/>
  <c r="O1031" i="6" l="1"/>
  <c r="M935" i="6"/>
  <c r="N934" i="6"/>
  <c r="P932" i="6" l="1"/>
  <c r="P933" i="6" s="1"/>
  <c r="P934" i="6" s="1"/>
  <c r="P935" i="6" s="1"/>
  <c r="P936" i="6" s="1"/>
  <c r="P937" i="6" s="1"/>
  <c r="P938" i="6" s="1"/>
  <c r="O1032" i="6"/>
  <c r="M936" i="6"/>
  <c r="N935" i="6"/>
  <c r="O1033" i="6" l="1"/>
  <c r="M937" i="6"/>
  <c r="N936" i="6"/>
  <c r="O1034" i="6" l="1"/>
  <c r="M938" i="6"/>
  <c r="N937" i="6"/>
  <c r="O1035" i="6" l="1"/>
  <c r="M939" i="6"/>
  <c r="N938" i="6"/>
  <c r="O1036" i="6" l="1"/>
  <c r="M940" i="6"/>
  <c r="N939" i="6"/>
  <c r="O1037" i="6" l="1"/>
  <c r="M941" i="6"/>
  <c r="N940" i="6"/>
  <c r="O1038" i="6" l="1"/>
  <c r="M942" i="6"/>
  <c r="N941" i="6"/>
  <c r="P939" i="6" l="1"/>
  <c r="P940" i="6" s="1"/>
  <c r="P941" i="6" s="1"/>
  <c r="P942" i="6" s="1"/>
  <c r="P943" i="6" s="1"/>
  <c r="P944" i="6" s="1"/>
  <c r="P945" i="6" s="1"/>
  <c r="O1039" i="6"/>
  <c r="M943" i="6"/>
  <c r="N942" i="6"/>
  <c r="O1040" i="6" l="1"/>
  <c r="M944" i="6"/>
  <c r="N943" i="6"/>
  <c r="O1041" i="6" l="1"/>
  <c r="M945" i="6"/>
  <c r="N944" i="6"/>
  <c r="O1042" i="6" l="1"/>
  <c r="M946" i="6"/>
  <c r="N945" i="6"/>
  <c r="O1043" i="6" l="1"/>
  <c r="M947" i="6"/>
  <c r="N946" i="6"/>
  <c r="O1044" i="6" l="1"/>
  <c r="M948" i="6"/>
  <c r="N947" i="6"/>
  <c r="O1045" i="6" l="1"/>
  <c r="M949" i="6"/>
  <c r="N948" i="6"/>
  <c r="P946" i="6" l="1"/>
  <c r="P947" i="6" s="1"/>
  <c r="P948" i="6" s="1"/>
  <c r="P949" i="6" s="1"/>
  <c r="P950" i="6" s="1"/>
  <c r="P951" i="6" s="1"/>
  <c r="P952" i="6" s="1"/>
  <c r="O1046" i="6"/>
  <c r="M950" i="6"/>
  <c r="N949" i="6"/>
  <c r="O1047" i="6" l="1"/>
  <c r="M951" i="6"/>
  <c r="N950" i="6"/>
  <c r="O1048" i="6" l="1"/>
  <c r="M952" i="6"/>
  <c r="N951" i="6"/>
  <c r="O1049" i="6" l="1"/>
  <c r="M953" i="6"/>
  <c r="N952" i="6"/>
  <c r="O1050" i="6" l="1"/>
  <c r="O1051" i="6" s="1"/>
  <c r="M954" i="6"/>
  <c r="N953" i="6"/>
  <c r="O1052" i="6" l="1"/>
  <c r="M955" i="6"/>
  <c r="N954" i="6"/>
  <c r="O1053" i="6" l="1"/>
  <c r="M956" i="6"/>
  <c r="N955" i="6"/>
  <c r="P953" i="6" l="1"/>
  <c r="P954" i="6" s="1"/>
  <c r="P955" i="6" s="1"/>
  <c r="P956" i="6" s="1"/>
  <c r="P957" i="6" s="1"/>
  <c r="P958" i="6" s="1"/>
  <c r="P959" i="6" s="1"/>
  <c r="O1054" i="6"/>
  <c r="M957" i="6"/>
  <c r="N956" i="6"/>
  <c r="O1055" i="6" l="1"/>
  <c r="M958" i="6"/>
  <c r="N957" i="6"/>
  <c r="O1056" i="6" l="1"/>
  <c r="M959" i="6"/>
  <c r="N958" i="6"/>
  <c r="O1057" i="6" l="1"/>
  <c r="M960" i="6"/>
  <c r="N959" i="6"/>
  <c r="O1058" i="6" l="1"/>
  <c r="M961" i="6"/>
  <c r="N960" i="6"/>
  <c r="O1059" i="6" l="1"/>
  <c r="M962" i="6"/>
  <c r="N961" i="6"/>
  <c r="O1060" i="6" l="1"/>
  <c r="M963" i="6"/>
  <c r="N962" i="6"/>
  <c r="P960" i="6" l="1"/>
  <c r="P961" i="6" s="1"/>
  <c r="P962" i="6" s="1"/>
  <c r="P963" i="6" s="1"/>
  <c r="P964" i="6" s="1"/>
  <c r="P965" i="6" s="1"/>
  <c r="P966" i="6" s="1"/>
  <c r="O1061" i="6"/>
  <c r="M964" i="6"/>
  <c r="N963" i="6"/>
  <c r="O1062" i="6" l="1"/>
  <c r="M965" i="6"/>
  <c r="N964" i="6"/>
  <c r="O1063" i="6" l="1"/>
  <c r="O1064" i="6" s="1"/>
  <c r="M966" i="6"/>
  <c r="N965" i="6"/>
  <c r="O1065" i="6" l="1"/>
  <c r="M967" i="6"/>
  <c r="N966" i="6"/>
  <c r="O1066" i="6" l="1"/>
  <c r="M968" i="6"/>
  <c r="N967" i="6"/>
  <c r="O1067" i="6" l="1"/>
  <c r="M969" i="6"/>
  <c r="N968" i="6"/>
  <c r="O1068" i="6" l="1"/>
  <c r="M970" i="6"/>
  <c r="N969" i="6"/>
  <c r="P967" i="6" l="1"/>
  <c r="P968" i="6" s="1"/>
  <c r="P969" i="6" s="1"/>
  <c r="P970" i="6" s="1"/>
  <c r="P971" i="6" s="1"/>
  <c r="P972" i="6" s="1"/>
  <c r="P973" i="6" s="1"/>
  <c r="O1069" i="6"/>
  <c r="M971" i="6"/>
  <c r="N970" i="6"/>
  <c r="O1070" i="6" l="1"/>
  <c r="O1071" i="6" s="1"/>
  <c r="M972" i="6"/>
  <c r="N971" i="6"/>
  <c r="O1072" i="6" l="1"/>
  <c r="M973" i="6"/>
  <c r="N972" i="6"/>
  <c r="O1073" i="6" l="1"/>
  <c r="M974" i="6"/>
  <c r="N973" i="6"/>
  <c r="O1074" i="6" l="1"/>
  <c r="M975" i="6"/>
  <c r="N974" i="6"/>
  <c r="O1075" i="6" l="1"/>
  <c r="M976" i="6"/>
  <c r="N975" i="6"/>
  <c r="O1076" i="6" l="1"/>
  <c r="M977" i="6"/>
  <c r="N976" i="6"/>
  <c r="P974" i="6" l="1"/>
  <c r="P975" i="6" s="1"/>
  <c r="P976" i="6" s="1"/>
  <c r="P977" i="6" s="1"/>
  <c r="P978" i="6" s="1"/>
  <c r="P979" i="6" s="1"/>
  <c r="P980" i="6" s="1"/>
  <c r="O1077" i="6"/>
  <c r="M978" i="6"/>
  <c r="N977" i="6"/>
  <c r="O1078" i="6" l="1"/>
  <c r="O1079" i="6" s="1"/>
  <c r="M979" i="6"/>
  <c r="N978" i="6"/>
  <c r="O1080" i="6" l="1"/>
  <c r="M980" i="6"/>
  <c r="N979" i="6"/>
  <c r="O1081" i="6" l="1"/>
  <c r="M981" i="6"/>
  <c r="N980" i="6"/>
  <c r="O1082" i="6" l="1"/>
  <c r="M982" i="6"/>
  <c r="N981" i="6"/>
  <c r="O1083" i="6" l="1"/>
  <c r="M983" i="6"/>
  <c r="N982" i="6"/>
  <c r="O1084" i="6" l="1"/>
  <c r="O1085" i="6" s="1"/>
  <c r="M984" i="6"/>
  <c r="N983" i="6"/>
  <c r="P981" i="6" l="1"/>
  <c r="P982" i="6" s="1"/>
  <c r="P983" i="6" s="1"/>
  <c r="P984" i="6" s="1"/>
  <c r="P985" i="6" s="1"/>
  <c r="P986" i="6" s="1"/>
  <c r="P987" i="6" s="1"/>
  <c r="O1086" i="6"/>
  <c r="M985" i="6"/>
  <c r="N984" i="6"/>
  <c r="O1087" i="6" l="1"/>
  <c r="M986" i="6"/>
  <c r="N985" i="6"/>
  <c r="O1088" i="6" l="1"/>
  <c r="M987" i="6"/>
  <c r="N986" i="6"/>
  <c r="O1089" i="6" l="1"/>
  <c r="M988" i="6"/>
  <c r="N987" i="6"/>
  <c r="O1090" i="6" l="1"/>
  <c r="M989" i="6"/>
  <c r="N988" i="6"/>
  <c r="O1091" i="6" l="1"/>
  <c r="O1092" i="6" s="1"/>
  <c r="M990" i="6"/>
  <c r="N989" i="6"/>
  <c r="O1093" i="6" l="1"/>
  <c r="M991" i="6"/>
  <c r="N990" i="6"/>
  <c r="P988" i="6" l="1"/>
  <c r="P989" i="6" s="1"/>
  <c r="P990" i="6" s="1"/>
  <c r="P991" i="6" s="1"/>
  <c r="P992" i="6" s="1"/>
  <c r="P993" i="6" s="1"/>
  <c r="P994" i="6" s="1"/>
  <c r="O1094" i="6"/>
  <c r="M992" i="6"/>
  <c r="N991" i="6"/>
  <c r="O1095" i="6" l="1"/>
  <c r="M993" i="6"/>
  <c r="N992" i="6"/>
  <c r="O1096" i="6" l="1"/>
  <c r="M994" i="6"/>
  <c r="N993" i="6"/>
  <c r="O1097" i="6" l="1"/>
  <c r="M995" i="6"/>
  <c r="N994" i="6"/>
  <c r="O1098" i="6" l="1"/>
  <c r="O1099" i="6" s="1"/>
  <c r="M996" i="6"/>
  <c r="N995" i="6"/>
  <c r="O1100" i="6" l="1"/>
  <c r="M997" i="6"/>
  <c r="N996" i="6"/>
  <c r="O1101" i="6" l="1"/>
  <c r="M998" i="6"/>
  <c r="N997" i="6"/>
  <c r="P995" i="6" l="1"/>
  <c r="P996" i="6" s="1"/>
  <c r="P997" i="6" s="1"/>
  <c r="P998" i="6" s="1"/>
  <c r="P999" i="6" s="1"/>
  <c r="P1000" i="6" s="1"/>
  <c r="P1001" i="6" s="1"/>
  <c r="O1102" i="6"/>
  <c r="M999" i="6"/>
  <c r="N998" i="6"/>
  <c r="O1103" i="6" l="1"/>
  <c r="M1000" i="6"/>
  <c r="N999" i="6"/>
  <c r="O1104" i="6" l="1"/>
  <c r="M1001" i="6"/>
  <c r="N1000" i="6"/>
  <c r="O1105" i="6" l="1"/>
  <c r="M1002" i="6"/>
  <c r="N1001" i="6"/>
  <c r="O1106" i="6" l="1"/>
  <c r="O1107" i="6" s="1"/>
  <c r="M1003" i="6"/>
  <c r="N1002" i="6"/>
  <c r="O1108" i="6" l="1"/>
  <c r="M1004" i="6"/>
  <c r="N1003" i="6"/>
  <c r="O1109" i="6" l="1"/>
  <c r="M1005" i="6"/>
  <c r="N1004" i="6"/>
  <c r="P1002" i="6" l="1"/>
  <c r="P1003" i="6" s="1"/>
  <c r="P1004" i="6" s="1"/>
  <c r="P1005" i="6" s="1"/>
  <c r="P1006" i="6" s="1"/>
  <c r="P1007" i="6" s="1"/>
  <c r="P1008" i="6" s="1"/>
  <c r="O1110" i="6"/>
  <c r="M1006" i="6"/>
  <c r="N1005" i="6"/>
  <c r="O1111" i="6" l="1"/>
  <c r="M1007" i="6"/>
  <c r="N1006" i="6"/>
  <c r="O1112" i="6" l="1"/>
  <c r="M1008" i="6"/>
  <c r="N1007" i="6"/>
  <c r="O1113" i="6" l="1"/>
  <c r="M1009" i="6"/>
  <c r="N1008" i="6"/>
  <c r="O1114" i="6" l="1"/>
  <c r="M1010" i="6"/>
  <c r="N1009" i="6"/>
  <c r="O1115" i="6" l="1"/>
  <c r="M1011" i="6"/>
  <c r="N1010" i="6"/>
  <c r="O1116" i="6" l="1"/>
  <c r="M1012" i="6"/>
  <c r="N1011" i="6"/>
  <c r="P1009" i="6" l="1"/>
  <c r="P1010" i="6" s="1"/>
  <c r="P1011" i="6" s="1"/>
  <c r="P1012" i="6" s="1"/>
  <c r="P1013" i="6" s="1"/>
  <c r="P1014" i="6" s="1"/>
  <c r="P1015" i="6" s="1"/>
  <c r="O1117" i="6"/>
  <c r="M1013" i="6"/>
  <c r="N1012" i="6"/>
  <c r="O1118" i="6" l="1"/>
  <c r="M1014" i="6"/>
  <c r="N1013" i="6"/>
  <c r="O1119" i="6" l="1"/>
  <c r="M1015" i="6"/>
  <c r="N1014" i="6"/>
  <c r="O1120" i="6" l="1"/>
  <c r="M1016" i="6"/>
  <c r="N1015" i="6"/>
  <c r="O1121" i="6" l="1"/>
  <c r="M1017" i="6"/>
  <c r="N1016" i="6"/>
  <c r="O1122" i="6" l="1"/>
  <c r="M1018" i="6"/>
  <c r="N1017" i="6"/>
  <c r="O1123" i="6" l="1"/>
  <c r="M1019" i="6"/>
  <c r="N1018" i="6"/>
  <c r="P1016" i="6" l="1"/>
  <c r="P1017" i="6" s="1"/>
  <c r="P1018" i="6" s="1"/>
  <c r="P1019" i="6" s="1"/>
  <c r="P1020" i="6" s="1"/>
  <c r="P1021" i="6" s="1"/>
  <c r="P1022" i="6" s="1"/>
  <c r="O1124" i="6"/>
  <c r="M1020" i="6"/>
  <c r="N1019" i="6"/>
  <c r="O1125" i="6" l="1"/>
  <c r="M1021" i="6"/>
  <c r="N1020" i="6"/>
  <c r="O1126" i="6" l="1"/>
  <c r="M1022" i="6"/>
  <c r="N1021" i="6"/>
  <c r="O1127" i="6" l="1"/>
  <c r="M1023" i="6"/>
  <c r="N1022" i="6"/>
  <c r="O1128" i="6" l="1"/>
  <c r="M1024" i="6"/>
  <c r="N1023" i="6"/>
  <c r="O1129" i="6" l="1"/>
  <c r="M1025" i="6"/>
  <c r="N1024" i="6"/>
  <c r="O1130" i="6" l="1"/>
  <c r="M1026" i="6"/>
  <c r="N1025" i="6"/>
  <c r="P1023" i="6" l="1"/>
  <c r="P1024" i="6" s="1"/>
  <c r="P1025" i="6" s="1"/>
  <c r="P1026" i="6" s="1"/>
  <c r="P1027" i="6" s="1"/>
  <c r="P1028" i="6" s="1"/>
  <c r="P1029" i="6" s="1"/>
  <c r="O1131" i="6"/>
  <c r="M1027" i="6"/>
  <c r="N1026" i="6"/>
  <c r="O1132" i="6" l="1"/>
  <c r="M1028" i="6"/>
  <c r="N1027" i="6"/>
  <c r="O1133" i="6" l="1"/>
  <c r="M1029" i="6"/>
  <c r="N1028" i="6"/>
  <c r="O1134" i="6" l="1"/>
  <c r="O1135" i="6" s="1"/>
  <c r="M1030" i="6"/>
  <c r="N1029" i="6"/>
  <c r="O1136" i="6" l="1"/>
  <c r="M1031" i="6"/>
  <c r="N1030" i="6"/>
  <c r="O1137" i="6" l="1"/>
  <c r="M1032" i="6"/>
  <c r="N1031" i="6"/>
  <c r="O1138" i="6" l="1"/>
  <c r="M1033" i="6"/>
  <c r="N1032" i="6"/>
  <c r="P1030" i="6" l="1"/>
  <c r="P1031" i="6" s="1"/>
  <c r="P1032" i="6" s="1"/>
  <c r="P1033" i="6" s="1"/>
  <c r="P1034" i="6" s="1"/>
  <c r="P1035" i="6" s="1"/>
  <c r="P1036" i="6" s="1"/>
  <c r="O1139" i="6"/>
  <c r="M1034" i="6"/>
  <c r="N1033" i="6"/>
  <c r="O1140" i="6" l="1"/>
  <c r="O1141" i="6" s="1"/>
  <c r="M1035" i="6"/>
  <c r="N1034" i="6"/>
  <c r="O1142" i="6" l="1"/>
  <c r="M1036" i="6"/>
  <c r="N1035" i="6"/>
  <c r="O1143" i="6" l="1"/>
  <c r="M1037" i="6"/>
  <c r="N1036" i="6"/>
  <c r="O1144" i="6" l="1"/>
  <c r="M1038" i="6"/>
  <c r="N1037" i="6"/>
  <c r="O1145" i="6" l="1"/>
  <c r="M1039" i="6"/>
  <c r="N1038" i="6"/>
  <c r="O1146" i="6" l="1"/>
  <c r="M1040" i="6"/>
  <c r="N1039" i="6"/>
  <c r="P1037" i="6" l="1"/>
  <c r="P1038" i="6" s="1"/>
  <c r="P1039" i="6" s="1"/>
  <c r="P1040" i="6" s="1"/>
  <c r="P1041" i="6" s="1"/>
  <c r="P1042" i="6" s="1"/>
  <c r="P1043" i="6" s="1"/>
  <c r="O1147" i="6"/>
  <c r="O1148" i="6" s="1"/>
  <c r="M1041" i="6"/>
  <c r="N1040" i="6"/>
  <c r="O1149" i="6" l="1"/>
  <c r="M1042" i="6"/>
  <c r="N1041" i="6"/>
  <c r="O1150" i="6" l="1"/>
  <c r="M1043" i="6"/>
  <c r="N1042" i="6"/>
  <c r="O1151" i="6" l="1"/>
  <c r="M1044" i="6"/>
  <c r="N1043" i="6"/>
  <c r="O1152" i="6" l="1"/>
  <c r="M1045" i="6"/>
  <c r="N1044" i="6"/>
  <c r="O1153" i="6" l="1"/>
  <c r="M1046" i="6"/>
  <c r="N1045" i="6"/>
  <c r="O1154" i="6" l="1"/>
  <c r="M1047" i="6"/>
  <c r="N1046" i="6"/>
  <c r="P1044" i="6" l="1"/>
  <c r="P1045" i="6" s="1"/>
  <c r="P1046" i="6" s="1"/>
  <c r="P1047" i="6" s="1"/>
  <c r="P1048" i="6" s="1"/>
  <c r="P1049" i="6" s="1"/>
  <c r="P1050" i="6" s="1"/>
  <c r="O1155" i="6"/>
  <c r="M1048" i="6"/>
  <c r="N1047" i="6"/>
  <c r="O1156" i="6" l="1"/>
  <c r="M1049" i="6"/>
  <c r="N1048" i="6"/>
  <c r="O1157" i="6" l="1"/>
  <c r="M1050" i="6"/>
  <c r="N1049" i="6"/>
  <c r="O1158" i="6" l="1"/>
  <c r="M1051" i="6"/>
  <c r="N1050" i="6"/>
  <c r="O1159" i="6" l="1"/>
  <c r="M1052" i="6"/>
  <c r="N1051" i="6"/>
  <c r="O1160" i="6" l="1"/>
  <c r="M1053" i="6"/>
  <c r="N1052" i="6"/>
  <c r="O1161" i="6" l="1"/>
  <c r="M1054" i="6"/>
  <c r="N1053" i="6"/>
  <c r="P1051" i="6" l="1"/>
  <c r="P1052" i="6" s="1"/>
  <c r="P1053" i="6" s="1"/>
  <c r="P1054" i="6" s="1"/>
  <c r="P1055" i="6" s="1"/>
  <c r="P1056" i="6" s="1"/>
  <c r="P1057" i="6" s="1"/>
  <c r="O1162" i="6"/>
  <c r="O1163" i="6" s="1"/>
  <c r="M1055" i="6"/>
  <c r="N1054" i="6"/>
  <c r="O1164" i="6" l="1"/>
  <c r="M1056" i="6"/>
  <c r="N1055" i="6"/>
  <c r="O1165" i="6" l="1"/>
  <c r="M1057" i="6"/>
  <c r="N1056" i="6"/>
  <c r="O1166" i="6" l="1"/>
  <c r="M1058" i="6"/>
  <c r="N1057" i="6"/>
  <c r="O1167" i="6" l="1"/>
  <c r="M1059" i="6"/>
  <c r="N1058" i="6"/>
  <c r="O1168" i="6" l="1"/>
  <c r="O1169" i="6" s="1"/>
  <c r="M1060" i="6"/>
  <c r="N1059" i="6"/>
  <c r="O1170" i="6" l="1"/>
  <c r="M1061" i="6"/>
  <c r="N1060" i="6"/>
  <c r="P1058" i="6" l="1"/>
  <c r="P1059" i="6" s="1"/>
  <c r="P1060" i="6" s="1"/>
  <c r="P1061" i="6" s="1"/>
  <c r="P1062" i="6" s="1"/>
  <c r="P1063" i="6" s="1"/>
  <c r="P1064" i="6" s="1"/>
  <c r="O1171" i="6"/>
  <c r="M1062" i="6"/>
  <c r="N1061" i="6"/>
  <c r="O1172" i="6" l="1"/>
  <c r="M1063" i="6"/>
  <c r="N1062" i="6"/>
  <c r="O1173" i="6" l="1"/>
  <c r="M1064" i="6"/>
  <c r="N1063" i="6"/>
  <c r="O1174" i="6" l="1"/>
  <c r="M1065" i="6"/>
  <c r="N1064" i="6"/>
  <c r="O1175" i="6" l="1"/>
  <c r="O1176" i="6" s="1"/>
  <c r="M1066" i="6"/>
  <c r="N1065" i="6"/>
  <c r="O1177" i="6" l="1"/>
  <c r="M1067" i="6"/>
  <c r="N1066" i="6"/>
  <c r="O1178" i="6" l="1"/>
  <c r="M1068" i="6"/>
  <c r="N1067" i="6"/>
  <c r="P1065" i="6" l="1"/>
  <c r="P1066" i="6" s="1"/>
  <c r="P1067" i="6" s="1"/>
  <c r="P1068" i="6" s="1"/>
  <c r="P1069" i="6" s="1"/>
  <c r="P1070" i="6" s="1"/>
  <c r="P1071" i="6" s="1"/>
  <c r="O1179" i="6"/>
  <c r="M1069" i="6"/>
  <c r="N1068" i="6"/>
  <c r="O1180" i="6" l="1"/>
  <c r="M1070" i="6"/>
  <c r="N1069" i="6"/>
  <c r="O1181" i="6" l="1"/>
  <c r="M1071" i="6"/>
  <c r="N1070" i="6"/>
  <c r="O1182" i="6" l="1"/>
  <c r="O1183" i="6" s="1"/>
  <c r="M1072" i="6"/>
  <c r="N1071" i="6"/>
  <c r="O1184" i="6" l="1"/>
  <c r="M1073" i="6"/>
  <c r="N1072" i="6"/>
  <c r="O1185" i="6" l="1"/>
  <c r="M1074" i="6"/>
  <c r="N1073" i="6"/>
  <c r="O1186" i="6" l="1"/>
  <c r="M1075" i="6"/>
  <c r="N1074" i="6"/>
  <c r="P1072" i="6" l="1"/>
  <c r="P1073" i="6" s="1"/>
  <c r="P1074" i="6" s="1"/>
  <c r="P1075" i="6" s="1"/>
  <c r="P1076" i="6" s="1"/>
  <c r="P1077" i="6" s="1"/>
  <c r="P1078" i="6" s="1"/>
  <c r="O1187" i="6"/>
  <c r="M1076" i="6"/>
  <c r="N1075" i="6"/>
  <c r="O1188" i="6" l="1"/>
  <c r="M1077" i="6"/>
  <c r="N1076" i="6"/>
  <c r="O1189" i="6" l="1"/>
  <c r="M1078" i="6"/>
  <c r="N1077" i="6"/>
  <c r="O1190" i="6" l="1"/>
  <c r="O1191" i="6" s="1"/>
  <c r="M1079" i="6"/>
  <c r="N1078" i="6"/>
  <c r="O1192" i="6" l="1"/>
  <c r="M1080" i="6"/>
  <c r="N1079" i="6"/>
  <c r="O1193" i="6" l="1"/>
  <c r="M1081" i="6"/>
  <c r="N1080" i="6"/>
  <c r="O1194" i="6" l="1"/>
  <c r="M1082" i="6"/>
  <c r="N1081" i="6"/>
  <c r="P1079" i="6" l="1"/>
  <c r="P1080" i="6" s="1"/>
  <c r="P1081" i="6" s="1"/>
  <c r="P1082" i="6" s="1"/>
  <c r="P1083" i="6" s="1"/>
  <c r="P1084" i="6" s="1"/>
  <c r="P1085" i="6" s="1"/>
  <c r="O1195" i="6"/>
  <c r="M1083" i="6"/>
  <c r="N1082" i="6"/>
  <c r="O1196" i="6" l="1"/>
  <c r="M1084" i="6"/>
  <c r="N1083" i="6"/>
  <c r="O1197" i="6" l="1"/>
  <c r="M1085" i="6"/>
  <c r="N1084" i="6"/>
  <c r="O1198" i="6" l="1"/>
  <c r="M1086" i="6"/>
  <c r="N1085" i="6"/>
  <c r="O1199" i="6" l="1"/>
  <c r="M1087" i="6"/>
  <c r="N1086" i="6"/>
  <c r="O1200" i="6" l="1"/>
  <c r="M1088" i="6"/>
  <c r="N1087" i="6"/>
  <c r="O1201" i="6" l="1"/>
  <c r="M1089" i="6"/>
  <c r="N1088" i="6"/>
  <c r="P1086" i="6" l="1"/>
  <c r="P1087" i="6" s="1"/>
  <c r="P1088" i="6" s="1"/>
  <c r="P1089" i="6" s="1"/>
  <c r="P1090" i="6" s="1"/>
  <c r="P1091" i="6" s="1"/>
  <c r="P1092" i="6" s="1"/>
  <c r="O1202" i="6"/>
  <c r="M1090" i="6"/>
  <c r="N1089" i="6"/>
  <c r="O1203" i="6" l="1"/>
  <c r="O1204" i="6" s="1"/>
  <c r="M1091" i="6"/>
  <c r="N1090" i="6"/>
  <c r="O1205" i="6" l="1"/>
  <c r="M1092" i="6"/>
  <c r="N1091" i="6"/>
  <c r="O1206" i="6" l="1"/>
  <c r="M1093" i="6"/>
  <c r="N1092" i="6"/>
  <c r="O1207" i="6" l="1"/>
  <c r="M1094" i="6"/>
  <c r="N1093" i="6"/>
  <c r="O1208" i="6" l="1"/>
  <c r="M1095" i="6"/>
  <c r="N1094" i="6"/>
  <c r="O1209" i="6" l="1"/>
  <c r="M1096" i="6"/>
  <c r="N1095" i="6"/>
  <c r="P1093" i="6" l="1"/>
  <c r="P1094" i="6" s="1"/>
  <c r="P1095" i="6" s="1"/>
  <c r="P1096" i="6" s="1"/>
  <c r="P1097" i="6" s="1"/>
  <c r="P1098" i="6" s="1"/>
  <c r="P1099" i="6" s="1"/>
  <c r="O1210" i="6"/>
  <c r="M1097" i="6"/>
  <c r="N1096" i="6"/>
  <c r="O1211" i="6" l="1"/>
  <c r="M1098" i="6"/>
  <c r="N1097" i="6"/>
  <c r="O1212" i="6" l="1"/>
  <c r="M1099" i="6"/>
  <c r="N1098" i="6"/>
  <c r="O1213" i="6" l="1"/>
  <c r="M1100" i="6"/>
  <c r="N1099" i="6"/>
  <c r="O1214" i="6" l="1"/>
  <c r="M1101" i="6"/>
  <c r="N1100" i="6"/>
  <c r="O1215" i="6" l="1"/>
  <c r="M1102" i="6"/>
  <c r="N1101" i="6"/>
  <c r="O1216" i="6" l="1"/>
  <c r="M1103" i="6"/>
  <c r="N1102" i="6"/>
  <c r="P1100" i="6" l="1"/>
  <c r="P1101" i="6" s="1"/>
  <c r="P1102" i="6" s="1"/>
  <c r="P1103" i="6" s="1"/>
  <c r="P1104" i="6" s="1"/>
  <c r="P1105" i="6" s="1"/>
  <c r="P1106" i="6" s="1"/>
  <c r="O1217" i="6"/>
  <c r="M1104" i="6"/>
  <c r="N1103" i="6"/>
  <c r="O1218" i="6" l="1"/>
  <c r="O1219" i="6" s="1"/>
  <c r="M1105" i="6"/>
  <c r="N1104" i="6"/>
  <c r="O1220" i="6" l="1"/>
  <c r="M1106" i="6"/>
  <c r="N1105" i="6"/>
  <c r="O1221" i="6" l="1"/>
  <c r="M1107" i="6"/>
  <c r="N1106" i="6"/>
  <c r="O1222" i="6" l="1"/>
  <c r="M1108" i="6"/>
  <c r="N1107" i="6"/>
  <c r="O1223" i="6" l="1"/>
  <c r="M1109" i="6"/>
  <c r="N1108" i="6"/>
  <c r="O1224" i="6" l="1"/>
  <c r="M1110" i="6"/>
  <c r="N1109" i="6"/>
  <c r="P1107" i="6" l="1"/>
  <c r="P1108" i="6" s="1"/>
  <c r="P1109" i="6" s="1"/>
  <c r="P1110" i="6" s="1"/>
  <c r="P1111" i="6" s="1"/>
  <c r="P1112" i="6" s="1"/>
  <c r="P1113" i="6" s="1"/>
  <c r="O1225" i="6"/>
  <c r="M1111" i="6"/>
  <c r="N1110" i="6"/>
  <c r="O1226" i="6" l="1"/>
  <c r="M1112" i="6"/>
  <c r="N1111" i="6"/>
  <c r="O1227" i="6" l="1"/>
  <c r="M1113" i="6"/>
  <c r="N1112" i="6"/>
  <c r="O1228" i="6" l="1"/>
  <c r="M1114" i="6"/>
  <c r="N1113" i="6"/>
  <c r="O1229" i="6" l="1"/>
  <c r="M1115" i="6"/>
  <c r="N1114" i="6"/>
  <c r="O1230" i="6" l="1"/>
  <c r="M1116" i="6"/>
  <c r="N1115" i="6"/>
  <c r="O1231" i="6" l="1"/>
  <c r="M1117" i="6"/>
  <c r="N1116" i="6"/>
  <c r="P1114" i="6" l="1"/>
  <c r="P1115" i="6" s="1"/>
  <c r="P1116" i="6" s="1"/>
  <c r="P1117" i="6" s="1"/>
  <c r="P1118" i="6" s="1"/>
  <c r="P1119" i="6" s="1"/>
  <c r="P1120" i="6" s="1"/>
  <c r="O1232" i="6"/>
  <c r="M1118" i="6"/>
  <c r="N1117" i="6"/>
  <c r="O1233" i="6" l="1"/>
  <c r="M1119" i="6"/>
  <c r="N1118" i="6"/>
  <c r="O1234" i="6" l="1"/>
  <c r="M1120" i="6"/>
  <c r="N1119" i="6"/>
  <c r="O1235" i="6" l="1"/>
  <c r="M1121" i="6"/>
  <c r="N1120" i="6"/>
  <c r="O1236" i="6" l="1"/>
  <c r="M1122" i="6"/>
  <c r="N1121" i="6"/>
  <c r="O1237" i="6" l="1"/>
  <c r="M1123" i="6"/>
  <c r="N1122" i="6"/>
  <c r="O1238" i="6" l="1"/>
  <c r="O1239" i="6" s="1"/>
  <c r="M1124" i="6"/>
  <c r="N1123" i="6"/>
  <c r="P1121" i="6" l="1"/>
  <c r="P1122" i="6" s="1"/>
  <c r="P1123" i="6" s="1"/>
  <c r="P1124" i="6" s="1"/>
  <c r="P1125" i="6" s="1"/>
  <c r="P1126" i="6" s="1"/>
  <c r="P1127" i="6" s="1"/>
  <c r="O1240" i="6"/>
  <c r="M1125" i="6"/>
  <c r="N1124" i="6"/>
  <c r="O1241" i="6" l="1"/>
  <c r="M1126" i="6"/>
  <c r="N1125" i="6"/>
  <c r="O1242" i="6" l="1"/>
  <c r="M1127" i="6"/>
  <c r="N1126" i="6"/>
  <c r="O1243" i="6" l="1"/>
  <c r="M1128" i="6"/>
  <c r="N1127" i="6"/>
  <c r="O1244" i="6" l="1"/>
  <c r="M1129" i="6"/>
  <c r="N1128" i="6"/>
  <c r="O1245" i="6" l="1"/>
  <c r="M1130" i="6"/>
  <c r="N1129" i="6"/>
  <c r="O1246" i="6" l="1"/>
  <c r="O1247" i="6" s="1"/>
  <c r="M1131" i="6"/>
  <c r="N1130" i="6"/>
  <c r="P1128" i="6" l="1"/>
  <c r="P1129" i="6" s="1"/>
  <c r="P1130" i="6" s="1"/>
  <c r="P1131" i="6" s="1"/>
  <c r="P1132" i="6" s="1"/>
  <c r="P1133" i="6" s="1"/>
  <c r="P1134" i="6" s="1"/>
  <c r="O1248" i="6"/>
  <c r="M1132" i="6"/>
  <c r="N1131" i="6"/>
  <c r="O1249" i="6" l="1"/>
  <c r="M1133" i="6"/>
  <c r="N1132" i="6"/>
  <c r="O1250" i="6" l="1"/>
  <c r="M1134" i="6"/>
  <c r="N1133" i="6"/>
  <c r="O1251" i="6" l="1"/>
  <c r="M1135" i="6"/>
  <c r="N1134" i="6"/>
  <c r="O1252" i="6" l="1"/>
  <c r="O1253" i="6" s="1"/>
  <c r="M1136" i="6"/>
  <c r="N1135" i="6"/>
  <c r="O1254" i="6" l="1"/>
  <c r="M1137" i="6"/>
  <c r="N1136" i="6"/>
  <c r="O1255" i="6" l="1"/>
  <c r="M1138" i="6"/>
  <c r="N1137" i="6"/>
  <c r="P1135" i="6" l="1"/>
  <c r="P1136" i="6" s="1"/>
  <c r="P1137" i="6" s="1"/>
  <c r="P1138" i="6" s="1"/>
  <c r="P1139" i="6" s="1"/>
  <c r="P1140" i="6" s="1"/>
  <c r="P1141" i="6" s="1"/>
  <c r="O1256" i="6"/>
  <c r="M1139" i="6"/>
  <c r="N1138" i="6"/>
  <c r="O1257" i="6" l="1"/>
  <c r="M1140" i="6"/>
  <c r="N1139" i="6"/>
  <c r="O1258" i="6" l="1"/>
  <c r="M1141" i="6"/>
  <c r="N1140" i="6"/>
  <c r="O1259" i="6" l="1"/>
  <c r="O1260" i="6" s="1"/>
  <c r="M1142" i="6"/>
  <c r="N1141" i="6"/>
  <c r="O1261" i="6" l="1"/>
  <c r="M1143" i="6"/>
  <c r="N1142" i="6"/>
  <c r="O1262" i="6" l="1"/>
  <c r="M1144" i="6"/>
  <c r="N1143" i="6"/>
  <c r="O1263" i="6" l="1"/>
  <c r="M1145" i="6"/>
  <c r="N1144" i="6"/>
  <c r="P1142" i="6" l="1"/>
  <c r="P1143" i="6" s="1"/>
  <c r="P1144" i="6" s="1"/>
  <c r="P1145" i="6" s="1"/>
  <c r="P1146" i="6" s="1"/>
  <c r="P1147" i="6" s="1"/>
  <c r="P1148" i="6" s="1"/>
  <c r="O1264" i="6"/>
  <c r="M1146" i="6"/>
  <c r="N1145" i="6"/>
  <c r="O1265" i="6" l="1"/>
  <c r="M1147" i="6"/>
  <c r="N1146" i="6"/>
  <c r="O1266" i="6" l="1"/>
  <c r="M1148" i="6"/>
  <c r="N1147" i="6"/>
  <c r="O1267" i="6" l="1"/>
  <c r="M1149" i="6"/>
  <c r="N1148" i="6"/>
  <c r="O1268" i="6" l="1"/>
  <c r="M1150" i="6"/>
  <c r="N1149" i="6"/>
  <c r="O1269" i="6" l="1"/>
  <c r="M1151" i="6"/>
  <c r="N1150" i="6"/>
  <c r="O1270" i="6" l="1"/>
  <c r="M1152" i="6"/>
  <c r="N1151" i="6"/>
  <c r="P1149" i="6" l="1"/>
  <c r="P1150" i="6" s="1"/>
  <c r="P1151" i="6" s="1"/>
  <c r="P1152" i="6" s="1"/>
  <c r="P1153" i="6" s="1"/>
  <c r="P1154" i="6" s="1"/>
  <c r="P1155" i="6" s="1"/>
  <c r="O1271" i="6"/>
  <c r="M1153" i="6"/>
  <c r="N1152" i="6"/>
  <c r="O1272" i="6" l="1"/>
  <c r="M1154" i="6"/>
  <c r="N1153" i="6"/>
  <c r="O1273" i="6" l="1"/>
  <c r="M1155" i="6"/>
  <c r="N1154" i="6"/>
  <c r="O1274" i="6" l="1"/>
  <c r="O1275" i="6" s="1"/>
  <c r="M1156" i="6"/>
  <c r="N1155" i="6"/>
  <c r="O1276" i="6" l="1"/>
  <c r="M1157" i="6"/>
  <c r="N1156" i="6"/>
  <c r="O1277" i="6" l="1"/>
  <c r="M1158" i="6"/>
  <c r="N1157" i="6"/>
  <c r="O1278" i="6" l="1"/>
  <c r="M1159" i="6"/>
  <c r="N1158" i="6"/>
  <c r="P1156" i="6" l="1"/>
  <c r="P1157" i="6" s="1"/>
  <c r="P1158" i="6" s="1"/>
  <c r="P1159" i="6" s="1"/>
  <c r="P1160" i="6" s="1"/>
  <c r="P1161" i="6" s="1"/>
  <c r="P1162" i="6" s="1"/>
  <c r="O1279" i="6"/>
  <c r="M1160" i="6"/>
  <c r="N1159" i="6"/>
  <c r="O1280" i="6" l="1"/>
  <c r="M1161" i="6"/>
  <c r="N1160" i="6"/>
  <c r="O1281" i="6" l="1"/>
  <c r="M1162" i="6"/>
  <c r="N1161" i="6"/>
  <c r="O1282" i="6" l="1"/>
  <c r="M1163" i="6"/>
  <c r="N1162" i="6"/>
  <c r="O1283" i="6" l="1"/>
  <c r="M1164" i="6"/>
  <c r="N1163" i="6"/>
  <c r="O1284" i="6" l="1"/>
  <c r="M1165" i="6"/>
  <c r="N1164" i="6"/>
  <c r="O1285" i="6" l="1"/>
  <c r="M1166" i="6"/>
  <c r="N1165" i="6"/>
  <c r="P1163" i="6" l="1"/>
  <c r="P1164" i="6" s="1"/>
  <c r="P1165" i="6" s="1"/>
  <c r="P1166" i="6" s="1"/>
  <c r="P1167" i="6" s="1"/>
  <c r="P1168" i="6" s="1"/>
  <c r="P1169" i="6" s="1"/>
  <c r="O1286" i="6"/>
  <c r="M1167" i="6"/>
  <c r="N1166" i="6"/>
  <c r="O1287" i="6" l="1"/>
  <c r="M1168" i="6"/>
  <c r="N1167" i="6"/>
  <c r="O1288" i="6" l="1"/>
  <c r="M1169" i="6"/>
  <c r="N1168" i="6"/>
  <c r="O1289" i="6" l="1"/>
  <c r="M1170" i="6"/>
  <c r="N1169" i="6"/>
  <c r="O1290" i="6" l="1"/>
  <c r="M1171" i="6"/>
  <c r="N1170" i="6"/>
  <c r="O1291" i="6" l="1"/>
  <c r="M1172" i="6"/>
  <c r="N1171" i="6"/>
  <c r="O1292" i="6" l="1"/>
  <c r="M1173" i="6"/>
  <c r="N1172" i="6"/>
  <c r="P1170" i="6" l="1"/>
  <c r="P1171" i="6" s="1"/>
  <c r="P1172" i="6" s="1"/>
  <c r="P1173" i="6" s="1"/>
  <c r="P1174" i="6" s="1"/>
  <c r="P1175" i="6" s="1"/>
  <c r="P1176" i="6" s="1"/>
  <c r="O1293" i="6"/>
  <c r="M1174" i="6"/>
  <c r="N1173" i="6"/>
  <c r="O1294" i="6" l="1"/>
  <c r="M1175" i="6"/>
  <c r="N1174" i="6"/>
  <c r="O1295" i="6" l="1"/>
  <c r="M1176" i="6"/>
  <c r="N1175" i="6"/>
  <c r="O1296" i="6" l="1"/>
  <c r="M1177" i="6"/>
  <c r="N1176" i="6"/>
  <c r="O1297" i="6" l="1"/>
  <c r="M1178" i="6"/>
  <c r="N1177" i="6"/>
  <c r="O1298" i="6" l="1"/>
  <c r="M1179" i="6"/>
  <c r="N1178" i="6"/>
  <c r="O1299" i="6" l="1"/>
  <c r="M1180" i="6"/>
  <c r="N1179" i="6"/>
  <c r="P1177" i="6" l="1"/>
  <c r="P1178" i="6" s="1"/>
  <c r="P1179" i="6" s="1"/>
  <c r="P1180" i="6" s="1"/>
  <c r="P1181" i="6" s="1"/>
  <c r="P1182" i="6" s="1"/>
  <c r="P1183" i="6" s="1"/>
  <c r="O1300" i="6"/>
  <c r="M1181" i="6"/>
  <c r="N1180" i="6"/>
  <c r="O1301" i="6" l="1"/>
  <c r="M1182" i="6"/>
  <c r="N1181" i="6"/>
  <c r="O1302" i="6" l="1"/>
  <c r="O1303" i="6" s="1"/>
  <c r="M1183" i="6"/>
  <c r="N1182" i="6"/>
  <c r="O1304" i="6" l="1"/>
  <c r="M1184" i="6"/>
  <c r="N1183" i="6"/>
  <c r="O1305" i="6" l="1"/>
  <c r="M1185" i="6"/>
  <c r="N1184" i="6"/>
  <c r="O1306" i="6" l="1"/>
  <c r="M1186" i="6"/>
  <c r="N1185" i="6"/>
  <c r="O1307" i="6" l="1"/>
  <c r="M1187" i="6"/>
  <c r="N1186" i="6"/>
  <c r="P1184" i="6" l="1"/>
  <c r="P1185" i="6" s="1"/>
  <c r="P1186" i="6" s="1"/>
  <c r="P1187" i="6" s="1"/>
  <c r="P1188" i="6" s="1"/>
  <c r="P1189" i="6" s="1"/>
  <c r="P1190" i="6" s="1"/>
  <c r="O1308" i="6"/>
  <c r="M1188" i="6"/>
  <c r="N1187" i="6"/>
  <c r="O1309" i="6" l="1"/>
  <c r="M1189" i="6"/>
  <c r="N1188" i="6"/>
  <c r="O1310" i="6" l="1"/>
  <c r="M1190" i="6"/>
  <c r="N1189" i="6"/>
  <c r="O1311" i="6" l="1"/>
  <c r="M1191" i="6"/>
  <c r="N1190" i="6"/>
  <c r="O1312" i="6" l="1"/>
  <c r="M1192" i="6"/>
  <c r="N1191" i="6"/>
  <c r="O1313" i="6" l="1"/>
  <c r="M1193" i="6"/>
  <c r="N1192" i="6"/>
  <c r="O1314" i="6" l="1"/>
  <c r="M1194" i="6"/>
  <c r="N1193" i="6"/>
  <c r="P1191" i="6" l="1"/>
  <c r="P1192" i="6" s="1"/>
  <c r="P1193" i="6" s="1"/>
  <c r="P1194" i="6" s="1"/>
  <c r="P1195" i="6" s="1"/>
  <c r="P1196" i="6" s="1"/>
  <c r="P1197" i="6" s="1"/>
  <c r="O1315" i="6"/>
  <c r="O1316" i="6" s="1"/>
  <c r="M1195" i="6"/>
  <c r="N1194" i="6"/>
  <c r="O1317" i="6" l="1"/>
  <c r="M1196" i="6"/>
  <c r="N1195" i="6"/>
  <c r="O1318" i="6" l="1"/>
  <c r="M1197" i="6"/>
  <c r="N1196" i="6"/>
  <c r="O1319" i="6" l="1"/>
  <c r="M1198" i="6"/>
  <c r="N1197" i="6"/>
  <c r="O1320" i="6" l="1"/>
  <c r="M1199" i="6"/>
  <c r="N1198" i="6"/>
  <c r="O1321" i="6" l="1"/>
  <c r="M1200" i="6"/>
  <c r="N1199" i="6"/>
  <c r="O1322" i="6" l="1"/>
  <c r="M1201" i="6"/>
  <c r="N1200" i="6"/>
  <c r="P1198" i="6" l="1"/>
  <c r="P1199" i="6" s="1"/>
  <c r="P1200" i="6" s="1"/>
  <c r="P1201" i="6" s="1"/>
  <c r="P1202" i="6" s="1"/>
  <c r="P1203" i="6" s="1"/>
  <c r="P1204" i="6" s="1"/>
  <c r="O1323" i="6"/>
  <c r="M1202" i="6"/>
  <c r="N1201" i="6"/>
  <c r="O1324" i="6" l="1"/>
  <c r="M1203" i="6"/>
  <c r="N1202" i="6"/>
  <c r="O1325" i="6" l="1"/>
  <c r="M1204" i="6"/>
  <c r="N1203" i="6"/>
  <c r="O1326" i="6" l="1"/>
  <c r="M1205" i="6"/>
  <c r="N1204" i="6"/>
  <c r="O1327" i="6" l="1"/>
  <c r="M1206" i="6"/>
  <c r="N1205" i="6"/>
  <c r="O1328" i="6" l="1"/>
  <c r="M1207" i="6"/>
  <c r="N1206" i="6"/>
  <c r="O1329" i="6" l="1"/>
  <c r="M1208" i="6"/>
  <c r="N1207" i="6"/>
  <c r="P1205" i="6" l="1"/>
  <c r="P1206" i="6" s="1"/>
  <c r="P1207" i="6" s="1"/>
  <c r="P1208" i="6" s="1"/>
  <c r="P1209" i="6" s="1"/>
  <c r="P1210" i="6" s="1"/>
  <c r="P1211" i="6" s="1"/>
  <c r="O1330" i="6"/>
  <c r="O1331" i="6" s="1"/>
  <c r="M1209" i="6"/>
  <c r="N1208" i="6"/>
  <c r="O1332" i="6" l="1"/>
  <c r="M1210" i="6"/>
  <c r="N1209" i="6"/>
  <c r="O1333" i="6" l="1"/>
  <c r="M1211" i="6"/>
  <c r="N1210" i="6"/>
  <c r="O1334" i="6" l="1"/>
  <c r="M1212" i="6"/>
  <c r="N1211" i="6"/>
  <c r="O1335" i="6" l="1"/>
  <c r="M1213" i="6"/>
  <c r="N1212" i="6"/>
  <c r="O1336" i="6" l="1"/>
  <c r="M1214" i="6"/>
  <c r="N1213" i="6"/>
  <c r="O1337" i="6" l="1"/>
  <c r="M1215" i="6"/>
  <c r="N1214" i="6"/>
  <c r="P1212" i="6" l="1"/>
  <c r="P1213" i="6" s="1"/>
  <c r="P1214" i="6" s="1"/>
  <c r="P1215" i="6" s="1"/>
  <c r="P1216" i="6" s="1"/>
  <c r="P1217" i="6" s="1"/>
  <c r="P1218" i="6" s="1"/>
  <c r="O1338" i="6"/>
  <c r="M1216" i="6"/>
  <c r="N1215" i="6"/>
  <c r="O1339" i="6" l="1"/>
  <c r="M1217" i="6"/>
  <c r="N1216" i="6"/>
  <c r="O1340" i="6" l="1"/>
  <c r="M1218" i="6"/>
  <c r="N1217" i="6"/>
  <c r="O1341" i="6" l="1"/>
  <c r="M1219" i="6"/>
  <c r="N1218" i="6"/>
  <c r="O1342" i="6" l="1"/>
  <c r="M1220" i="6"/>
  <c r="N1219" i="6"/>
  <c r="O1343" i="6" l="1"/>
  <c r="M1221" i="6"/>
  <c r="N1220" i="6"/>
  <c r="O1344" i="6" l="1"/>
  <c r="M1222" i="6"/>
  <c r="N1221" i="6"/>
  <c r="P1219" i="6" l="1"/>
  <c r="P1220" i="6" s="1"/>
  <c r="P1221" i="6" s="1"/>
  <c r="P1222" i="6" s="1"/>
  <c r="P1223" i="6" s="1"/>
  <c r="P1224" i="6" s="1"/>
  <c r="P1225" i="6" s="1"/>
  <c r="O1345" i="6"/>
  <c r="M1223" i="6"/>
  <c r="N1222" i="6"/>
  <c r="O1346" i="6" l="1"/>
  <c r="M1224" i="6"/>
  <c r="N1223" i="6"/>
  <c r="O1347" i="6" l="1"/>
  <c r="M1225" i="6"/>
  <c r="N1224" i="6"/>
  <c r="O1348" i="6" l="1"/>
  <c r="M1226" i="6"/>
  <c r="N1225" i="6"/>
  <c r="O1349" i="6" l="1"/>
  <c r="M1227" i="6"/>
  <c r="N1226" i="6"/>
  <c r="O1350" i="6" l="1"/>
  <c r="M1228" i="6"/>
  <c r="N1227" i="6"/>
  <c r="O1351" i="6" l="1"/>
  <c r="M1229" i="6"/>
  <c r="N1228" i="6"/>
  <c r="P1226" i="6" l="1"/>
  <c r="P1227" i="6" s="1"/>
  <c r="P1228" i="6" s="1"/>
  <c r="P1229" i="6" s="1"/>
  <c r="P1230" i="6" s="1"/>
  <c r="P1231" i="6" s="1"/>
  <c r="P1232" i="6" s="1"/>
  <c r="O1352" i="6"/>
  <c r="M1230" i="6"/>
  <c r="N1229" i="6"/>
  <c r="O1353" i="6" l="1"/>
  <c r="M1231" i="6"/>
  <c r="N1230" i="6"/>
  <c r="O1354" i="6" l="1"/>
  <c r="M1232" i="6"/>
  <c r="N1231" i="6"/>
  <c r="O1355" i="6" l="1"/>
  <c r="M1233" i="6"/>
  <c r="N1232" i="6"/>
  <c r="O1356" i="6" l="1"/>
  <c r="M1234" i="6"/>
  <c r="N1233" i="6"/>
  <c r="O1357" i="6" l="1"/>
  <c r="M1235" i="6"/>
  <c r="N1234" i="6"/>
  <c r="O1358" i="6" l="1"/>
  <c r="M1236" i="6"/>
  <c r="N1235" i="6"/>
  <c r="P1233" i="6" l="1"/>
  <c r="P1234" i="6" s="1"/>
  <c r="P1235" i="6" s="1"/>
  <c r="P1236" i="6" s="1"/>
  <c r="P1237" i="6" s="1"/>
  <c r="P1238" i="6" s="1"/>
  <c r="P1239" i="6" s="1"/>
  <c r="O1359" i="6"/>
  <c r="M1237" i="6"/>
  <c r="N1236" i="6"/>
  <c r="O1360" i="6" l="1"/>
  <c r="M1238" i="6"/>
  <c r="N1237" i="6"/>
  <c r="O1361" i="6" l="1"/>
  <c r="M1239" i="6"/>
  <c r="N1238" i="6"/>
  <c r="O1362" i="6" l="1"/>
  <c r="M1240" i="6"/>
  <c r="N1239" i="6"/>
  <c r="O1363" i="6" l="1"/>
  <c r="M1241" i="6"/>
  <c r="N1240" i="6"/>
  <c r="O1364" i="6" l="1"/>
  <c r="M1242" i="6"/>
  <c r="N1241" i="6"/>
  <c r="O1365" i="6" l="1"/>
  <c r="M1243" i="6"/>
  <c r="N1242" i="6"/>
  <c r="P1240" i="6" l="1"/>
  <c r="P1241" i="6" s="1"/>
  <c r="P1242" i="6" s="1"/>
  <c r="P1243" i="6" s="1"/>
  <c r="P1244" i="6" s="1"/>
  <c r="P1245" i="6" s="1"/>
  <c r="P1246" i="6" s="1"/>
  <c r="O1366" i="6"/>
  <c r="M1244" i="6"/>
  <c r="N1243" i="6"/>
  <c r="O1367" i="6" l="1"/>
  <c r="M1245" i="6"/>
  <c r="N1244" i="6"/>
  <c r="O1368" i="6" l="1"/>
  <c r="M1246" i="6"/>
  <c r="N1245" i="6"/>
  <c r="O1369" i="6" l="1"/>
  <c r="M1247" i="6"/>
  <c r="N1246" i="6"/>
  <c r="O1370" i="6" l="1"/>
  <c r="M1248" i="6"/>
  <c r="N1247" i="6"/>
  <c r="O1371" i="6" l="1"/>
  <c r="M1249" i="6"/>
  <c r="N1248" i="6"/>
  <c r="O1372" i="6" l="1"/>
  <c r="M1250" i="6"/>
  <c r="N1249" i="6"/>
  <c r="P1247" i="6" l="1"/>
  <c r="P1248" i="6" s="1"/>
  <c r="P1249" i="6" s="1"/>
  <c r="P1250" i="6" s="1"/>
  <c r="P1251" i="6" s="1"/>
  <c r="P1252" i="6" s="1"/>
  <c r="P1253" i="6" s="1"/>
  <c r="O1373" i="6"/>
  <c r="M1251" i="6"/>
  <c r="N1250" i="6"/>
  <c r="O1374" i="6" l="1"/>
  <c r="M1252" i="6"/>
  <c r="N1251" i="6"/>
  <c r="O1375" i="6" l="1"/>
  <c r="M1253" i="6"/>
  <c r="N1252" i="6"/>
  <c r="O1376" i="6" l="1"/>
  <c r="M1254" i="6"/>
  <c r="N1253" i="6"/>
  <c r="O1377" i="6" l="1"/>
  <c r="M1255" i="6"/>
  <c r="N1254" i="6"/>
  <c r="O1378" i="6" l="1"/>
  <c r="O1379" i="6" s="1"/>
  <c r="M1256" i="6"/>
  <c r="N1255" i="6"/>
  <c r="O1380" i="6" l="1"/>
  <c r="M1257" i="6"/>
  <c r="N1256" i="6"/>
  <c r="P1254" i="6" l="1"/>
  <c r="P1255" i="6" s="1"/>
  <c r="P1256" i="6" s="1"/>
  <c r="P1257" i="6" s="1"/>
  <c r="P1258" i="6" s="1"/>
  <c r="P1259" i="6" s="1"/>
  <c r="P1260" i="6" s="1"/>
  <c r="O1381" i="6"/>
  <c r="M1258" i="6"/>
  <c r="N1257" i="6"/>
  <c r="O1382" i="6" l="1"/>
  <c r="M1259" i="6"/>
  <c r="N1258" i="6"/>
  <c r="O1383" i="6" l="1"/>
  <c r="M1260" i="6"/>
  <c r="N1259" i="6"/>
  <c r="O1384" i="6" l="1"/>
  <c r="M1261" i="6"/>
  <c r="N1260" i="6"/>
  <c r="O1385" i="6" l="1"/>
  <c r="M1262" i="6"/>
  <c r="N1261" i="6"/>
  <c r="O1386" i="6" l="1"/>
  <c r="O1387" i="6" s="1"/>
  <c r="M1263" i="6"/>
  <c r="N1262" i="6"/>
  <c r="O1388" i="6" l="1"/>
  <c r="M1264" i="6"/>
  <c r="N1263" i="6"/>
  <c r="P1261" i="6" l="1"/>
  <c r="P1262" i="6" s="1"/>
  <c r="P1263" i="6" s="1"/>
  <c r="P1264" i="6" s="1"/>
  <c r="P1265" i="6" s="1"/>
  <c r="P1266" i="6" s="1"/>
  <c r="P1267" i="6" s="1"/>
  <c r="O1389" i="6"/>
  <c r="M1265" i="6"/>
  <c r="N1264" i="6"/>
  <c r="O1390" i="6" l="1"/>
  <c r="M1266" i="6"/>
  <c r="N1265" i="6"/>
  <c r="O1391" i="6" l="1"/>
  <c r="M1267" i="6"/>
  <c r="N1266" i="6"/>
  <c r="O1392" i="6" l="1"/>
  <c r="O1393" i="6" s="1"/>
  <c r="M1268" i="6"/>
  <c r="N1267" i="6"/>
  <c r="O1394" i="6" l="1"/>
  <c r="M1269" i="6"/>
  <c r="N1268" i="6"/>
  <c r="O1395" i="6" l="1"/>
  <c r="M1270" i="6"/>
  <c r="N1269" i="6"/>
  <c r="O1396" i="6" l="1"/>
  <c r="M1271" i="6"/>
  <c r="N1270" i="6"/>
  <c r="P1268" i="6" l="1"/>
  <c r="P1269" i="6" s="1"/>
  <c r="P1270" i="6" s="1"/>
  <c r="P1271" i="6" s="1"/>
  <c r="P1272" i="6" s="1"/>
  <c r="P1273" i="6" s="1"/>
  <c r="P1274" i="6" s="1"/>
  <c r="O1397" i="6"/>
  <c r="M1272" i="6"/>
  <c r="N1271" i="6"/>
  <c r="O1398" i="6" l="1"/>
  <c r="M1273" i="6"/>
  <c r="N1272" i="6"/>
  <c r="O1399" i="6" l="1"/>
  <c r="M1274" i="6"/>
  <c r="N1273" i="6"/>
  <c r="O1400" i="6" l="1"/>
  <c r="M1275" i="6"/>
  <c r="N1274" i="6"/>
  <c r="O1401" i="6" l="1"/>
  <c r="M1276" i="6"/>
  <c r="N1275" i="6"/>
  <c r="O1402" i="6" l="1"/>
  <c r="M1277" i="6"/>
  <c r="N1276" i="6"/>
  <c r="O1403" i="6" l="1"/>
  <c r="M1278" i="6"/>
  <c r="N1277" i="6"/>
  <c r="P1275" i="6" l="1"/>
  <c r="P1276" i="6" s="1"/>
  <c r="P1277" i="6" s="1"/>
  <c r="P1278" i="6" s="1"/>
  <c r="P1279" i="6" s="1"/>
  <c r="P1280" i="6" s="1"/>
  <c r="P1281" i="6" s="1"/>
  <c r="O1404" i="6"/>
  <c r="M1279" i="6"/>
  <c r="N1278" i="6"/>
  <c r="O1405" i="6" l="1"/>
  <c r="M1280" i="6"/>
  <c r="N1279" i="6"/>
  <c r="O1406" i="6" l="1"/>
  <c r="O1407" i="6" s="1"/>
  <c r="M1281" i="6"/>
  <c r="N1280" i="6"/>
  <c r="O1408" i="6" l="1"/>
  <c r="M1282" i="6"/>
  <c r="N1281" i="6"/>
  <c r="O1409" i="6" l="1"/>
  <c r="M1283" i="6"/>
  <c r="N1282" i="6"/>
  <c r="O1410" i="6" l="1"/>
  <c r="M1284" i="6"/>
  <c r="N1283" i="6"/>
  <c r="O1411" i="6" l="1"/>
  <c r="M1285" i="6"/>
  <c r="N1284" i="6"/>
  <c r="P1282" i="6" l="1"/>
  <c r="P1283" i="6" s="1"/>
  <c r="P1284" i="6" s="1"/>
  <c r="P1285" i="6" s="1"/>
  <c r="P1286" i="6" s="1"/>
  <c r="P1287" i="6" s="1"/>
  <c r="P1288" i="6" s="1"/>
  <c r="O1412" i="6"/>
  <c r="M1286" i="6"/>
  <c r="N1285" i="6"/>
  <c r="O1413" i="6" l="1"/>
  <c r="M1287" i="6"/>
  <c r="N1286" i="6"/>
  <c r="O1414" i="6" l="1"/>
  <c r="O1415" i="6" s="1"/>
  <c r="M1288" i="6"/>
  <c r="N1287" i="6"/>
  <c r="O1416" i="6" l="1"/>
  <c r="M1289" i="6"/>
  <c r="N1288" i="6"/>
  <c r="O1417" i="6" l="1"/>
  <c r="M1290" i="6"/>
  <c r="N1289" i="6"/>
  <c r="O1418" i="6" l="1"/>
  <c r="M1291" i="6"/>
  <c r="N1290" i="6"/>
  <c r="O1419" i="6" l="1"/>
  <c r="M1292" i="6"/>
  <c r="N1291" i="6"/>
  <c r="P1289" i="6" l="1"/>
  <c r="P1290" i="6" s="1"/>
  <c r="P1291" i="6" s="1"/>
  <c r="P1292" i="6" s="1"/>
  <c r="P1293" i="6" s="1"/>
  <c r="P1294" i="6" s="1"/>
  <c r="P1295" i="6" s="1"/>
  <c r="O1420" i="6"/>
  <c r="O1421" i="6" s="1"/>
  <c r="M1293" i="6"/>
  <c r="N1292" i="6"/>
  <c r="O1422" i="6" l="1"/>
  <c r="M1294" i="6"/>
  <c r="N1293" i="6"/>
  <c r="O1423" i="6" l="1"/>
  <c r="M1295" i="6"/>
  <c r="N1294" i="6"/>
  <c r="O1424" i="6" l="1"/>
  <c r="M1296" i="6"/>
  <c r="N1295" i="6"/>
  <c r="O1425" i="6" l="1"/>
  <c r="M1297" i="6"/>
  <c r="N1296" i="6"/>
  <c r="O1426" i="6" l="1"/>
  <c r="M1298" i="6"/>
  <c r="N1297" i="6"/>
  <c r="O1427" i="6" l="1"/>
  <c r="M1299" i="6"/>
  <c r="N1298" i="6"/>
  <c r="P1296" i="6" l="1"/>
  <c r="P1297" i="6" s="1"/>
  <c r="P1298" i="6" s="1"/>
  <c r="P1299" i="6" s="1"/>
  <c r="P1300" i="6" s="1"/>
  <c r="P1301" i="6" s="1"/>
  <c r="P1302" i="6" s="1"/>
  <c r="O1428" i="6"/>
  <c r="M1300" i="6"/>
  <c r="N1299" i="6"/>
  <c r="O1429" i="6" l="1"/>
  <c r="M1301" i="6"/>
  <c r="N1300" i="6"/>
  <c r="O1430" i="6" l="1"/>
  <c r="M1302" i="6"/>
  <c r="N1301" i="6"/>
  <c r="O1431" i="6" l="1"/>
  <c r="M1303" i="6"/>
  <c r="N1302" i="6"/>
  <c r="O1432" i="6" l="1"/>
  <c r="M1304" i="6"/>
  <c r="N1303" i="6"/>
  <c r="O1433" i="6" l="1"/>
  <c r="M1305" i="6"/>
  <c r="N1304" i="6"/>
  <c r="O1434" i="6" l="1"/>
  <c r="M1306" i="6"/>
  <c r="N1305" i="6"/>
  <c r="P1303" i="6" l="1"/>
  <c r="P1304" i="6" s="1"/>
  <c r="P1305" i="6" s="1"/>
  <c r="P1306" i="6" s="1"/>
  <c r="P1307" i="6" s="1"/>
  <c r="P1308" i="6" s="1"/>
  <c r="P1309" i="6" s="1"/>
  <c r="O1435" i="6"/>
  <c r="M1307" i="6"/>
  <c r="N1306" i="6"/>
  <c r="O1436" i="6" l="1"/>
  <c r="M1308" i="6"/>
  <c r="N1307" i="6"/>
  <c r="O1437" i="6" l="1"/>
  <c r="M1309" i="6"/>
  <c r="N1308" i="6"/>
  <c r="O1438" i="6" l="1"/>
  <c r="M1310" i="6"/>
  <c r="N1309" i="6"/>
  <c r="O1439" i="6" l="1"/>
  <c r="M1311" i="6"/>
  <c r="N1310" i="6"/>
  <c r="O1440" i="6" l="1"/>
  <c r="M1312" i="6"/>
  <c r="N1311" i="6"/>
  <c r="O1441" i="6" l="1"/>
  <c r="M1313" i="6"/>
  <c r="N1312" i="6"/>
  <c r="P1310" i="6" l="1"/>
  <c r="P1311" i="6" s="1"/>
  <c r="P1312" i="6" s="1"/>
  <c r="P1313" i="6" s="1"/>
  <c r="P1314" i="6" s="1"/>
  <c r="P1315" i="6" s="1"/>
  <c r="P1316" i="6" s="1"/>
  <c r="O1442" i="6"/>
  <c r="O1443" i="6" s="1"/>
  <c r="M1314" i="6"/>
  <c r="N1313" i="6"/>
  <c r="O1444" i="6" l="1"/>
  <c r="M1315" i="6"/>
  <c r="N1314" i="6"/>
  <c r="O1445" i="6" l="1"/>
  <c r="M1316" i="6"/>
  <c r="N1315" i="6"/>
  <c r="O1446" i="6" l="1"/>
  <c r="M1317" i="6"/>
  <c r="N1316" i="6"/>
  <c r="O1447" i="6" l="1"/>
  <c r="M1318" i="6"/>
  <c r="N1317" i="6"/>
  <c r="O1448" i="6" l="1"/>
  <c r="O1449" i="6" s="1"/>
  <c r="M1319" i="6"/>
  <c r="N1318" i="6"/>
  <c r="O1450" i="6" l="1"/>
  <c r="M1320" i="6"/>
  <c r="N1319" i="6"/>
  <c r="P1317" i="6" l="1"/>
  <c r="P1318" i="6" s="1"/>
  <c r="P1319" i="6" s="1"/>
  <c r="P1320" i="6" s="1"/>
  <c r="P1321" i="6" s="1"/>
  <c r="P1322" i="6" s="1"/>
  <c r="P1323" i="6" s="1"/>
  <c r="O1451" i="6"/>
  <c r="M1321" i="6"/>
  <c r="N1320" i="6"/>
  <c r="O1452" i="6" l="1"/>
  <c r="M1322" i="6"/>
  <c r="N1321" i="6"/>
  <c r="O1453" i="6" l="1"/>
  <c r="M1323" i="6"/>
  <c r="N1322" i="6"/>
  <c r="O1454" i="6" l="1"/>
  <c r="M1324" i="6"/>
  <c r="N1323" i="6"/>
  <c r="O1455" i="6" l="1"/>
  <c r="M1325" i="6"/>
  <c r="N1324" i="6"/>
  <c r="O1456" i="6" l="1"/>
  <c r="M1326" i="6"/>
  <c r="N1325" i="6"/>
  <c r="O1457" i="6" l="1"/>
  <c r="M1327" i="6"/>
  <c r="N1326" i="6"/>
  <c r="P1324" i="6" l="1"/>
  <c r="P1325" i="6" s="1"/>
  <c r="P1326" i="6" s="1"/>
  <c r="P1327" i="6" s="1"/>
  <c r="P1328" i="6" s="1"/>
  <c r="P1329" i="6" s="1"/>
  <c r="P1330" i="6" s="1"/>
  <c r="O1458" i="6"/>
  <c r="M1328" i="6"/>
  <c r="N1327" i="6"/>
  <c r="O1459" i="6" l="1"/>
  <c r="M1329" i="6"/>
  <c r="N1328" i="6"/>
  <c r="O1460" i="6" l="1"/>
  <c r="M1330" i="6"/>
  <c r="N1329" i="6"/>
  <c r="O1461" i="6" l="1"/>
  <c r="M1331" i="6"/>
  <c r="N1330" i="6"/>
  <c r="O1462" i="6" l="1"/>
  <c r="M1332" i="6"/>
  <c r="N1331" i="6"/>
  <c r="O1463" i="6" l="1"/>
  <c r="M1333" i="6"/>
  <c r="N1332" i="6"/>
  <c r="O1464" i="6" l="1"/>
  <c r="M1334" i="6"/>
  <c r="N1333" i="6"/>
  <c r="P1331" i="6" l="1"/>
  <c r="P1332" i="6" s="1"/>
  <c r="P1333" i="6" s="1"/>
  <c r="P1334" i="6" s="1"/>
  <c r="P1335" i="6" s="1"/>
  <c r="P1336" i="6" s="1"/>
  <c r="P1337" i="6" s="1"/>
  <c r="O1465" i="6"/>
  <c r="M1335" i="6"/>
  <c r="N1334" i="6"/>
  <c r="O1466" i="6" l="1"/>
  <c r="M1336" i="6"/>
  <c r="N1335" i="6"/>
  <c r="O1467" i="6" l="1"/>
  <c r="M1337" i="6"/>
  <c r="N1336" i="6"/>
  <c r="O1468" i="6" l="1"/>
  <c r="M1338" i="6"/>
  <c r="N1337" i="6"/>
  <c r="O1469" i="6" l="1"/>
  <c r="M1339" i="6"/>
  <c r="N1338" i="6"/>
  <c r="O1470" i="6" l="1"/>
  <c r="O1471" i="6" s="1"/>
  <c r="M1340" i="6"/>
  <c r="N1339" i="6"/>
  <c r="O1472" i="6" l="1"/>
  <c r="M1341" i="6"/>
  <c r="N1340" i="6"/>
  <c r="P1338" i="6" l="1"/>
  <c r="P1339" i="6" s="1"/>
  <c r="P1340" i="6" s="1"/>
  <c r="P1341" i="6" s="1"/>
  <c r="P1342" i="6" s="1"/>
  <c r="P1343" i="6" s="1"/>
  <c r="P1344" i="6" s="1"/>
  <c r="O1473" i="6"/>
  <c r="M1342" i="6"/>
  <c r="N1341" i="6"/>
  <c r="O1474" i="6" l="1"/>
  <c r="M1343" i="6"/>
  <c r="N1342" i="6"/>
  <c r="O1475" i="6" l="1"/>
  <c r="M1344" i="6"/>
  <c r="N1343" i="6"/>
  <c r="O1476" i="6" l="1"/>
  <c r="M1345" i="6"/>
  <c r="N1344" i="6"/>
  <c r="O1477" i="6" l="1"/>
  <c r="M1346" i="6"/>
  <c r="N1345" i="6"/>
  <c r="O1478" i="6" l="1"/>
  <c r="M1347" i="6"/>
  <c r="N1346" i="6"/>
  <c r="O1479" i="6" l="1"/>
  <c r="M1348" i="6"/>
  <c r="N1347" i="6"/>
  <c r="P1345" i="6" l="1"/>
  <c r="P1346" i="6" s="1"/>
  <c r="P1347" i="6" s="1"/>
  <c r="P1348" i="6" s="1"/>
  <c r="P1349" i="6" s="1"/>
  <c r="P1350" i="6" s="1"/>
  <c r="P1351" i="6" s="1"/>
  <c r="O1480" i="6"/>
  <c r="M1349" i="6"/>
  <c r="N1348" i="6"/>
  <c r="O1481" i="6" l="1"/>
  <c r="M1350" i="6"/>
  <c r="N1349" i="6"/>
  <c r="O1482" i="6" l="1"/>
  <c r="M1351" i="6"/>
  <c r="N1350" i="6"/>
  <c r="O1483" i="6" l="1"/>
  <c r="M1352" i="6"/>
  <c r="N1351" i="6"/>
  <c r="O1484" i="6" l="1"/>
  <c r="M1353" i="6"/>
  <c r="N1352" i="6"/>
  <c r="O1485" i="6" l="1"/>
  <c r="M1354" i="6"/>
  <c r="N1353" i="6"/>
  <c r="O1486" i="6" l="1"/>
  <c r="M1355" i="6"/>
  <c r="N1354" i="6"/>
  <c r="P1352" i="6" l="1"/>
  <c r="P1353" i="6" s="1"/>
  <c r="P1354" i="6" s="1"/>
  <c r="P1355" i="6" s="1"/>
  <c r="P1356" i="6" s="1"/>
  <c r="P1357" i="6" s="1"/>
  <c r="P1358" i="6" s="1"/>
  <c r="O1487" i="6"/>
  <c r="M1356" i="6"/>
  <c r="N1355" i="6"/>
  <c r="O1488" i="6" l="1"/>
  <c r="M1357" i="6"/>
  <c r="N1356" i="6"/>
  <c r="O1489" i="6" l="1"/>
  <c r="M1358" i="6"/>
  <c r="N1357" i="6"/>
  <c r="O1490" i="6" l="1"/>
  <c r="M1359" i="6"/>
  <c r="N1358" i="6"/>
  <c r="O1491" i="6" l="1"/>
  <c r="M1360" i="6"/>
  <c r="N1359" i="6"/>
  <c r="O1492" i="6" l="1"/>
  <c r="M1361" i="6"/>
  <c r="N1360" i="6"/>
  <c r="O1493" i="6" l="1"/>
  <c r="M1362" i="6"/>
  <c r="N1361" i="6"/>
  <c r="P1359" i="6" l="1"/>
  <c r="P1360" i="6" s="1"/>
  <c r="P1361" i="6" s="1"/>
  <c r="P1362" i="6" s="1"/>
  <c r="P1363" i="6" s="1"/>
  <c r="P1364" i="6" s="1"/>
  <c r="P1365" i="6" s="1"/>
  <c r="O1494" i="6"/>
  <c r="M1363" i="6"/>
  <c r="N1362" i="6"/>
  <c r="O1495" i="6" l="1"/>
  <c r="M1364" i="6"/>
  <c r="N1363" i="6"/>
  <c r="O1496" i="6" l="1"/>
  <c r="M1365" i="6"/>
  <c r="N1364" i="6"/>
  <c r="O1497" i="6" l="1"/>
  <c r="M1366" i="6"/>
  <c r="N1365" i="6"/>
  <c r="O1498" i="6" l="1"/>
  <c r="O1499" i="6" s="1"/>
  <c r="M1367" i="6"/>
  <c r="N1366" i="6"/>
  <c r="O1500" i="6" l="1"/>
  <c r="M1368" i="6"/>
  <c r="N1367" i="6"/>
  <c r="O1501" i="6" l="1"/>
  <c r="M1369" i="6"/>
  <c r="N1368" i="6"/>
  <c r="P1366" i="6" l="1"/>
  <c r="P1367" i="6" s="1"/>
  <c r="P1368" i="6" s="1"/>
  <c r="P1369" i="6" s="1"/>
  <c r="P1370" i="6" s="1"/>
  <c r="P1371" i="6" s="1"/>
  <c r="P1372" i="6" s="1"/>
  <c r="O1502" i="6"/>
  <c r="M1370" i="6"/>
  <c r="N1369" i="6"/>
  <c r="O1503" i="6" l="1"/>
  <c r="M1371" i="6"/>
  <c r="N1370" i="6"/>
  <c r="O1504" i="6" l="1"/>
  <c r="O1505" i="6" s="1"/>
  <c r="M1372" i="6"/>
  <c r="N1371" i="6"/>
  <c r="O1506" i="6" l="1"/>
  <c r="M1373" i="6"/>
  <c r="N1372" i="6"/>
  <c r="O1507" i="6" l="1"/>
  <c r="M1374" i="6"/>
  <c r="N1373" i="6"/>
  <c r="O1508" i="6" l="1"/>
  <c r="M1375" i="6"/>
  <c r="N1374" i="6"/>
  <c r="O1509" i="6" l="1"/>
  <c r="M1376" i="6"/>
  <c r="N1375" i="6"/>
  <c r="P1373" i="6" l="1"/>
  <c r="P1374" i="6" s="1"/>
  <c r="P1375" i="6" s="1"/>
  <c r="P1376" i="6" s="1"/>
  <c r="P1377" i="6" s="1"/>
  <c r="P1378" i="6" s="1"/>
  <c r="P1379" i="6" s="1"/>
  <c r="O1510" i="6"/>
  <c r="M1377" i="6"/>
  <c r="N1376" i="6"/>
  <c r="O1511" i="6" l="1"/>
  <c r="M1378" i="6"/>
  <c r="N1377" i="6"/>
  <c r="O1512" i="6" l="1"/>
  <c r="M1379" i="6"/>
  <c r="N1378" i="6"/>
  <c r="O1513" i="6" l="1"/>
  <c r="M1380" i="6"/>
  <c r="N1379" i="6"/>
  <c r="O1514" i="6" l="1"/>
  <c r="M1381" i="6"/>
  <c r="N1380" i="6"/>
  <c r="O1515" i="6" l="1"/>
  <c r="M1382" i="6"/>
  <c r="N1381" i="6"/>
  <c r="O1516" i="6" l="1"/>
  <c r="M1383" i="6"/>
  <c r="N1382" i="6"/>
  <c r="P1380" i="6" l="1"/>
  <c r="P1381" i="6" s="1"/>
  <c r="P1382" i="6" s="1"/>
  <c r="P1383" i="6" s="1"/>
  <c r="P1384" i="6" s="1"/>
  <c r="P1385" i="6" s="1"/>
  <c r="P1386" i="6" s="1"/>
  <c r="O1517" i="6"/>
  <c r="O1518" i="6" s="1"/>
  <c r="M1384" i="6"/>
  <c r="N1383" i="6"/>
  <c r="O1519" i="6" l="1"/>
  <c r="M1385" i="6"/>
  <c r="N1384" i="6"/>
  <c r="O1520" i="6" l="1"/>
  <c r="M1386" i="6"/>
  <c r="N1385" i="6"/>
  <c r="O1521" i="6" l="1"/>
  <c r="M1387" i="6"/>
  <c r="N1386" i="6"/>
  <c r="O1522" i="6" l="1"/>
  <c r="M1388" i="6"/>
  <c r="N1387" i="6"/>
  <c r="O1523" i="6" l="1"/>
  <c r="M1389" i="6"/>
  <c r="N1388" i="6"/>
  <c r="O1524" i="6" l="1"/>
  <c r="M1390" i="6"/>
  <c r="N1389" i="6"/>
  <c r="P1387" i="6" l="1"/>
  <c r="P1388" i="6" s="1"/>
  <c r="P1389" i="6" s="1"/>
  <c r="P1390" i="6" s="1"/>
  <c r="P1391" i="6" s="1"/>
  <c r="P1392" i="6" s="1"/>
  <c r="P1393" i="6" s="1"/>
  <c r="O1525" i="6"/>
  <c r="M1391" i="6"/>
  <c r="N1390" i="6"/>
  <c r="O1526" i="6" l="1"/>
  <c r="O1527" i="6" s="1"/>
  <c r="M1392" i="6"/>
  <c r="N1391" i="6"/>
  <c r="O1528" i="6" l="1"/>
  <c r="M1393" i="6"/>
  <c r="N1392" i="6"/>
  <c r="O1529" i="6" l="1"/>
  <c r="M1394" i="6"/>
  <c r="N1393" i="6"/>
  <c r="O1530" i="6" l="1"/>
  <c r="M1395" i="6"/>
  <c r="N1394" i="6"/>
  <c r="O1531" i="6" l="1"/>
  <c r="M1396" i="6"/>
  <c r="N1395" i="6"/>
  <c r="O1532" i="6" l="1"/>
  <c r="O1533" i="6" s="1"/>
  <c r="M1397" i="6"/>
  <c r="N1396" i="6"/>
  <c r="P1394" i="6" l="1"/>
  <c r="P1395" i="6" s="1"/>
  <c r="P1396" i="6" s="1"/>
  <c r="P1397" i="6" s="1"/>
  <c r="P1398" i="6" s="1"/>
  <c r="P1399" i="6" s="1"/>
  <c r="P1400" i="6" s="1"/>
  <c r="O1534" i="6"/>
  <c r="M1398" i="6"/>
  <c r="N1397" i="6"/>
  <c r="O1535" i="6" l="1"/>
  <c r="M1399" i="6"/>
  <c r="N1398" i="6"/>
  <c r="O1536" i="6" l="1"/>
  <c r="M1400" i="6"/>
  <c r="N1399" i="6"/>
  <c r="O1537" i="6" l="1"/>
  <c r="M1401" i="6"/>
  <c r="N1400" i="6"/>
  <c r="O1538" i="6" l="1"/>
  <c r="M1402" i="6"/>
  <c r="N1401" i="6"/>
  <c r="O1539" i="6" l="1"/>
  <c r="M1403" i="6"/>
  <c r="N1402" i="6"/>
  <c r="O1540" i="6" l="1"/>
  <c r="M1404" i="6"/>
  <c r="N1403" i="6"/>
  <c r="P1401" i="6" l="1"/>
  <c r="P1402" i="6" s="1"/>
  <c r="P1403" i="6" s="1"/>
  <c r="P1404" i="6" s="1"/>
  <c r="P1405" i="6" s="1"/>
  <c r="P1406" i="6" s="1"/>
  <c r="P1407" i="6" s="1"/>
  <c r="O1541" i="6"/>
  <c r="M1405" i="6"/>
  <c r="N1404" i="6"/>
  <c r="O1542" i="6" l="1"/>
  <c r="M1406" i="6"/>
  <c r="N1405" i="6"/>
  <c r="O1543" i="6" l="1"/>
  <c r="M1407" i="6"/>
  <c r="N1406" i="6"/>
  <c r="O1544" i="6" l="1"/>
  <c r="M1408" i="6"/>
  <c r="N1407" i="6"/>
  <c r="O1545" i="6" l="1"/>
  <c r="M1409" i="6"/>
  <c r="N1408" i="6"/>
  <c r="O1546" i="6" l="1"/>
  <c r="O1547" i="6" s="1"/>
  <c r="M1410" i="6"/>
  <c r="N1409" i="6"/>
  <c r="O1548" i="6" l="1"/>
  <c r="M1411" i="6"/>
  <c r="N1410" i="6"/>
  <c r="P1408" i="6" l="1"/>
  <c r="P1409" i="6" s="1"/>
  <c r="P1410" i="6" s="1"/>
  <c r="P1411" i="6" s="1"/>
  <c r="P1412" i="6" s="1"/>
  <c r="P1413" i="6" s="1"/>
  <c r="P1414" i="6" s="1"/>
  <c r="O1549" i="6"/>
  <c r="M1412" i="6"/>
  <c r="N1411" i="6"/>
  <c r="O1550" i="6" l="1"/>
  <c r="M1413" i="6"/>
  <c r="N1412" i="6"/>
  <c r="O1551" i="6" l="1"/>
  <c r="M1414" i="6"/>
  <c r="N1413" i="6"/>
  <c r="O1552" i="6" l="1"/>
  <c r="M1415" i="6"/>
  <c r="N1414" i="6"/>
  <c r="O1553" i="6" l="1"/>
  <c r="M1416" i="6"/>
  <c r="N1415" i="6"/>
  <c r="O1554" i="6" l="1"/>
  <c r="O1555" i="6" s="1"/>
  <c r="M1417" i="6"/>
  <c r="N1416" i="6"/>
  <c r="O1556" i="6" l="1"/>
  <c r="M1418" i="6"/>
  <c r="N1417" i="6"/>
  <c r="P1415" i="6" l="1"/>
  <c r="P1416" i="6" s="1"/>
  <c r="P1417" i="6" s="1"/>
  <c r="P1418" i="6" s="1"/>
  <c r="P1419" i="6" s="1"/>
  <c r="P1420" i="6" s="1"/>
  <c r="P1421" i="6" s="1"/>
  <c r="O1557" i="6"/>
  <c r="M1419" i="6"/>
  <c r="N1418" i="6"/>
  <c r="O1558" i="6" l="1"/>
  <c r="M1420" i="6"/>
  <c r="N1419" i="6"/>
  <c r="O1559" i="6" l="1"/>
  <c r="M1421" i="6"/>
  <c r="N1420" i="6"/>
  <c r="O1560" i="6" l="1"/>
  <c r="M1422" i="6"/>
  <c r="N1421" i="6"/>
  <c r="O1561" i="6" l="1"/>
  <c r="M1423" i="6"/>
  <c r="N1422" i="6"/>
  <c r="O1562" i="6" l="1"/>
  <c r="M1424" i="6"/>
  <c r="N1423" i="6"/>
  <c r="O1563" i="6" l="1"/>
  <c r="M1425" i="6"/>
  <c r="N1424" i="6"/>
  <c r="P1422" i="6" l="1"/>
  <c r="P1423" i="6" s="1"/>
  <c r="P1424" i="6" s="1"/>
  <c r="P1425" i="6" s="1"/>
  <c r="P1426" i="6" s="1"/>
  <c r="P1427" i="6" s="1"/>
  <c r="P1428" i="6" s="1"/>
  <c r="O1564" i="6"/>
  <c r="M1426" i="6"/>
  <c r="N1425" i="6"/>
  <c r="O1565" i="6" l="1"/>
  <c r="M1427" i="6"/>
  <c r="N1426" i="6"/>
  <c r="O1566" i="6" l="1"/>
  <c r="M1428" i="6"/>
  <c r="N1427" i="6"/>
  <c r="O1567" i="6" l="1"/>
  <c r="M1429" i="6"/>
  <c r="N1428" i="6"/>
  <c r="O1568" i="6" l="1"/>
  <c r="M1430" i="6"/>
  <c r="N1429" i="6"/>
  <c r="O1569" i="6" l="1"/>
  <c r="M1431" i="6"/>
  <c r="N1430" i="6"/>
  <c r="O1570" i="6" l="1"/>
  <c r="M1432" i="6"/>
  <c r="N1431" i="6"/>
  <c r="P1429" i="6" l="1"/>
  <c r="P1430" i="6" s="1"/>
  <c r="P1431" i="6" s="1"/>
  <c r="P1432" i="6" s="1"/>
  <c r="P1433" i="6" s="1"/>
  <c r="P1434" i="6" s="1"/>
  <c r="P1435" i="6" s="1"/>
  <c r="O1571" i="6"/>
  <c r="M1433" i="6"/>
  <c r="N1432" i="6"/>
  <c r="O1572" i="6" l="1"/>
  <c r="M1434" i="6"/>
  <c r="N1433" i="6"/>
  <c r="O1573" i="6" l="1"/>
  <c r="M1435" i="6"/>
  <c r="N1434" i="6"/>
  <c r="O1574" i="6" l="1"/>
  <c r="M1436" i="6"/>
  <c r="N1435" i="6"/>
  <c r="O1575" i="6" l="1"/>
  <c r="M1437" i="6"/>
  <c r="N1436" i="6"/>
  <c r="O1576" i="6" l="1"/>
  <c r="M1438" i="6"/>
  <c r="N1437" i="6"/>
  <c r="O1577" i="6" l="1"/>
  <c r="M1439" i="6"/>
  <c r="N1438" i="6"/>
  <c r="P1436" i="6" l="1"/>
  <c r="P1437" i="6" s="1"/>
  <c r="P1438" i="6" s="1"/>
  <c r="P1439" i="6" s="1"/>
  <c r="P1440" i="6" s="1"/>
  <c r="P1441" i="6" s="1"/>
  <c r="P1442" i="6" s="1"/>
  <c r="O1578" i="6"/>
  <c r="M1440" i="6"/>
  <c r="N1439" i="6"/>
  <c r="O1579" i="6" l="1"/>
  <c r="M1441" i="6"/>
  <c r="N1440" i="6"/>
  <c r="O1580" i="6" l="1"/>
  <c r="M1442" i="6"/>
  <c r="N1441" i="6"/>
  <c r="O1581" i="6" l="1"/>
  <c r="M1443" i="6"/>
  <c r="N1442" i="6"/>
  <c r="O1582" i="6" l="1"/>
  <c r="O1583" i="6" s="1"/>
  <c r="M1444" i="6"/>
  <c r="N1443" i="6"/>
  <c r="O1584" i="6" l="1"/>
  <c r="M1445" i="6"/>
  <c r="N1444" i="6"/>
  <c r="O1585" i="6" l="1"/>
  <c r="M1446" i="6"/>
  <c r="N1445" i="6"/>
  <c r="P1443" i="6" l="1"/>
  <c r="P1444" i="6" s="1"/>
  <c r="P1445" i="6" s="1"/>
  <c r="P1446" i="6" s="1"/>
  <c r="P1447" i="6" s="1"/>
  <c r="P1448" i="6" s="1"/>
  <c r="P1449" i="6" s="1"/>
  <c r="O1586" i="6"/>
  <c r="M1447" i="6"/>
  <c r="N1446" i="6"/>
  <c r="O1587" i="6" l="1"/>
  <c r="M1448" i="6"/>
  <c r="N1447" i="6"/>
  <c r="O1588" i="6" l="1"/>
  <c r="O1589" i="6" s="1"/>
  <c r="M1449" i="6"/>
  <c r="N1448" i="6"/>
  <c r="O1590" i="6" l="1"/>
  <c r="M1450" i="6"/>
  <c r="N1449" i="6"/>
  <c r="O1591" i="6" l="1"/>
  <c r="M1451" i="6"/>
  <c r="N1450" i="6"/>
  <c r="O1592" i="6" l="1"/>
  <c r="M1452" i="6"/>
  <c r="N1451" i="6"/>
  <c r="O1593" i="6" l="1"/>
  <c r="M1453" i="6"/>
  <c r="N1452" i="6"/>
  <c r="P1450" i="6" l="1"/>
  <c r="P1451" i="6" s="1"/>
  <c r="P1452" i="6" s="1"/>
  <c r="P1453" i="6" s="1"/>
  <c r="P1454" i="6" s="1"/>
  <c r="P1455" i="6" s="1"/>
  <c r="P1456" i="6" s="1"/>
  <c r="O1594" i="6"/>
  <c r="M1454" i="6"/>
  <c r="N1453" i="6"/>
  <c r="O1595" i="6" l="1"/>
  <c r="M1455" i="6"/>
  <c r="N1454" i="6"/>
  <c r="O1596" i="6" l="1"/>
  <c r="M1456" i="6"/>
  <c r="N1455" i="6"/>
  <c r="O1597" i="6" l="1"/>
  <c r="M1457" i="6"/>
  <c r="N1456" i="6"/>
  <c r="O1598" i="6" l="1"/>
  <c r="M1458" i="6"/>
  <c r="N1457" i="6"/>
  <c r="O1599" i="6" l="1"/>
  <c r="M1459" i="6"/>
  <c r="N1458" i="6"/>
  <c r="O1600" i="6" l="1"/>
  <c r="M1460" i="6"/>
  <c r="N1459" i="6"/>
  <c r="P1457" i="6" l="1"/>
  <c r="P1458" i="6" s="1"/>
  <c r="P1459" i="6" s="1"/>
  <c r="P1460" i="6" s="1"/>
  <c r="P1461" i="6" s="1"/>
  <c r="P1462" i="6" s="1"/>
  <c r="P1463" i="6" s="1"/>
  <c r="O1601" i="6"/>
  <c r="M1461" i="6"/>
  <c r="N1460" i="6"/>
  <c r="O1602" i="6" l="1"/>
  <c r="O1603" i="6" s="1"/>
  <c r="M1462" i="6"/>
  <c r="N1461" i="6"/>
  <c r="O1604" i="6" l="1"/>
  <c r="M1463" i="6"/>
  <c r="N1462" i="6"/>
  <c r="O1605" i="6" l="1"/>
  <c r="M1464" i="6"/>
  <c r="N1463" i="6"/>
  <c r="O1606" i="6" l="1"/>
  <c r="M1465" i="6"/>
  <c r="N1464" i="6"/>
  <c r="O1607" i="6" l="1"/>
  <c r="M1466" i="6"/>
  <c r="N1465" i="6"/>
  <c r="O1608" i="6" l="1"/>
  <c r="M1467" i="6"/>
  <c r="N1466" i="6"/>
  <c r="P1464" i="6" l="1"/>
  <c r="P1465" i="6" s="1"/>
  <c r="P1466" i="6" s="1"/>
  <c r="P1467" i="6" s="1"/>
  <c r="P1468" i="6" s="1"/>
  <c r="P1469" i="6" s="1"/>
  <c r="P1470" i="6" s="1"/>
  <c r="O1609" i="6"/>
  <c r="M1468" i="6"/>
  <c r="N1467" i="6"/>
  <c r="O1610" i="6" l="1"/>
  <c r="O1611" i="6" s="1"/>
  <c r="M1469" i="6"/>
  <c r="N1468" i="6"/>
  <c r="O1612" i="6" l="1"/>
  <c r="M1470" i="6"/>
  <c r="N1469" i="6"/>
  <c r="O1613" i="6" l="1"/>
  <c r="M1471" i="6"/>
  <c r="N1470" i="6"/>
  <c r="O1614" i="6" l="1"/>
  <c r="M1472" i="6"/>
  <c r="N1471" i="6"/>
  <c r="O1615" i="6" l="1"/>
  <c r="M1473" i="6"/>
  <c r="N1472" i="6"/>
  <c r="O1616" i="6" l="1"/>
  <c r="M1474" i="6"/>
  <c r="N1473" i="6"/>
  <c r="P1471" i="6" l="1"/>
  <c r="P1472" i="6" s="1"/>
  <c r="P1473" i="6" s="1"/>
  <c r="P1474" i="6" s="1"/>
  <c r="P1475" i="6" s="1"/>
  <c r="P1476" i="6" s="1"/>
  <c r="P1477" i="6" s="1"/>
  <c r="O1617" i="6"/>
  <c r="M1475" i="6"/>
  <c r="N1474" i="6"/>
  <c r="O1618" i="6" l="1"/>
  <c r="M1476" i="6"/>
  <c r="N1475" i="6"/>
  <c r="O1619" i="6" l="1"/>
  <c r="M1477" i="6"/>
  <c r="N1476" i="6"/>
  <c r="O1620" i="6" l="1"/>
  <c r="M1478" i="6"/>
  <c r="N1477" i="6"/>
  <c r="O1621" i="6" l="1"/>
  <c r="M1479" i="6"/>
  <c r="N1478" i="6"/>
  <c r="O1622" i="6" l="1"/>
  <c r="M1480" i="6"/>
  <c r="N1479" i="6"/>
  <c r="O1623" i="6" l="1"/>
  <c r="M1481" i="6"/>
  <c r="N1480" i="6"/>
  <c r="P1478" i="6" l="1"/>
  <c r="P1479" i="6" s="1"/>
  <c r="P1480" i="6" s="1"/>
  <c r="P1481" i="6" s="1"/>
  <c r="P1482" i="6" s="1"/>
  <c r="P1483" i="6" s="1"/>
  <c r="P1484" i="6" s="1"/>
  <c r="O1624" i="6"/>
  <c r="M1482" i="6"/>
  <c r="N1481" i="6"/>
  <c r="O1625" i="6" l="1"/>
  <c r="M1483" i="6"/>
  <c r="N1482" i="6"/>
  <c r="O1626" i="6" l="1"/>
  <c r="M1484" i="6"/>
  <c r="N1483" i="6"/>
  <c r="O1627" i="6" l="1"/>
  <c r="M1485" i="6"/>
  <c r="N1484" i="6"/>
  <c r="O1628" i="6" l="1"/>
  <c r="M1486" i="6"/>
  <c r="N1485" i="6"/>
  <c r="O1629" i="6" l="1"/>
  <c r="M1487" i="6"/>
  <c r="N1486" i="6"/>
  <c r="O1630" i="6" l="1"/>
  <c r="M1488" i="6"/>
  <c r="N1487" i="6"/>
  <c r="P1485" i="6" l="1"/>
  <c r="P1486" i="6" s="1"/>
  <c r="P1487" i="6" s="1"/>
  <c r="P1488" i="6" s="1"/>
  <c r="P1489" i="6" s="1"/>
  <c r="P1490" i="6" s="1"/>
  <c r="P1491" i="6" s="1"/>
  <c r="O1631" i="6"/>
  <c r="M1489" i="6"/>
  <c r="N1488" i="6"/>
  <c r="O1632" i="6" l="1"/>
  <c r="M1490" i="6"/>
  <c r="N1489" i="6"/>
  <c r="O1633" i="6" l="1"/>
  <c r="M1491" i="6"/>
  <c r="N1490" i="6"/>
  <c r="O1634" i="6" l="1"/>
  <c r="M1492" i="6"/>
  <c r="N1491" i="6"/>
  <c r="O1635" i="6" l="1"/>
  <c r="M1493" i="6"/>
  <c r="N1492" i="6"/>
  <c r="O1636" i="6" l="1"/>
  <c r="M1494" i="6"/>
  <c r="N1493" i="6"/>
  <c r="O1637" i="6" l="1"/>
  <c r="M1495" i="6"/>
  <c r="N1494" i="6"/>
  <c r="P1492" i="6" l="1"/>
  <c r="P1493" i="6" s="1"/>
  <c r="P1494" i="6" s="1"/>
  <c r="P1495" i="6" s="1"/>
  <c r="P1496" i="6" s="1"/>
  <c r="P1497" i="6" s="1"/>
  <c r="P1498" i="6" s="1"/>
  <c r="O1638" i="6"/>
  <c r="M1496" i="6"/>
  <c r="N1495" i="6"/>
  <c r="O1639" i="6" l="1"/>
  <c r="M1497" i="6"/>
  <c r="N1496" i="6"/>
  <c r="O1640" i="6" l="1"/>
  <c r="M1498" i="6"/>
  <c r="N1497" i="6"/>
  <c r="O1641" i="6" l="1"/>
  <c r="M1499" i="6"/>
  <c r="N1498" i="6"/>
  <c r="O1642" i="6" l="1"/>
  <c r="M1500" i="6"/>
  <c r="N1499" i="6"/>
  <c r="O1643" i="6" l="1"/>
  <c r="M1501" i="6"/>
  <c r="N1500" i="6"/>
  <c r="O1644" i="6" l="1"/>
  <c r="M1502" i="6"/>
  <c r="N1501" i="6"/>
  <c r="P1499" i="6" l="1"/>
  <c r="P1500" i="6" s="1"/>
  <c r="P1501" i="6" s="1"/>
  <c r="P1502" i="6" s="1"/>
  <c r="P1503" i="6" s="1"/>
  <c r="P1504" i="6" s="1"/>
  <c r="P1505" i="6" s="1"/>
  <c r="O1645" i="6"/>
  <c r="M1503" i="6"/>
  <c r="N1502" i="6"/>
  <c r="O1646" i="6" l="1"/>
  <c r="M1504" i="6"/>
  <c r="N1503" i="6"/>
  <c r="O1647" i="6" l="1"/>
  <c r="M1505" i="6"/>
  <c r="N1504" i="6"/>
  <c r="O1648" i="6" l="1"/>
  <c r="M1506" i="6"/>
  <c r="N1505" i="6"/>
  <c r="O1649" i="6" l="1"/>
  <c r="M1507" i="6"/>
  <c r="N1506" i="6"/>
  <c r="O1650" i="6" l="1"/>
  <c r="M1508" i="6"/>
  <c r="N1507" i="6"/>
  <c r="O1651" i="6" l="1"/>
  <c r="M1509" i="6"/>
  <c r="N1508" i="6"/>
  <c r="P1506" i="6" l="1"/>
  <c r="P1507" i="6" s="1"/>
  <c r="P1508" i="6" s="1"/>
  <c r="P1509" i="6" s="1"/>
  <c r="P1510" i="6" s="1"/>
  <c r="P1511" i="6" s="1"/>
  <c r="P1512" i="6" s="1"/>
  <c r="O1652" i="6"/>
  <c r="M1510" i="6"/>
  <c r="N1509" i="6"/>
  <c r="O1653" i="6" l="1"/>
  <c r="M1511" i="6"/>
  <c r="N1510" i="6"/>
  <c r="O1654" i="6" l="1"/>
  <c r="M1512" i="6"/>
  <c r="N1511" i="6"/>
  <c r="O1655" i="6" l="1"/>
  <c r="M1513" i="6"/>
  <c r="N1512" i="6"/>
  <c r="O1656" i="6" l="1"/>
  <c r="M1514" i="6"/>
  <c r="N1513" i="6"/>
  <c r="O1657" i="6" l="1"/>
  <c r="M1515" i="6"/>
  <c r="N1514" i="6"/>
  <c r="O1658" i="6" l="1"/>
  <c r="M1516" i="6"/>
  <c r="N1515" i="6"/>
  <c r="P1513" i="6" l="1"/>
  <c r="P1514" i="6" s="1"/>
  <c r="P1515" i="6" s="1"/>
  <c r="P1516" i="6" s="1"/>
  <c r="P1517" i="6" s="1"/>
  <c r="P1518" i="6" s="1"/>
  <c r="P1519" i="6" s="1"/>
  <c r="O1659" i="6"/>
  <c r="M1517" i="6"/>
  <c r="N1516" i="6"/>
  <c r="O1660" i="6" l="1"/>
  <c r="M1518" i="6"/>
  <c r="N1517" i="6"/>
  <c r="O1661" i="6" l="1"/>
  <c r="M1519" i="6"/>
  <c r="N1518" i="6"/>
  <c r="O1662" i="6" l="1"/>
  <c r="M1520" i="6"/>
  <c r="N1519" i="6"/>
  <c r="O1663" i="6" l="1"/>
  <c r="M1521" i="6"/>
  <c r="N1520" i="6"/>
  <c r="O1664" i="6" l="1"/>
  <c r="M1522" i="6"/>
  <c r="N1521" i="6"/>
  <c r="O1665" i="6" l="1"/>
  <c r="M1523" i="6"/>
  <c r="N1522" i="6"/>
  <c r="P1520" i="6" l="1"/>
  <c r="P1521" i="6" s="1"/>
  <c r="P1522" i="6" s="1"/>
  <c r="P1523" i="6" s="1"/>
  <c r="P1524" i="6" s="1"/>
  <c r="P1525" i="6" s="1"/>
  <c r="P1526" i="6" s="1"/>
  <c r="O1666" i="6"/>
  <c r="M1524" i="6"/>
  <c r="N1523" i="6"/>
  <c r="O1667" i="6" l="1"/>
  <c r="M1525" i="6"/>
  <c r="N1524" i="6"/>
  <c r="O1668" i="6" l="1"/>
  <c r="M1526" i="6"/>
  <c r="N1525" i="6"/>
  <c r="O1669" i="6" l="1"/>
  <c r="O1670" i="6" s="1"/>
  <c r="M1527" i="6"/>
  <c r="N1526" i="6"/>
  <c r="O1671" i="6" l="1"/>
  <c r="M1528" i="6"/>
  <c r="N1527" i="6"/>
  <c r="O1672" i="6" l="1"/>
  <c r="M1529" i="6"/>
  <c r="N1528" i="6"/>
  <c r="O1673" i="6" l="1"/>
  <c r="M1530" i="6"/>
  <c r="N1529" i="6"/>
  <c r="P1527" i="6" l="1"/>
  <c r="P1528" i="6" s="1"/>
  <c r="P1529" i="6" s="1"/>
  <c r="P1530" i="6" s="1"/>
  <c r="P1531" i="6" s="1"/>
  <c r="P1532" i="6" s="1"/>
  <c r="P1533" i="6" s="1"/>
  <c r="O1674" i="6"/>
  <c r="M1531" i="6"/>
  <c r="N1530" i="6"/>
  <c r="O1675" i="6" l="1"/>
  <c r="M1532" i="6"/>
  <c r="N1531" i="6"/>
  <c r="O1676" i="6" l="1"/>
  <c r="M1533" i="6"/>
  <c r="N1532" i="6"/>
  <c r="O1677" i="6" l="1"/>
  <c r="M1534" i="6"/>
  <c r="N1533" i="6"/>
  <c r="O1678" i="6" l="1"/>
  <c r="O1679" i="6" s="1"/>
  <c r="M1535" i="6"/>
  <c r="N1534" i="6"/>
  <c r="O1680" i="6" l="1"/>
  <c r="M1536" i="6"/>
  <c r="N1535" i="6"/>
  <c r="O1681" i="6" l="1"/>
  <c r="M1537" i="6"/>
  <c r="N1536" i="6"/>
  <c r="P1534" i="6" l="1"/>
  <c r="P1535" i="6" s="1"/>
  <c r="P1536" i="6" s="1"/>
  <c r="P1537" i="6" s="1"/>
  <c r="P1538" i="6" s="1"/>
  <c r="P1539" i="6" s="1"/>
  <c r="P1540" i="6" s="1"/>
  <c r="O1682" i="6"/>
  <c r="M1538" i="6"/>
  <c r="N1537" i="6"/>
  <c r="O1683" i="6" l="1"/>
  <c r="M1539" i="6"/>
  <c r="N1538" i="6"/>
  <c r="O1684" i="6" l="1"/>
  <c r="M1540" i="6"/>
  <c r="N1539" i="6"/>
  <c r="O1685" i="6" l="1"/>
  <c r="M1541" i="6"/>
  <c r="N1540" i="6"/>
  <c r="O1686" i="6" l="1"/>
  <c r="M1542" i="6"/>
  <c r="N1541" i="6"/>
  <c r="O1687" i="6" l="1"/>
  <c r="M1543" i="6"/>
  <c r="N1542" i="6"/>
  <c r="O1688" i="6" l="1"/>
  <c r="M1544" i="6"/>
  <c r="N1543" i="6"/>
  <c r="P1541" i="6" l="1"/>
  <c r="P1542" i="6" s="1"/>
  <c r="P1543" i="6" s="1"/>
  <c r="P1544" i="6" s="1"/>
  <c r="P1545" i="6" s="1"/>
  <c r="P1546" i="6" s="1"/>
  <c r="P1547" i="6" s="1"/>
  <c r="O1689" i="6"/>
  <c r="M1545" i="6"/>
  <c r="N1544" i="6"/>
  <c r="O1690" i="6" l="1"/>
  <c r="M1546" i="6"/>
  <c r="N1545" i="6"/>
  <c r="O1691" i="6" l="1"/>
  <c r="M1547" i="6"/>
  <c r="N1546" i="6"/>
  <c r="O1692" i="6" l="1"/>
  <c r="M1548" i="6"/>
  <c r="N1547" i="6"/>
  <c r="O1693" i="6" l="1"/>
  <c r="M1549" i="6"/>
  <c r="N1548" i="6"/>
  <c r="O1694" i="6" l="1"/>
  <c r="M1550" i="6"/>
  <c r="N1549" i="6"/>
  <c r="O1695" i="6" l="1"/>
  <c r="M1551" i="6"/>
  <c r="N1550" i="6"/>
  <c r="P1548" i="6" l="1"/>
  <c r="P1549" i="6" s="1"/>
  <c r="P1550" i="6" s="1"/>
  <c r="P1551" i="6" s="1"/>
  <c r="P1552" i="6" s="1"/>
  <c r="P1553" i="6" s="1"/>
  <c r="P1554" i="6" s="1"/>
  <c r="O1696" i="6"/>
  <c r="M1552" i="6"/>
  <c r="N1551" i="6"/>
  <c r="O1697" i="6" l="1"/>
  <c r="O1698" i="6" s="1"/>
  <c r="M1553" i="6"/>
  <c r="N1552" i="6"/>
  <c r="O1699" i="6" l="1"/>
  <c r="M1554" i="6"/>
  <c r="N1553" i="6"/>
  <c r="O1700" i="6" l="1"/>
  <c r="M1555" i="6"/>
  <c r="N1554" i="6"/>
  <c r="O1701" i="6" l="1"/>
  <c r="M1556" i="6"/>
  <c r="N1555" i="6"/>
  <c r="O1702" i="6" l="1"/>
  <c r="M1557" i="6"/>
  <c r="N1556" i="6"/>
  <c r="O1703" i="6" l="1"/>
  <c r="M1558" i="6"/>
  <c r="N1557" i="6"/>
  <c r="P1555" i="6" l="1"/>
  <c r="P1556" i="6" s="1"/>
  <c r="P1557" i="6" s="1"/>
  <c r="P1558" i="6" s="1"/>
  <c r="P1559" i="6" s="1"/>
  <c r="P1560" i="6" s="1"/>
  <c r="P1561" i="6" s="1"/>
  <c r="O1704" i="6"/>
  <c r="M1559" i="6"/>
  <c r="N1558" i="6"/>
  <c r="O1705" i="6" l="1"/>
  <c r="M1560" i="6"/>
  <c r="N1559" i="6"/>
  <c r="O1706" i="6" l="1"/>
  <c r="M1561" i="6"/>
  <c r="N1560" i="6"/>
  <c r="O1707" i="6" l="1"/>
  <c r="M1562" i="6"/>
  <c r="N1561" i="6"/>
  <c r="O1708" i="6" l="1"/>
  <c r="M1563" i="6"/>
  <c r="N1562" i="6"/>
  <c r="O1709" i="6" l="1"/>
  <c r="M1564" i="6"/>
  <c r="N1563" i="6"/>
  <c r="O1710" i="6" l="1"/>
  <c r="M1565" i="6"/>
  <c r="N1564" i="6"/>
  <c r="P1562" i="6" l="1"/>
  <c r="P1563" i="6" s="1"/>
  <c r="P1564" i="6" s="1"/>
  <c r="P1565" i="6" s="1"/>
  <c r="P1566" i="6" s="1"/>
  <c r="P1567" i="6" s="1"/>
  <c r="P1568" i="6" s="1"/>
  <c r="O1711" i="6"/>
  <c r="M1566" i="6"/>
  <c r="N1565" i="6"/>
  <c r="O1712" i="6" l="1"/>
  <c r="M1567" i="6"/>
  <c r="N1566" i="6"/>
  <c r="O1713" i="6" l="1"/>
  <c r="M1568" i="6"/>
  <c r="N1567" i="6"/>
  <c r="O1714" i="6" l="1"/>
  <c r="M1569" i="6"/>
  <c r="N1568" i="6"/>
  <c r="O1715" i="6" l="1"/>
  <c r="O1716" i="6" s="1"/>
  <c r="M1570" i="6"/>
  <c r="N1569" i="6"/>
  <c r="O1717" i="6" l="1"/>
  <c r="M1571" i="6"/>
  <c r="N1570" i="6"/>
  <c r="O1718" i="6" l="1"/>
  <c r="M1572" i="6"/>
  <c r="N1571" i="6"/>
  <c r="P1569" i="6" l="1"/>
  <c r="P1570" i="6" s="1"/>
  <c r="P1571" i="6" s="1"/>
  <c r="P1572" i="6" s="1"/>
  <c r="P1573" i="6" s="1"/>
  <c r="P1574" i="6" s="1"/>
  <c r="P1575" i="6" s="1"/>
  <c r="O1719" i="6"/>
  <c r="M1573" i="6"/>
  <c r="N1572" i="6"/>
  <c r="O1720" i="6" l="1"/>
  <c r="O1721" i="6" s="1"/>
  <c r="M1574" i="6"/>
  <c r="N1573" i="6"/>
  <c r="O1722" i="6" l="1"/>
  <c r="M1575" i="6"/>
  <c r="N1574" i="6"/>
  <c r="O1723" i="6" l="1"/>
  <c r="M1576" i="6"/>
  <c r="N1575" i="6"/>
  <c r="O1724" i="6" l="1"/>
  <c r="M1577" i="6"/>
  <c r="N1576" i="6"/>
  <c r="O1725" i="6" l="1"/>
  <c r="M1578" i="6"/>
  <c r="N1577" i="6"/>
  <c r="O1726" i="6" l="1"/>
  <c r="M1579" i="6"/>
  <c r="N1578" i="6"/>
  <c r="P1576" i="6" l="1"/>
  <c r="P1577" i="6" s="1"/>
  <c r="P1578" i="6" s="1"/>
  <c r="P1579" i="6" s="1"/>
  <c r="P1580" i="6" s="1"/>
  <c r="P1581" i="6" s="1"/>
  <c r="P1582" i="6" s="1"/>
  <c r="O1727" i="6"/>
  <c r="M1580" i="6"/>
  <c r="N1579" i="6"/>
  <c r="O1728" i="6" l="1"/>
  <c r="M1581" i="6"/>
  <c r="N1580" i="6"/>
  <c r="O1729" i="6" l="1"/>
  <c r="M1582" i="6"/>
  <c r="N1581" i="6"/>
  <c r="O1730" i="6" l="1"/>
  <c r="M1583" i="6"/>
  <c r="N1582" i="6"/>
  <c r="O1731" i="6" l="1"/>
  <c r="M1584" i="6"/>
  <c r="N1583" i="6"/>
  <c r="O1732" i="6" l="1"/>
  <c r="M1585" i="6"/>
  <c r="N1584" i="6"/>
  <c r="O1733" i="6" l="1"/>
  <c r="M1586" i="6"/>
  <c r="N1585" i="6"/>
  <c r="P1583" i="6" l="1"/>
  <c r="P1584" i="6" s="1"/>
  <c r="P1585" i="6" s="1"/>
  <c r="P1586" i="6" s="1"/>
  <c r="P1587" i="6" s="1"/>
  <c r="P1588" i="6" s="1"/>
  <c r="P1589" i="6" s="1"/>
  <c r="O1734" i="6"/>
  <c r="M1587" i="6"/>
  <c r="N1586" i="6"/>
  <c r="O1735" i="6" l="1"/>
  <c r="M1588" i="6"/>
  <c r="N1587" i="6"/>
  <c r="O1736" i="6" l="1"/>
  <c r="M1589" i="6"/>
  <c r="N1588" i="6"/>
  <c r="O1737" i="6" l="1"/>
  <c r="M1590" i="6"/>
  <c r="N1589" i="6"/>
  <c r="O1738" i="6" l="1"/>
  <c r="M1591" i="6"/>
  <c r="N1590" i="6"/>
  <c r="O1739" i="6" l="1"/>
  <c r="M1592" i="6"/>
  <c r="N1591" i="6"/>
  <c r="O1740" i="6" l="1"/>
  <c r="M1593" i="6"/>
  <c r="N1592" i="6"/>
  <c r="P1590" i="6" l="1"/>
  <c r="P1591" i="6" s="1"/>
  <c r="P1592" i="6" s="1"/>
  <c r="P1593" i="6" s="1"/>
  <c r="P1594" i="6" s="1"/>
  <c r="P1595" i="6" s="1"/>
  <c r="P1596" i="6" s="1"/>
  <c r="O1741" i="6"/>
  <c r="M1594" i="6"/>
  <c r="N1593" i="6"/>
  <c r="O1742" i="6" l="1"/>
  <c r="M1595" i="6"/>
  <c r="N1594" i="6"/>
  <c r="O1743" i="6" l="1"/>
  <c r="M1596" i="6"/>
  <c r="N1595" i="6"/>
  <c r="O1744" i="6" l="1"/>
  <c r="M1597" i="6"/>
  <c r="N1596" i="6"/>
  <c r="O1745" i="6" l="1"/>
  <c r="M1598" i="6"/>
  <c r="N1597" i="6"/>
  <c r="O1746" i="6" l="1"/>
  <c r="M1599" i="6"/>
  <c r="N1598" i="6"/>
  <c r="O1747" i="6" l="1"/>
  <c r="M1600" i="6"/>
  <c r="N1599" i="6"/>
  <c r="P1597" i="6" l="1"/>
  <c r="P1598" i="6" s="1"/>
  <c r="P1599" i="6" s="1"/>
  <c r="P1600" i="6" s="1"/>
  <c r="P1601" i="6" s="1"/>
  <c r="P1602" i="6" s="1"/>
  <c r="P1603" i="6" s="1"/>
  <c r="O1748" i="6"/>
  <c r="M1601" i="6"/>
  <c r="N1600" i="6"/>
  <c r="O1749" i="6" l="1"/>
  <c r="M1602" i="6"/>
  <c r="N1601" i="6"/>
  <c r="O1750" i="6" l="1"/>
  <c r="M1603" i="6"/>
  <c r="N1602" i="6"/>
  <c r="O1751" i="6" l="1"/>
  <c r="M1604" i="6"/>
  <c r="N1603" i="6"/>
  <c r="O1752" i="6" l="1"/>
  <c r="M1605" i="6"/>
  <c r="N1604" i="6"/>
  <c r="O1753" i="6" l="1"/>
  <c r="M1606" i="6"/>
  <c r="N1605" i="6"/>
  <c r="O1754" i="6" l="1"/>
  <c r="M1607" i="6"/>
  <c r="N1606" i="6"/>
  <c r="P1604" i="6" l="1"/>
  <c r="P1605" i="6" s="1"/>
  <c r="P1606" i="6" s="1"/>
  <c r="P1607" i="6" s="1"/>
  <c r="P1608" i="6" s="1"/>
  <c r="P1609" i="6" s="1"/>
  <c r="P1610" i="6" s="1"/>
  <c r="O1755" i="6"/>
  <c r="M1608" i="6"/>
  <c r="N1607" i="6"/>
  <c r="O1756" i="6" l="1"/>
  <c r="M1609" i="6"/>
  <c r="N1608" i="6"/>
  <c r="O1757" i="6" l="1"/>
  <c r="M1610" i="6"/>
  <c r="N1609" i="6"/>
  <c r="O1758" i="6" l="1"/>
  <c r="M1611" i="6"/>
  <c r="N1610" i="6"/>
  <c r="O1759" i="6" l="1"/>
  <c r="M1612" i="6"/>
  <c r="N1611" i="6"/>
  <c r="O1760" i="6" l="1"/>
  <c r="M1613" i="6"/>
  <c r="N1612" i="6"/>
  <c r="O1761" i="6" l="1"/>
  <c r="M1614" i="6"/>
  <c r="N1613" i="6"/>
  <c r="P1611" i="6" l="1"/>
  <c r="P1612" i="6" s="1"/>
  <c r="P1613" i="6" s="1"/>
  <c r="P1614" i="6" s="1"/>
  <c r="P1615" i="6" s="1"/>
  <c r="P1616" i="6" s="1"/>
  <c r="P1617" i="6" s="1"/>
  <c r="O1762" i="6"/>
  <c r="M1615" i="6"/>
  <c r="N1614" i="6"/>
  <c r="O1763" i="6" l="1"/>
  <c r="M1616" i="6"/>
  <c r="N1615" i="6"/>
  <c r="O1764" i="6" l="1"/>
  <c r="M1617" i="6"/>
  <c r="N1616" i="6"/>
  <c r="O1765" i="6" l="1"/>
  <c r="M1618" i="6"/>
  <c r="N1617" i="6"/>
  <c r="O1766" i="6" l="1"/>
  <c r="M1619" i="6"/>
  <c r="N1618" i="6"/>
  <c r="O1767" i="6" l="1"/>
  <c r="M1620" i="6"/>
  <c r="N1619" i="6"/>
  <c r="O1768" i="6" l="1"/>
  <c r="M1621" i="6"/>
  <c r="N1620" i="6"/>
  <c r="P1618" i="6" l="1"/>
  <c r="P1619" i="6" s="1"/>
  <c r="P1620" i="6" s="1"/>
  <c r="P1621" i="6" s="1"/>
  <c r="P1622" i="6" s="1"/>
  <c r="P1623" i="6" s="1"/>
  <c r="P1624" i="6" s="1"/>
  <c r="O1769" i="6"/>
  <c r="M1622" i="6"/>
  <c r="N1621" i="6"/>
  <c r="O1770" i="6" l="1"/>
  <c r="M1623" i="6"/>
  <c r="N1622" i="6"/>
  <c r="O1771" i="6" l="1"/>
  <c r="O1772" i="6" s="1"/>
  <c r="M1624" i="6"/>
  <c r="N1623" i="6"/>
  <c r="O1773" i="6" l="1"/>
  <c r="M1625" i="6"/>
  <c r="N1624" i="6"/>
  <c r="O1774" i="6" l="1"/>
  <c r="M1626" i="6"/>
  <c r="N1625" i="6"/>
  <c r="O1775" i="6" l="1"/>
  <c r="M1627" i="6"/>
  <c r="N1626" i="6"/>
  <c r="O1776" i="6" l="1"/>
  <c r="O1777" i="6" s="1"/>
  <c r="M1628" i="6"/>
  <c r="N1627" i="6"/>
  <c r="P1625" i="6" l="1"/>
  <c r="P1626" i="6" s="1"/>
  <c r="P1627" i="6" s="1"/>
  <c r="P1628" i="6" s="1"/>
  <c r="P1629" i="6" s="1"/>
  <c r="P1630" i="6" s="1"/>
  <c r="P1631" i="6" s="1"/>
  <c r="O1778" i="6"/>
  <c r="M1629" i="6"/>
  <c r="N1628" i="6"/>
  <c r="O1779" i="6" l="1"/>
  <c r="M1630" i="6"/>
  <c r="N1629" i="6"/>
  <c r="O1780" i="6" l="1"/>
  <c r="M1631" i="6"/>
  <c r="N1630" i="6"/>
  <c r="O1781" i="6" l="1"/>
  <c r="M1632" i="6"/>
  <c r="N1631" i="6"/>
  <c r="O1782" i="6" l="1"/>
  <c r="M1633" i="6"/>
  <c r="N1632" i="6"/>
  <c r="O1783" i="6" l="1"/>
  <c r="M1634" i="6"/>
  <c r="N1633" i="6"/>
  <c r="O1784" i="6" l="1"/>
  <c r="M1635" i="6"/>
  <c r="N1634" i="6"/>
  <c r="P1632" i="6" l="1"/>
  <c r="P1633" i="6" s="1"/>
  <c r="P1634" i="6" s="1"/>
  <c r="P1635" i="6" s="1"/>
  <c r="P1636" i="6" s="1"/>
  <c r="P1637" i="6" s="1"/>
  <c r="P1638" i="6" s="1"/>
  <c r="O1785" i="6"/>
  <c r="O1786" i="6" s="1"/>
  <c r="M1636" i="6"/>
  <c r="N1635" i="6"/>
  <c r="O1787" i="6" l="1"/>
  <c r="M1637" i="6"/>
  <c r="N1636" i="6"/>
  <c r="O1788" i="6" l="1"/>
  <c r="M1638" i="6"/>
  <c r="N1637" i="6"/>
  <c r="O1789" i="6" l="1"/>
  <c r="M1639" i="6"/>
  <c r="N1638" i="6"/>
  <c r="O1790" i="6" l="1"/>
  <c r="M1640" i="6"/>
  <c r="N1639" i="6"/>
  <c r="O1791" i="6" l="1"/>
  <c r="M1641" i="6"/>
  <c r="N1640" i="6"/>
  <c r="O1792" i="6" l="1"/>
  <c r="M1642" i="6"/>
  <c r="N1641" i="6"/>
  <c r="P1639" i="6" l="1"/>
  <c r="P1640" i="6" s="1"/>
  <c r="P1641" i="6" s="1"/>
  <c r="P1642" i="6" s="1"/>
  <c r="P1643" i="6" s="1"/>
  <c r="P1644" i="6" s="1"/>
  <c r="P1645" i="6" s="1"/>
  <c r="O1793" i="6"/>
  <c r="M1643" i="6"/>
  <c r="N1642" i="6"/>
  <c r="O1794" i="6" l="1"/>
  <c r="M1644" i="6"/>
  <c r="N1643" i="6"/>
  <c r="O1795" i="6" l="1"/>
  <c r="M1645" i="6"/>
  <c r="N1644" i="6"/>
  <c r="O1796" i="6" l="1"/>
  <c r="M1646" i="6"/>
  <c r="N1645" i="6"/>
  <c r="O1797" i="6" l="1"/>
  <c r="M1647" i="6"/>
  <c r="N1646" i="6"/>
  <c r="O1798" i="6" l="1"/>
  <c r="M1648" i="6"/>
  <c r="N1647" i="6"/>
  <c r="O1799" i="6" l="1"/>
  <c r="M1649" i="6"/>
  <c r="N1648" i="6"/>
  <c r="P1646" i="6" l="1"/>
  <c r="P1647" i="6" s="1"/>
  <c r="P1648" i="6" s="1"/>
  <c r="P1649" i="6" s="1"/>
  <c r="P1650" i="6" s="1"/>
  <c r="P1651" i="6" s="1"/>
  <c r="P1652" i="6" s="1"/>
  <c r="O1800" i="6"/>
  <c r="M1650" i="6"/>
  <c r="N1649" i="6"/>
  <c r="O1801" i="6" l="1"/>
  <c r="M1651" i="6"/>
  <c r="N1650" i="6"/>
  <c r="O1802" i="6" l="1"/>
  <c r="M1652" i="6"/>
  <c r="N1651" i="6"/>
  <c r="O1803" i="6" l="1"/>
  <c r="M1653" i="6"/>
  <c r="N1652" i="6"/>
  <c r="O1804" i="6" l="1"/>
  <c r="O1805" i="6" s="1"/>
  <c r="M1654" i="6"/>
  <c r="N1653" i="6"/>
  <c r="O1806" i="6" l="1"/>
  <c r="M1655" i="6"/>
  <c r="N1654" i="6"/>
  <c r="O1807" i="6" l="1"/>
  <c r="M1656" i="6"/>
  <c r="N1655" i="6"/>
  <c r="P1653" i="6" l="1"/>
  <c r="P1654" i="6" s="1"/>
  <c r="P1655" i="6" s="1"/>
  <c r="P1656" i="6" s="1"/>
  <c r="P1657" i="6" s="1"/>
  <c r="P1658" i="6" s="1"/>
  <c r="P1659" i="6" s="1"/>
  <c r="O1808" i="6"/>
  <c r="M1657" i="6"/>
  <c r="N1656" i="6"/>
  <c r="O1809" i="6" l="1"/>
  <c r="M1658" i="6"/>
  <c r="N1657" i="6"/>
  <c r="O1810" i="6" l="1"/>
  <c r="M1659" i="6"/>
  <c r="N1658" i="6"/>
  <c r="O1811" i="6" l="1"/>
  <c r="M1660" i="6"/>
  <c r="N1659" i="6"/>
  <c r="O1812" i="6" l="1"/>
  <c r="O1813" i="6" s="1"/>
  <c r="M1661" i="6"/>
  <c r="N1660" i="6"/>
  <c r="O1814" i="6" l="1"/>
  <c r="M1662" i="6"/>
  <c r="N1661" i="6"/>
  <c r="O1815" i="6" l="1"/>
  <c r="M1663" i="6"/>
  <c r="N1662" i="6"/>
  <c r="P1660" i="6" l="1"/>
  <c r="P1661" i="6" s="1"/>
  <c r="P1662" i="6" s="1"/>
  <c r="P1663" i="6" s="1"/>
  <c r="P1664" i="6" s="1"/>
  <c r="P1665" i="6" s="1"/>
  <c r="P1666" i="6" s="1"/>
  <c r="O1816" i="6"/>
  <c r="M1664" i="6"/>
  <c r="N1663" i="6"/>
  <c r="O1817" i="6" l="1"/>
  <c r="M1665" i="6"/>
  <c r="N1664" i="6"/>
  <c r="O1818" i="6" l="1"/>
  <c r="M1666" i="6"/>
  <c r="N1665" i="6"/>
  <c r="O1819" i="6" l="1"/>
  <c r="M1667" i="6"/>
  <c r="N1666" i="6"/>
  <c r="O1820" i="6" l="1"/>
  <c r="M1668" i="6"/>
  <c r="N1667" i="6"/>
  <c r="O1821" i="6" l="1"/>
  <c r="M1669" i="6"/>
  <c r="N1668" i="6"/>
  <c r="O1822" i="6" l="1"/>
  <c r="M1670" i="6"/>
  <c r="N1669" i="6"/>
  <c r="P1667" i="6" l="1"/>
  <c r="P1668" i="6" s="1"/>
  <c r="P1669" i="6" s="1"/>
  <c r="P1670" i="6" s="1"/>
  <c r="P1671" i="6" s="1"/>
  <c r="P1672" i="6" s="1"/>
  <c r="P1673" i="6" s="1"/>
  <c r="O1823" i="6"/>
  <c r="M1671" i="6"/>
  <c r="N1670" i="6"/>
  <c r="O1824" i="6" l="1"/>
  <c r="M1672" i="6"/>
  <c r="N1671" i="6"/>
  <c r="O1825" i="6" l="1"/>
  <c r="M1673" i="6"/>
  <c r="N1672" i="6"/>
  <c r="O1826" i="6" l="1"/>
  <c r="M1674" i="6"/>
  <c r="N1673" i="6"/>
  <c r="O1827" i="6" l="1"/>
  <c r="O1828" i="6" s="1"/>
  <c r="M1675" i="6"/>
  <c r="N1674" i="6"/>
  <c r="O1829" i="6" l="1"/>
  <c r="M1676" i="6"/>
  <c r="N1675" i="6"/>
  <c r="O1830" i="6" l="1"/>
  <c r="M1677" i="6"/>
  <c r="N1676" i="6"/>
  <c r="P1674" i="6" l="1"/>
  <c r="P1675" i="6" s="1"/>
  <c r="P1676" i="6" s="1"/>
  <c r="P1677" i="6" s="1"/>
  <c r="P1678" i="6" s="1"/>
  <c r="P1679" i="6" s="1"/>
  <c r="P1680" i="6" s="1"/>
  <c r="O1831" i="6"/>
  <c r="M1678" i="6"/>
  <c r="N1677" i="6"/>
  <c r="O1832" i="6" l="1"/>
  <c r="M1679" i="6"/>
  <c r="N1678" i="6"/>
  <c r="O1833" i="6" l="1"/>
  <c r="M1680" i="6"/>
  <c r="N1679" i="6"/>
  <c r="O1834" i="6" l="1"/>
  <c r="M1681" i="6"/>
  <c r="N1680" i="6"/>
  <c r="O1835" i="6" l="1"/>
  <c r="M1682" i="6"/>
  <c r="N1681" i="6"/>
  <c r="O1836" i="6" l="1"/>
  <c r="M1683" i="6"/>
  <c r="N1682" i="6"/>
  <c r="O1837" i="6" l="1"/>
  <c r="M1684" i="6"/>
  <c r="N1683" i="6"/>
  <c r="P1681" i="6" l="1"/>
  <c r="P1682" i="6" s="1"/>
  <c r="P1683" i="6" s="1"/>
  <c r="P1684" i="6" s="1"/>
  <c r="P1685" i="6" s="1"/>
  <c r="P1686" i="6" s="1"/>
  <c r="P1687" i="6" s="1"/>
  <c r="O1838" i="6"/>
  <c r="M1685" i="6"/>
  <c r="N1684" i="6"/>
  <c r="O1839" i="6" l="1"/>
  <c r="M1686" i="6"/>
  <c r="N1685" i="6"/>
  <c r="O1840" i="6" l="1"/>
  <c r="O1841" i="6" s="1"/>
  <c r="M1687" i="6"/>
  <c r="N1686" i="6"/>
  <c r="O1842" i="6" l="1"/>
  <c r="M1688" i="6"/>
  <c r="N1687" i="6"/>
  <c r="O1843" i="6" l="1"/>
  <c r="M1689" i="6"/>
  <c r="N1688" i="6"/>
  <c r="O1844" i="6" l="1"/>
  <c r="M1690" i="6"/>
  <c r="N1689" i="6"/>
  <c r="O1845" i="6" l="1"/>
  <c r="M1691" i="6"/>
  <c r="N1690" i="6"/>
  <c r="P1688" i="6" l="1"/>
  <c r="P1689" i="6" s="1"/>
  <c r="P1690" i="6" s="1"/>
  <c r="P1691" i="6" s="1"/>
  <c r="P1692" i="6" s="1"/>
  <c r="P1693" i="6" s="1"/>
  <c r="P1694" i="6" s="1"/>
  <c r="O1846" i="6"/>
  <c r="M1692" i="6"/>
  <c r="N1691" i="6"/>
  <c r="O1847" i="6" l="1"/>
  <c r="M1693" i="6"/>
  <c r="N1692" i="6"/>
  <c r="O1848" i="6" l="1"/>
  <c r="M1694" i="6"/>
  <c r="N1693" i="6"/>
  <c r="O1849" i="6" l="1"/>
  <c r="M1695" i="6"/>
  <c r="N1694" i="6"/>
  <c r="O1850" i="6" l="1"/>
  <c r="M1696" i="6"/>
  <c r="N1695" i="6"/>
  <c r="O1851" i="6" l="1"/>
  <c r="M1697" i="6"/>
  <c r="N1696" i="6"/>
  <c r="O1852" i="6" l="1"/>
  <c r="M1698" i="6"/>
  <c r="N1697" i="6"/>
  <c r="P1695" i="6" l="1"/>
  <c r="P1696" i="6" s="1"/>
  <c r="P1697" i="6" s="1"/>
  <c r="P1698" i="6" s="1"/>
  <c r="P1699" i="6" s="1"/>
  <c r="P1700" i="6" s="1"/>
  <c r="P1701" i="6" s="1"/>
  <c r="O1853" i="6"/>
  <c r="M1699" i="6"/>
  <c r="N1698" i="6"/>
  <c r="O1854" i="6" l="1"/>
  <c r="M1700" i="6"/>
  <c r="N1699" i="6"/>
  <c r="O1855" i="6" l="1"/>
  <c r="M1701" i="6"/>
  <c r="N1700" i="6"/>
  <c r="O1856" i="6" l="1"/>
  <c r="M1702" i="6"/>
  <c r="N1701" i="6"/>
  <c r="O1857" i="6" l="1"/>
  <c r="M1703" i="6"/>
  <c r="N1702" i="6"/>
  <c r="O1858" i="6" l="1"/>
  <c r="M1704" i="6"/>
  <c r="N1703" i="6"/>
  <c r="O1859" i="6" l="1"/>
  <c r="M1705" i="6"/>
  <c r="N1704" i="6"/>
  <c r="P1702" i="6" l="1"/>
  <c r="P1703" i="6" s="1"/>
  <c r="P1704" i="6" s="1"/>
  <c r="P1705" i="6" s="1"/>
  <c r="P1706" i="6" s="1"/>
  <c r="P1707" i="6" s="1"/>
  <c r="P1708" i="6" s="1"/>
  <c r="O1860" i="6"/>
  <c r="O1861" i="6" s="1"/>
  <c r="M1706" i="6"/>
  <c r="N1705" i="6"/>
  <c r="O1862" i="6" l="1"/>
  <c r="M1707" i="6"/>
  <c r="N1706" i="6"/>
  <c r="O1863" i="6" l="1"/>
  <c r="M1708" i="6"/>
  <c r="N1707" i="6"/>
  <c r="O1864" i="6" l="1"/>
  <c r="M1709" i="6"/>
  <c r="N1708" i="6"/>
  <c r="O1865" i="6" l="1"/>
  <c r="M1710" i="6"/>
  <c r="N1709" i="6"/>
  <c r="O1866" i="6" l="1"/>
  <c r="M1711" i="6"/>
  <c r="N1710" i="6"/>
  <c r="O1867" i="6" l="1"/>
  <c r="M1712" i="6"/>
  <c r="N1711" i="6"/>
  <c r="P1709" i="6" l="1"/>
  <c r="P1710" i="6" s="1"/>
  <c r="P1711" i="6" s="1"/>
  <c r="P1712" i="6" s="1"/>
  <c r="P1713" i="6" s="1"/>
  <c r="P1714" i="6" s="1"/>
  <c r="P1715" i="6" s="1"/>
  <c r="O1868" i="6"/>
  <c r="O1869" i="6" s="1"/>
  <c r="M1713" i="6"/>
  <c r="N1712" i="6"/>
  <c r="O1870" i="6" l="1"/>
  <c r="M1714" i="6"/>
  <c r="N1713" i="6"/>
  <c r="O1871" i="6" l="1"/>
  <c r="M1715" i="6"/>
  <c r="N1714" i="6"/>
  <c r="O1872" i="6" l="1"/>
  <c r="M1716" i="6"/>
  <c r="N1715" i="6"/>
  <c r="O1873" i="6" l="1"/>
  <c r="M1717" i="6"/>
  <c r="N1716" i="6"/>
  <c r="O1874" i="6" l="1"/>
  <c r="M1718" i="6"/>
  <c r="N1717" i="6"/>
  <c r="O1875" i="6" l="1"/>
  <c r="M1719" i="6"/>
  <c r="N1718" i="6"/>
  <c r="P1716" i="6" l="1"/>
  <c r="P1717" i="6" s="1"/>
  <c r="P1718" i="6" s="1"/>
  <c r="P1719" i="6" s="1"/>
  <c r="P1720" i="6" s="1"/>
  <c r="P1721" i="6" s="1"/>
  <c r="P1722" i="6" s="1"/>
  <c r="O1876" i="6"/>
  <c r="M1720" i="6"/>
  <c r="N1719" i="6"/>
  <c r="O1877" i="6" l="1"/>
  <c r="M1721" i="6"/>
  <c r="N1720" i="6"/>
  <c r="O1878" i="6" l="1"/>
  <c r="M1722" i="6"/>
  <c r="N1721" i="6"/>
  <c r="O1879" i="6" l="1"/>
  <c r="M1723" i="6"/>
  <c r="N1722" i="6"/>
  <c r="O1880" i="6" l="1"/>
  <c r="M1724" i="6"/>
  <c r="N1723" i="6"/>
  <c r="O1881" i="6" l="1"/>
  <c r="M1725" i="6"/>
  <c r="N1724" i="6"/>
  <c r="O1882" i="6" l="1"/>
  <c r="M1726" i="6"/>
  <c r="N1725" i="6"/>
  <c r="P1723" i="6" l="1"/>
  <c r="P1724" i="6" s="1"/>
  <c r="P1725" i="6" s="1"/>
  <c r="P1726" i="6" s="1"/>
  <c r="P1727" i="6" s="1"/>
  <c r="P1728" i="6" s="1"/>
  <c r="P1729" i="6" s="1"/>
  <c r="O1883" i="6"/>
  <c r="M1727" i="6"/>
  <c r="N1726" i="6"/>
  <c r="O1884" i="6" l="1"/>
  <c r="M1728" i="6"/>
  <c r="N1727" i="6"/>
  <c r="O1885" i="6" l="1"/>
  <c r="M1729" i="6"/>
  <c r="N1728" i="6"/>
  <c r="O1886" i="6" l="1"/>
  <c r="M1730" i="6"/>
  <c r="N1729" i="6"/>
  <c r="O1887" i="6" l="1"/>
  <c r="M1731" i="6"/>
  <c r="N1730" i="6"/>
  <c r="O1888" i="6" l="1"/>
  <c r="M1732" i="6"/>
  <c r="N1731" i="6"/>
  <c r="O1889" i="6" l="1"/>
  <c r="M1733" i="6"/>
  <c r="N1732" i="6"/>
  <c r="P1730" i="6" l="1"/>
  <c r="P1731" i="6" s="1"/>
  <c r="P1732" i="6" s="1"/>
  <c r="P1733" i="6" s="1"/>
  <c r="P1734" i="6" s="1"/>
  <c r="P1735" i="6" s="1"/>
  <c r="P1736" i="6" s="1"/>
  <c r="O1890" i="6"/>
  <c r="M1734" i="6"/>
  <c r="N1733" i="6"/>
  <c r="O1891" i="6" l="1"/>
  <c r="M1735" i="6"/>
  <c r="N1734" i="6"/>
  <c r="O1892" i="6" l="1"/>
  <c r="M1736" i="6"/>
  <c r="N1735" i="6"/>
  <c r="O1893" i="6" l="1"/>
  <c r="M1737" i="6"/>
  <c r="N1736" i="6"/>
  <c r="O1894" i="6" l="1"/>
  <c r="M1738" i="6"/>
  <c r="N1737" i="6"/>
  <c r="O1895" i="6" l="1"/>
  <c r="M1739" i="6"/>
  <c r="N1738" i="6"/>
  <c r="O1896" i="6" l="1"/>
  <c r="M1740" i="6"/>
  <c r="N1739" i="6"/>
  <c r="P1737" i="6" l="1"/>
  <c r="P1738" i="6" s="1"/>
  <c r="P1739" i="6" s="1"/>
  <c r="P1740" i="6" s="1"/>
  <c r="P1741" i="6" s="1"/>
  <c r="P1742" i="6" s="1"/>
  <c r="P1743" i="6" s="1"/>
  <c r="O1897" i="6"/>
  <c r="M1741" i="6"/>
  <c r="N1740" i="6"/>
  <c r="O1898" i="6" l="1"/>
  <c r="M1742" i="6"/>
  <c r="N1741" i="6"/>
  <c r="O1899" i="6" l="1"/>
  <c r="M1743" i="6"/>
  <c r="N1742" i="6"/>
  <c r="O1900" i="6" l="1"/>
  <c r="M1744" i="6"/>
  <c r="N1743" i="6"/>
  <c r="O1901" i="6" l="1"/>
  <c r="M1745" i="6"/>
  <c r="N1744" i="6"/>
  <c r="O1902" i="6" l="1"/>
  <c r="M1746" i="6"/>
  <c r="N1745" i="6"/>
  <c r="O1903" i="6" l="1"/>
  <c r="M1747" i="6"/>
  <c r="N1746" i="6"/>
  <c r="P1744" i="6" l="1"/>
  <c r="P1745" i="6" s="1"/>
  <c r="P1746" i="6" s="1"/>
  <c r="P1747" i="6" s="1"/>
  <c r="P1748" i="6" s="1"/>
  <c r="P1749" i="6" s="1"/>
  <c r="P1750" i="6" s="1"/>
  <c r="O1904" i="6"/>
  <c r="O1905" i="6" s="1"/>
  <c r="M1748" i="6"/>
  <c r="N1747" i="6"/>
  <c r="O1906" i="6" l="1"/>
  <c r="M1749" i="6"/>
  <c r="N1748" i="6"/>
  <c r="O1907" i="6" l="1"/>
  <c r="O1908" i="6" s="1"/>
  <c r="M1750" i="6"/>
  <c r="N1749" i="6"/>
  <c r="O1909" i="6" l="1"/>
  <c r="M1751" i="6"/>
  <c r="N1750" i="6"/>
  <c r="O1910" i="6" l="1"/>
  <c r="M1752" i="6"/>
  <c r="N1751" i="6"/>
  <c r="O1911" i="6" l="1"/>
  <c r="M1753" i="6"/>
  <c r="N1752" i="6"/>
  <c r="O1912" i="6" l="1"/>
  <c r="M1754" i="6"/>
  <c r="N1753" i="6"/>
  <c r="P1751" i="6" l="1"/>
  <c r="P1752" i="6" s="1"/>
  <c r="P1753" i="6" s="1"/>
  <c r="P1754" i="6" s="1"/>
  <c r="P1755" i="6" s="1"/>
  <c r="P1756" i="6" s="1"/>
  <c r="P1757" i="6" s="1"/>
  <c r="O1913" i="6"/>
  <c r="M1755" i="6"/>
  <c r="N1754" i="6"/>
  <c r="O1914" i="6" l="1"/>
  <c r="M1756" i="6"/>
  <c r="N1755" i="6"/>
  <c r="O1915" i="6" l="1"/>
  <c r="M1757" i="6"/>
  <c r="N1756" i="6"/>
  <c r="O1916" i="6" l="1"/>
  <c r="M1758" i="6"/>
  <c r="N1757" i="6"/>
  <c r="O1917" i="6" l="1"/>
  <c r="M1759" i="6"/>
  <c r="N1758" i="6"/>
  <c r="O1918" i="6" l="1"/>
  <c r="M1760" i="6"/>
  <c r="N1759" i="6"/>
  <c r="O1919" i="6" l="1"/>
  <c r="M1761" i="6"/>
  <c r="N1760" i="6"/>
  <c r="P1758" i="6" l="1"/>
  <c r="P1759" i="6" s="1"/>
  <c r="P1760" i="6" s="1"/>
  <c r="P1761" i="6" s="1"/>
  <c r="P1762" i="6" s="1"/>
  <c r="P1763" i="6" s="1"/>
  <c r="P1764" i="6" s="1"/>
  <c r="O1920" i="6"/>
  <c r="M1762" i="6"/>
  <c r="N1761" i="6"/>
  <c r="O1921" i="6" l="1"/>
  <c r="M1763" i="6"/>
  <c r="N1762" i="6"/>
  <c r="O1922" i="6" l="1"/>
  <c r="M1764" i="6"/>
  <c r="N1763" i="6"/>
  <c r="O1923" i="6" l="1"/>
  <c r="M1765" i="6"/>
  <c r="N1764" i="6"/>
  <c r="O1924" i="6" l="1"/>
  <c r="M1766" i="6"/>
  <c r="N1765" i="6"/>
  <c r="O1925" i="6" l="1"/>
  <c r="M1767" i="6"/>
  <c r="N1766" i="6"/>
  <c r="O1926" i="6" l="1"/>
  <c r="M1768" i="6"/>
  <c r="N1767" i="6"/>
  <c r="P1765" i="6" l="1"/>
  <c r="P1766" i="6" s="1"/>
  <c r="P1767" i="6" s="1"/>
  <c r="P1768" i="6" s="1"/>
  <c r="P1769" i="6" s="1"/>
  <c r="P1770" i="6" s="1"/>
  <c r="P1771" i="6" s="1"/>
  <c r="O1927" i="6"/>
  <c r="M1769" i="6"/>
  <c r="N1768" i="6"/>
  <c r="O1928" i="6" l="1"/>
  <c r="M1770" i="6"/>
  <c r="N1769" i="6"/>
  <c r="O1929" i="6" l="1"/>
  <c r="M1771" i="6"/>
  <c r="N1770" i="6"/>
  <c r="O1930" i="6" l="1"/>
  <c r="M1772" i="6"/>
  <c r="N1771" i="6"/>
  <c r="O1931" i="6" l="1"/>
  <c r="M1773" i="6"/>
  <c r="N1772" i="6"/>
  <c r="O1932" i="6" l="1"/>
  <c r="O1933" i="6" s="1"/>
  <c r="M1774" i="6"/>
  <c r="N1773" i="6"/>
  <c r="O1934" i="6" l="1"/>
  <c r="M1775" i="6"/>
  <c r="N1774" i="6"/>
  <c r="P1772" i="6" l="1"/>
  <c r="P1773" i="6" s="1"/>
  <c r="P1774" i="6" s="1"/>
  <c r="P1775" i="6" s="1"/>
  <c r="P1776" i="6" s="1"/>
  <c r="P1777" i="6" s="1"/>
  <c r="P1778" i="6" s="1"/>
  <c r="O1935" i="6"/>
  <c r="M1776" i="6"/>
  <c r="N1775" i="6"/>
  <c r="O1936" i="6" l="1"/>
  <c r="M1777" i="6"/>
  <c r="N1776" i="6"/>
  <c r="O1937" i="6" l="1"/>
  <c r="M1778" i="6"/>
  <c r="N1777" i="6"/>
  <c r="O1938" i="6" l="1"/>
  <c r="M1779" i="6"/>
  <c r="N1778" i="6"/>
  <c r="O1939" i="6" l="1"/>
  <c r="M1780" i="6"/>
  <c r="N1779" i="6"/>
  <c r="O1940" i="6" l="1"/>
  <c r="M1781" i="6"/>
  <c r="N1780" i="6"/>
  <c r="O1941" i="6" l="1"/>
  <c r="M1782" i="6"/>
  <c r="N1781" i="6"/>
  <c r="P1779" i="6" l="1"/>
  <c r="P1780" i="6" s="1"/>
  <c r="P1781" i="6" s="1"/>
  <c r="P1782" i="6" s="1"/>
  <c r="P1783" i="6" s="1"/>
  <c r="P1784" i="6" s="1"/>
  <c r="P1785" i="6" s="1"/>
  <c r="O1942" i="6"/>
  <c r="O1943" i="6" s="1"/>
  <c r="M1783" i="6"/>
  <c r="N1782" i="6"/>
  <c r="O1944" i="6" l="1"/>
  <c r="M1784" i="6"/>
  <c r="N1783" i="6"/>
  <c r="O1945" i="6" l="1"/>
  <c r="M1785" i="6"/>
  <c r="N1784" i="6"/>
  <c r="O1946" i="6" l="1"/>
  <c r="M1786" i="6"/>
  <c r="N1785" i="6"/>
  <c r="O1947" i="6" l="1"/>
  <c r="M1787" i="6"/>
  <c r="N1786" i="6"/>
  <c r="O1948" i="6" l="1"/>
  <c r="M1788" i="6"/>
  <c r="N1787" i="6"/>
  <c r="O1949" i="6" l="1"/>
  <c r="M1789" i="6"/>
  <c r="N1788" i="6"/>
  <c r="P1786" i="6" l="1"/>
  <c r="P1787" i="6" s="1"/>
  <c r="P1788" i="6" s="1"/>
  <c r="P1789" i="6" s="1"/>
  <c r="P1790" i="6" s="1"/>
  <c r="P1791" i="6" s="1"/>
  <c r="P1792" i="6" s="1"/>
  <c r="O1950" i="6"/>
  <c r="M1790" i="6"/>
  <c r="N1789" i="6"/>
  <c r="O1951" i="6" l="1"/>
  <c r="M1791" i="6"/>
  <c r="N1790" i="6"/>
  <c r="O1952" i="6" l="1"/>
  <c r="M1792" i="6"/>
  <c r="N1791" i="6"/>
  <c r="O1953" i="6" l="1"/>
  <c r="M1793" i="6"/>
  <c r="N1792" i="6"/>
  <c r="O1954" i="6" l="1"/>
  <c r="M1794" i="6"/>
  <c r="N1793" i="6"/>
  <c r="O1955" i="6" l="1"/>
  <c r="M1795" i="6"/>
  <c r="N1794" i="6"/>
  <c r="O1956" i="6" l="1"/>
  <c r="M1796" i="6"/>
  <c r="N1795" i="6"/>
  <c r="P1793" i="6" l="1"/>
  <c r="P1794" i="6" s="1"/>
  <c r="P1795" i="6" s="1"/>
  <c r="P1796" i="6" s="1"/>
  <c r="P1797" i="6" s="1"/>
  <c r="P1798" i="6" s="1"/>
  <c r="P1799" i="6" s="1"/>
  <c r="O1957" i="6"/>
  <c r="M1797" i="6"/>
  <c r="N1796" i="6"/>
  <c r="O1958" i="6" l="1"/>
  <c r="M1798" i="6"/>
  <c r="N1797" i="6"/>
  <c r="O1959" i="6" l="1"/>
  <c r="M1799" i="6"/>
  <c r="N1798" i="6"/>
  <c r="O1960" i="6" l="1"/>
  <c r="M1800" i="6"/>
  <c r="N1799" i="6"/>
  <c r="O1961" i="6" l="1"/>
  <c r="M1801" i="6"/>
  <c r="N1800" i="6"/>
  <c r="O1962" i="6" l="1"/>
  <c r="M1802" i="6"/>
  <c r="N1801" i="6"/>
  <c r="O1963" i="6" l="1"/>
  <c r="M1803" i="6"/>
  <c r="N1802" i="6"/>
  <c r="P1800" i="6" l="1"/>
  <c r="P1801" i="6" s="1"/>
  <c r="P1802" i="6" s="1"/>
  <c r="P1803" i="6" s="1"/>
  <c r="P1804" i="6" s="1"/>
  <c r="P1805" i="6" s="1"/>
  <c r="P1806" i="6" s="1"/>
  <c r="O1964" i="6"/>
  <c r="M1804" i="6"/>
  <c r="N1803" i="6"/>
  <c r="O1965" i="6" l="1"/>
  <c r="M1805" i="6"/>
  <c r="N1804" i="6"/>
  <c r="O1966" i="6" l="1"/>
  <c r="M1806" i="6"/>
  <c r="N1805" i="6"/>
  <c r="O1967" i="6" l="1"/>
  <c r="M1807" i="6"/>
  <c r="N1806" i="6"/>
  <c r="O1968" i="6" l="1"/>
  <c r="M1808" i="6"/>
  <c r="N1807" i="6"/>
  <c r="O1969" i="6" l="1"/>
  <c r="M1809" i="6"/>
  <c r="N1808" i="6"/>
  <c r="O1970" i="6" l="1"/>
  <c r="M1810" i="6"/>
  <c r="N1809" i="6"/>
  <c r="P1807" i="6" l="1"/>
  <c r="P1808" i="6" s="1"/>
  <c r="P1809" i="6" s="1"/>
  <c r="P1810" i="6" s="1"/>
  <c r="P1811" i="6" s="1"/>
  <c r="P1812" i="6" s="1"/>
  <c r="P1813" i="6" s="1"/>
  <c r="O1971" i="6"/>
  <c r="M1811" i="6"/>
  <c r="N1810" i="6"/>
  <c r="O1972" i="6" l="1"/>
  <c r="M1812" i="6"/>
  <c r="N1811" i="6"/>
  <c r="O1973" i="6" l="1"/>
  <c r="M1813" i="6"/>
  <c r="N1812" i="6"/>
  <c r="O1974" i="6" l="1"/>
  <c r="M1814" i="6"/>
  <c r="N1813" i="6"/>
  <c r="O1975" i="6" l="1"/>
  <c r="M1815" i="6"/>
  <c r="N1814" i="6"/>
  <c r="O1976" i="6" l="1"/>
  <c r="M1816" i="6"/>
  <c r="N1815" i="6"/>
  <c r="O1977" i="6" l="1"/>
  <c r="M1817" i="6"/>
  <c r="N1816" i="6"/>
  <c r="P1814" i="6" l="1"/>
  <c r="P1815" i="6" s="1"/>
  <c r="P1816" i="6" s="1"/>
  <c r="P1817" i="6" s="1"/>
  <c r="P1818" i="6" s="1"/>
  <c r="P1819" i="6" s="1"/>
  <c r="P1820" i="6" s="1"/>
  <c r="O1978" i="6"/>
  <c r="M1818" i="6"/>
  <c r="N1817" i="6"/>
  <c r="O1979" i="6" l="1"/>
  <c r="M1819" i="6"/>
  <c r="N1818" i="6"/>
  <c r="O1980" i="6" l="1"/>
  <c r="M1820" i="6"/>
  <c r="N1819" i="6"/>
  <c r="O1981" i="6" l="1"/>
  <c r="M1821" i="6"/>
  <c r="N1820" i="6"/>
  <c r="O1982" i="6" l="1"/>
  <c r="M1822" i="6"/>
  <c r="N1821" i="6"/>
  <c r="O1983" i="6" l="1"/>
  <c r="M1823" i="6"/>
  <c r="N1822" i="6"/>
  <c r="O1984" i="6" l="1"/>
  <c r="M1824" i="6"/>
  <c r="N1823" i="6"/>
  <c r="P1821" i="6" l="1"/>
  <c r="P1822" i="6" s="1"/>
  <c r="P1823" i="6" s="1"/>
  <c r="P1824" i="6" s="1"/>
  <c r="P1825" i="6" s="1"/>
  <c r="P1826" i="6" s="1"/>
  <c r="P1827" i="6" s="1"/>
  <c r="O1985" i="6"/>
  <c r="M1825" i="6"/>
  <c r="N1824" i="6"/>
  <c r="O1986" i="6" l="1"/>
  <c r="M1826" i="6"/>
  <c r="N1825" i="6"/>
  <c r="O1987" i="6" l="1"/>
  <c r="M1827" i="6"/>
  <c r="N1826" i="6"/>
  <c r="O1988" i="6" l="1"/>
  <c r="M1828" i="6"/>
  <c r="N1827" i="6"/>
  <c r="O1989" i="6" l="1"/>
  <c r="M1829" i="6"/>
  <c r="N1828" i="6"/>
  <c r="O1990" i="6" l="1"/>
  <c r="M1830" i="6"/>
  <c r="N1829" i="6"/>
  <c r="O1991" i="6" l="1"/>
  <c r="M1831" i="6"/>
  <c r="N1830" i="6"/>
  <c r="P1828" i="6" l="1"/>
  <c r="P1829" i="6" s="1"/>
  <c r="P1830" i="6" s="1"/>
  <c r="P1831" i="6" s="1"/>
  <c r="P1832" i="6" s="1"/>
  <c r="P1833" i="6" s="1"/>
  <c r="P1834" i="6" s="1"/>
  <c r="O1992" i="6"/>
  <c r="M1832" i="6"/>
  <c r="N1831" i="6"/>
  <c r="O1993" i="6" l="1"/>
  <c r="M1833" i="6"/>
  <c r="N1832" i="6"/>
  <c r="O1994" i="6" l="1"/>
  <c r="M1834" i="6"/>
  <c r="N1833" i="6"/>
  <c r="O1995" i="6" l="1"/>
  <c r="M1835" i="6"/>
  <c r="N1834" i="6"/>
  <c r="O1996" i="6" l="1"/>
  <c r="M1836" i="6"/>
  <c r="N1835" i="6"/>
  <c r="O1997" i="6" l="1"/>
  <c r="M1837" i="6"/>
  <c r="N1836" i="6"/>
  <c r="O1998" i="6" l="1"/>
  <c r="M1838" i="6"/>
  <c r="N1837" i="6"/>
  <c r="P1835" i="6" l="1"/>
  <c r="P1836" i="6" s="1"/>
  <c r="P1837" i="6" s="1"/>
  <c r="P1838" i="6" s="1"/>
  <c r="P1839" i="6" s="1"/>
  <c r="P1840" i="6" s="1"/>
  <c r="P1841" i="6" s="1"/>
  <c r="O1999" i="6"/>
  <c r="M1839" i="6"/>
  <c r="N1838" i="6"/>
  <c r="O2000" i="6" l="1"/>
  <c r="M1840" i="6"/>
  <c r="N1839" i="6"/>
  <c r="O2001" i="6" l="1"/>
  <c r="M1841" i="6"/>
  <c r="N1840" i="6"/>
  <c r="O2002" i="6" l="1"/>
  <c r="M1842" i="6"/>
  <c r="N1841" i="6"/>
  <c r="O2003" i="6" l="1"/>
  <c r="M1843" i="6"/>
  <c r="N1842" i="6"/>
  <c r="O2004" i="6" l="1"/>
  <c r="M1844" i="6"/>
  <c r="N1843" i="6"/>
  <c r="O2005" i="6" l="1"/>
  <c r="M1845" i="6"/>
  <c r="N1844" i="6"/>
  <c r="P1842" i="6" l="1"/>
  <c r="P1843" i="6" s="1"/>
  <c r="P1844" i="6" s="1"/>
  <c r="P1845" i="6" s="1"/>
  <c r="P1846" i="6" s="1"/>
  <c r="P1847" i="6" s="1"/>
  <c r="P1848" i="6" s="1"/>
  <c r="O2006" i="6"/>
  <c r="M1846" i="6"/>
  <c r="N1845" i="6"/>
  <c r="O2007" i="6" l="1"/>
  <c r="M1847" i="6"/>
  <c r="N1846" i="6"/>
  <c r="O2008" i="6" l="1"/>
  <c r="M1848" i="6"/>
  <c r="N1847" i="6"/>
  <c r="O2009" i="6" l="1"/>
  <c r="M1849" i="6"/>
  <c r="N1848" i="6"/>
  <c r="O2010" i="6" l="1"/>
  <c r="M1850" i="6"/>
  <c r="N1849" i="6"/>
  <c r="O2011" i="6" l="1"/>
  <c r="M1851" i="6"/>
  <c r="N1850" i="6"/>
  <c r="O2012" i="6" l="1"/>
  <c r="M1852" i="6"/>
  <c r="N1851" i="6"/>
  <c r="P1849" i="6" l="1"/>
  <c r="P1850" i="6" s="1"/>
  <c r="P1851" i="6" s="1"/>
  <c r="P1852" i="6" s="1"/>
  <c r="P1853" i="6" s="1"/>
  <c r="P1854" i="6" s="1"/>
  <c r="P1855" i="6" s="1"/>
  <c r="O2013" i="6"/>
  <c r="M1853" i="6"/>
  <c r="N1852" i="6"/>
  <c r="O2014" i="6" l="1"/>
  <c r="M1854" i="6"/>
  <c r="N1853" i="6"/>
  <c r="O2015" i="6" l="1"/>
  <c r="M1855" i="6"/>
  <c r="N1854" i="6"/>
  <c r="O2016" i="6" l="1"/>
  <c r="O2017" i="6" s="1"/>
  <c r="M1856" i="6"/>
  <c r="N1855" i="6"/>
  <c r="O2018" i="6" l="1"/>
  <c r="M1857" i="6"/>
  <c r="N1856" i="6"/>
  <c r="O2019" i="6" l="1"/>
  <c r="M1858" i="6"/>
  <c r="N1857" i="6"/>
  <c r="O2020" i="6" l="1"/>
  <c r="M1859" i="6"/>
  <c r="N1858" i="6"/>
  <c r="P1856" i="6" l="1"/>
  <c r="P1857" i="6" s="1"/>
  <c r="P1858" i="6" s="1"/>
  <c r="P1859" i="6" s="1"/>
  <c r="P1860" i="6" s="1"/>
  <c r="P1861" i="6" s="1"/>
  <c r="P1862" i="6" s="1"/>
  <c r="O2021" i="6"/>
  <c r="M1860" i="6"/>
  <c r="N1859" i="6"/>
  <c r="O2022" i="6" l="1"/>
  <c r="M1861" i="6"/>
  <c r="N1860" i="6"/>
  <c r="O2023" i="6" l="1"/>
  <c r="M1862" i="6"/>
  <c r="N1861" i="6"/>
  <c r="O2024" i="6" l="1"/>
  <c r="M1863" i="6"/>
  <c r="N1862" i="6"/>
  <c r="O2025" i="6" l="1"/>
  <c r="M1864" i="6"/>
  <c r="N1863" i="6"/>
  <c r="O2026" i="6" l="1"/>
  <c r="M1865" i="6"/>
  <c r="N1864" i="6"/>
  <c r="O2027" i="6" l="1"/>
  <c r="M1866" i="6"/>
  <c r="N1865" i="6"/>
  <c r="P1863" i="6" l="1"/>
  <c r="P1864" i="6" s="1"/>
  <c r="P1865" i="6" s="1"/>
  <c r="P1866" i="6" s="1"/>
  <c r="P1867" i="6" s="1"/>
  <c r="P1868" i="6" s="1"/>
  <c r="P1869" i="6" s="1"/>
  <c r="O2028" i="6"/>
  <c r="M1867" i="6"/>
  <c r="N1866" i="6"/>
  <c r="O2029" i="6" l="1"/>
  <c r="M1868" i="6"/>
  <c r="N1867" i="6"/>
  <c r="O2030" i="6" l="1"/>
  <c r="M1869" i="6"/>
  <c r="N1868" i="6"/>
  <c r="O2031" i="6" l="1"/>
  <c r="M1870" i="6"/>
  <c r="N1869" i="6"/>
  <c r="O2032" i="6" l="1"/>
  <c r="M1871" i="6"/>
  <c r="N1870" i="6"/>
  <c r="O2033" i="6" l="1"/>
  <c r="M1872" i="6"/>
  <c r="N1871" i="6"/>
  <c r="O2034" i="6" l="1"/>
  <c r="M1873" i="6"/>
  <c r="N1872" i="6"/>
  <c r="P1870" i="6" l="1"/>
  <c r="P1871" i="6" s="1"/>
  <c r="P1872" i="6" s="1"/>
  <c r="P1873" i="6" s="1"/>
  <c r="P1874" i="6" s="1"/>
  <c r="P1875" i="6" s="1"/>
  <c r="P1876" i="6" s="1"/>
  <c r="O2035" i="6"/>
  <c r="M1874" i="6"/>
  <c r="N1873" i="6"/>
  <c r="O2036" i="6" l="1"/>
  <c r="M1875" i="6"/>
  <c r="N1874" i="6"/>
  <c r="O2037" i="6" l="1"/>
  <c r="M1876" i="6"/>
  <c r="N1875" i="6"/>
  <c r="O2038" i="6" l="1"/>
  <c r="M1877" i="6"/>
  <c r="N1876" i="6"/>
  <c r="O2039" i="6" l="1"/>
  <c r="M1878" i="6"/>
  <c r="N1877" i="6"/>
  <c r="O2040" i="6" l="1"/>
  <c r="M1879" i="6"/>
  <c r="N1878" i="6"/>
  <c r="O2041" i="6" l="1"/>
  <c r="M1880" i="6"/>
  <c r="N1879" i="6"/>
  <c r="P1877" i="6" l="1"/>
  <c r="P1878" i="6" s="1"/>
  <c r="P1879" i="6" s="1"/>
  <c r="P1880" i="6" s="1"/>
  <c r="P1881" i="6" s="1"/>
  <c r="P1882" i="6" s="1"/>
  <c r="P1883" i="6" s="1"/>
  <c r="O2042" i="6"/>
  <c r="M1881" i="6"/>
  <c r="N1880" i="6"/>
  <c r="O2043" i="6" l="1"/>
  <c r="M1882" i="6"/>
  <c r="N1881" i="6"/>
  <c r="O2044" i="6" l="1"/>
  <c r="O2045" i="6" s="1"/>
  <c r="M1883" i="6"/>
  <c r="N1882" i="6"/>
  <c r="O2046" i="6" l="1"/>
  <c r="M1884" i="6"/>
  <c r="N1883" i="6"/>
  <c r="O2047" i="6" l="1"/>
  <c r="M1885" i="6"/>
  <c r="N1884" i="6"/>
  <c r="O2048" i="6" l="1"/>
  <c r="M1886" i="6"/>
  <c r="N1885" i="6"/>
  <c r="O2049" i="6" l="1"/>
  <c r="M1887" i="6"/>
  <c r="N1886" i="6"/>
  <c r="P1884" i="6" l="1"/>
  <c r="P1885" i="6" s="1"/>
  <c r="P1886" i="6" s="1"/>
  <c r="P1887" i="6" s="1"/>
  <c r="P1888" i="6" s="1"/>
  <c r="P1889" i="6" s="1"/>
  <c r="P1890" i="6" s="1"/>
  <c r="O2050" i="6"/>
  <c r="M1888" i="6"/>
  <c r="N1887" i="6"/>
  <c r="O2051" i="6" l="1"/>
  <c r="M1889" i="6"/>
  <c r="N1888" i="6"/>
  <c r="O2052" i="6" l="1"/>
  <c r="M1890" i="6"/>
  <c r="N1889" i="6"/>
  <c r="O2053" i="6" l="1"/>
  <c r="M1891" i="6"/>
  <c r="N1890" i="6"/>
  <c r="O2054" i="6" l="1"/>
  <c r="M1892" i="6"/>
  <c r="N1891" i="6"/>
  <c r="O2055" i="6" l="1"/>
  <c r="M1893" i="6"/>
  <c r="N1892" i="6"/>
  <c r="O2056" i="6" l="1"/>
  <c r="M1894" i="6"/>
  <c r="N1893" i="6"/>
  <c r="P1891" i="6" l="1"/>
  <c r="P1892" i="6" s="1"/>
  <c r="P1893" i="6" s="1"/>
  <c r="P1894" i="6" s="1"/>
  <c r="P1895" i="6" s="1"/>
  <c r="P1896" i="6" s="1"/>
  <c r="P1897" i="6" s="1"/>
  <c r="O2057" i="6"/>
  <c r="M1895" i="6"/>
  <c r="N1894" i="6"/>
  <c r="O2058" i="6" l="1"/>
  <c r="M1896" i="6"/>
  <c r="N1895" i="6"/>
  <c r="O2059" i="6" l="1"/>
  <c r="M1897" i="6"/>
  <c r="N1896" i="6"/>
  <c r="O2060" i="6" l="1"/>
  <c r="M1898" i="6"/>
  <c r="N1897" i="6"/>
  <c r="O2061" i="6" l="1"/>
  <c r="M1899" i="6"/>
  <c r="N1898" i="6"/>
  <c r="O2062" i="6" l="1"/>
  <c r="M1900" i="6"/>
  <c r="N1899" i="6"/>
  <c r="O2063" i="6" l="1"/>
  <c r="M1901" i="6"/>
  <c r="N1900" i="6"/>
  <c r="P1898" i="6" l="1"/>
  <c r="P1899" i="6" s="1"/>
  <c r="P1900" i="6" s="1"/>
  <c r="P1901" i="6" s="1"/>
  <c r="P1902" i="6" s="1"/>
  <c r="P1903" i="6" s="1"/>
  <c r="P1904" i="6" s="1"/>
  <c r="O2064" i="6"/>
  <c r="O2065" i="6" s="1"/>
  <c r="M1902" i="6"/>
  <c r="N1901" i="6"/>
  <c r="O2066" i="6" l="1"/>
  <c r="M1903" i="6"/>
  <c r="N1902" i="6"/>
  <c r="O2067" i="6" l="1"/>
  <c r="M1904" i="6"/>
  <c r="N1903" i="6"/>
  <c r="O2068" i="6" l="1"/>
  <c r="M1905" i="6"/>
  <c r="N1904" i="6"/>
  <c r="O2069" i="6" l="1"/>
  <c r="M1906" i="6"/>
  <c r="N1905" i="6"/>
  <c r="O2070" i="6" l="1"/>
  <c r="M1907" i="6"/>
  <c r="N1906" i="6"/>
  <c r="O2071" i="6" l="1"/>
  <c r="M1908" i="6"/>
  <c r="N1907" i="6"/>
  <c r="P1905" i="6" l="1"/>
  <c r="P1906" i="6" s="1"/>
  <c r="P1907" i="6" s="1"/>
  <c r="P1908" i="6" s="1"/>
  <c r="P1909" i="6" s="1"/>
  <c r="P1910" i="6" s="1"/>
  <c r="P1911" i="6" s="1"/>
  <c r="O2072" i="6"/>
  <c r="M1909" i="6"/>
  <c r="N1908" i="6"/>
  <c r="O2073" i="6" l="1"/>
  <c r="M1910" i="6"/>
  <c r="N1909" i="6"/>
  <c r="O2074" i="6" l="1"/>
  <c r="M1911" i="6"/>
  <c r="N1910" i="6"/>
  <c r="O2075" i="6" l="1"/>
  <c r="M1912" i="6"/>
  <c r="N1911" i="6"/>
  <c r="O2076" i="6" l="1"/>
  <c r="M1913" i="6"/>
  <c r="N1912" i="6"/>
  <c r="O2077" i="6" l="1"/>
  <c r="M1914" i="6"/>
  <c r="N1913" i="6"/>
  <c r="O2078" i="6" l="1"/>
  <c r="M1915" i="6"/>
  <c r="N1914" i="6"/>
  <c r="P1912" i="6" l="1"/>
  <c r="P1913" i="6" s="1"/>
  <c r="P1914" i="6" s="1"/>
  <c r="P1915" i="6" s="1"/>
  <c r="P1916" i="6" s="1"/>
  <c r="P1917" i="6" s="1"/>
  <c r="P1918" i="6" s="1"/>
  <c r="O2079" i="6"/>
  <c r="M1916" i="6"/>
  <c r="N1915" i="6"/>
  <c r="O2080" i="6" l="1"/>
  <c r="M1917" i="6"/>
  <c r="N1916" i="6"/>
  <c r="O2081" i="6" l="1"/>
  <c r="M1918" i="6"/>
  <c r="N1917" i="6"/>
  <c r="O2082" i="6" l="1"/>
  <c r="M1919" i="6"/>
  <c r="N1918" i="6"/>
  <c r="O2083" i="6" l="1"/>
  <c r="M1920" i="6"/>
  <c r="N1919" i="6"/>
  <c r="O2084" i="6" l="1"/>
  <c r="M1921" i="6"/>
  <c r="N1920" i="6"/>
  <c r="O2085" i="6" l="1"/>
  <c r="M1922" i="6"/>
  <c r="N1921" i="6"/>
  <c r="P1919" i="6" l="1"/>
  <c r="P1920" i="6" s="1"/>
  <c r="P1921" i="6" s="1"/>
  <c r="P1922" i="6" s="1"/>
  <c r="P1923" i="6" s="1"/>
  <c r="P1924" i="6" s="1"/>
  <c r="P1925" i="6" s="1"/>
  <c r="O2086" i="6"/>
  <c r="M1923" i="6"/>
  <c r="N1922" i="6"/>
  <c r="O2087" i="6" l="1"/>
  <c r="M1924" i="6"/>
  <c r="N1923" i="6"/>
  <c r="O2088" i="6" l="1"/>
  <c r="M1925" i="6"/>
  <c r="N1924" i="6"/>
  <c r="O2089" i="6" l="1"/>
  <c r="M1926" i="6"/>
  <c r="N1925" i="6"/>
  <c r="O2090" i="6" l="1"/>
  <c r="M1927" i="6"/>
  <c r="N1926" i="6"/>
  <c r="O2091" i="6" l="1"/>
  <c r="M1928" i="6"/>
  <c r="N1927" i="6"/>
  <c r="O2092" i="6" l="1"/>
  <c r="O2093" i="6" s="1"/>
  <c r="M1929" i="6"/>
  <c r="N1928" i="6"/>
  <c r="P1926" i="6" l="1"/>
  <c r="P1927" i="6" s="1"/>
  <c r="P1928" i="6" s="1"/>
  <c r="P1929" i="6" s="1"/>
  <c r="P1930" i="6" s="1"/>
  <c r="P1931" i="6" s="1"/>
  <c r="P1932" i="6" s="1"/>
  <c r="O2094" i="6"/>
  <c r="M1930" i="6"/>
  <c r="N1929" i="6"/>
  <c r="O2095" i="6" l="1"/>
  <c r="M1931" i="6"/>
  <c r="N1930" i="6"/>
  <c r="O2096" i="6" l="1"/>
  <c r="M1932" i="6"/>
  <c r="N1931" i="6"/>
  <c r="O2097" i="6" l="1"/>
  <c r="M1933" i="6"/>
  <c r="N1932" i="6"/>
  <c r="O2098" i="6" l="1"/>
  <c r="M1934" i="6"/>
  <c r="N1933" i="6"/>
  <c r="O2099" i="6" l="1"/>
  <c r="M1935" i="6"/>
  <c r="N1934" i="6"/>
  <c r="O2100" i="6" l="1"/>
  <c r="M1936" i="6"/>
  <c r="N1935" i="6"/>
  <c r="P1933" i="6" l="1"/>
  <c r="P1934" i="6" s="1"/>
  <c r="P1935" i="6" s="1"/>
  <c r="P1936" i="6" s="1"/>
  <c r="P1937" i="6" s="1"/>
  <c r="P1938" i="6" s="1"/>
  <c r="P1939" i="6" s="1"/>
  <c r="O2101" i="6"/>
  <c r="M1937" i="6"/>
  <c r="N1936" i="6"/>
  <c r="O2102" i="6" l="1"/>
  <c r="M1938" i="6"/>
  <c r="N1937" i="6"/>
  <c r="O2103" i="6" l="1"/>
  <c r="M1939" i="6"/>
  <c r="N1938" i="6"/>
  <c r="O2104" i="6" l="1"/>
  <c r="M1940" i="6"/>
  <c r="N1939" i="6"/>
  <c r="O2105" i="6" l="1"/>
  <c r="M1941" i="6"/>
  <c r="N1940" i="6"/>
  <c r="O2106" i="6" l="1"/>
  <c r="M1942" i="6"/>
  <c r="N1941" i="6"/>
  <c r="O2107" i="6" l="1"/>
  <c r="M1943" i="6"/>
  <c r="N1942" i="6"/>
  <c r="P1940" i="6" l="1"/>
  <c r="P1941" i="6" s="1"/>
  <c r="P1942" i="6" s="1"/>
  <c r="P1943" i="6" s="1"/>
  <c r="P1944" i="6" s="1"/>
  <c r="P1945" i="6" s="1"/>
  <c r="P1946" i="6" s="1"/>
  <c r="O2108" i="6"/>
  <c r="M1944" i="6"/>
  <c r="N1943" i="6"/>
  <c r="O2109" i="6" l="1"/>
  <c r="M1945" i="6"/>
  <c r="N1944" i="6"/>
  <c r="O2110" i="6" l="1"/>
  <c r="M1946" i="6"/>
  <c r="N1945" i="6"/>
  <c r="O2111" i="6" l="1"/>
  <c r="M1947" i="6"/>
  <c r="N1946" i="6"/>
  <c r="O2112" i="6" l="1"/>
  <c r="M1948" i="6"/>
  <c r="N1947" i="6"/>
  <c r="O2113" i="6" l="1"/>
  <c r="M1949" i="6"/>
  <c r="N1948" i="6"/>
  <c r="O2114" i="6" l="1"/>
  <c r="M1950" i="6"/>
  <c r="N1949" i="6"/>
  <c r="P1947" i="6" l="1"/>
  <c r="P1948" i="6" s="1"/>
  <c r="P1949" i="6" s="1"/>
  <c r="P1950" i="6" s="1"/>
  <c r="P1951" i="6" s="1"/>
  <c r="P1952" i="6" s="1"/>
  <c r="P1953" i="6" s="1"/>
  <c r="O2115" i="6"/>
  <c r="M1951" i="6"/>
  <c r="N1950" i="6"/>
  <c r="O2116" i="6" l="1"/>
  <c r="M1952" i="6"/>
  <c r="N1951" i="6"/>
  <c r="O2117" i="6" l="1"/>
  <c r="M1953" i="6"/>
  <c r="N1952" i="6"/>
  <c r="O2118" i="6" l="1"/>
  <c r="M1954" i="6"/>
  <c r="N1953" i="6"/>
  <c r="O2119" i="6" l="1"/>
  <c r="M1955" i="6"/>
  <c r="N1954" i="6"/>
  <c r="O2120" i="6" l="1"/>
  <c r="M1956" i="6"/>
  <c r="N1955" i="6"/>
  <c r="O2121" i="6" l="1"/>
  <c r="M1957" i="6"/>
  <c r="N1956" i="6"/>
  <c r="P1954" i="6" l="1"/>
  <c r="P1955" i="6" s="1"/>
  <c r="P1956" i="6" s="1"/>
  <c r="P1957" i="6" s="1"/>
  <c r="P1958" i="6" s="1"/>
  <c r="P1959" i="6" s="1"/>
  <c r="P1960" i="6" s="1"/>
  <c r="O2122" i="6"/>
  <c r="M1958" i="6"/>
  <c r="N1957" i="6"/>
  <c r="O2123" i="6" l="1"/>
  <c r="M1959" i="6"/>
  <c r="N1958" i="6"/>
  <c r="O2124" i="6" l="1"/>
  <c r="M1960" i="6"/>
  <c r="N1959" i="6"/>
  <c r="O2125" i="6" l="1"/>
  <c r="M1961" i="6"/>
  <c r="N1960" i="6"/>
  <c r="O2126" i="6" l="1"/>
  <c r="M1962" i="6"/>
  <c r="N1961" i="6"/>
  <c r="O2127" i="6" l="1"/>
  <c r="M1963" i="6"/>
  <c r="N1962" i="6"/>
  <c r="O2128" i="6" l="1"/>
  <c r="O2129" i="6" s="1"/>
  <c r="M1964" i="6"/>
  <c r="N1963" i="6"/>
  <c r="P1961" i="6" l="1"/>
  <c r="P1962" i="6" s="1"/>
  <c r="P1963" i="6" s="1"/>
  <c r="P1964" i="6" s="1"/>
  <c r="P1965" i="6" s="1"/>
  <c r="P1966" i="6" s="1"/>
  <c r="P1967" i="6" s="1"/>
  <c r="O2130" i="6"/>
  <c r="M1965" i="6"/>
  <c r="N1964" i="6"/>
  <c r="O2131" i="6" l="1"/>
  <c r="O2132" i="6" s="1"/>
  <c r="M1966" i="6"/>
  <c r="N1965" i="6"/>
  <c r="O2133" i="6" l="1"/>
  <c r="M1967" i="6"/>
  <c r="N1966" i="6"/>
  <c r="O2134" i="6" l="1"/>
  <c r="M1968" i="6"/>
  <c r="N1967" i="6"/>
  <c r="O2135" i="6" l="1"/>
  <c r="M1969" i="6"/>
  <c r="N1968" i="6"/>
  <c r="O2136" i="6" l="1"/>
  <c r="M1970" i="6"/>
  <c r="N1969" i="6"/>
  <c r="O2137" i="6" l="1"/>
  <c r="M1971" i="6"/>
  <c r="N1970" i="6"/>
  <c r="P1968" i="6" l="1"/>
  <c r="P1969" i="6" s="1"/>
  <c r="P1970" i="6" s="1"/>
  <c r="P1971" i="6" s="1"/>
  <c r="P1972" i="6" s="1"/>
  <c r="P1973" i="6" s="1"/>
  <c r="P1974" i="6" s="1"/>
  <c r="O2138" i="6"/>
  <c r="M1972" i="6"/>
  <c r="N1971" i="6"/>
  <c r="O2139" i="6" l="1"/>
  <c r="M1973" i="6"/>
  <c r="N1972" i="6"/>
  <c r="O2140" i="6" l="1"/>
  <c r="M1974" i="6"/>
  <c r="N1973" i="6"/>
  <c r="O2141" i="6" l="1"/>
  <c r="M1975" i="6"/>
  <c r="N1974" i="6"/>
  <c r="O2142" i="6" l="1"/>
  <c r="M1976" i="6"/>
  <c r="N1975" i="6"/>
  <c r="O2143" i="6" l="1"/>
  <c r="M1977" i="6"/>
  <c r="N1976" i="6"/>
  <c r="O2144" i="6" l="1"/>
  <c r="M1978" i="6"/>
  <c r="N1977" i="6"/>
  <c r="P1975" i="6" l="1"/>
  <c r="P1976" i="6" s="1"/>
  <c r="P1977" i="6" s="1"/>
  <c r="P1978" i="6" s="1"/>
  <c r="P1979" i="6" s="1"/>
  <c r="P1980" i="6" s="1"/>
  <c r="P1981" i="6" s="1"/>
  <c r="O2145" i="6"/>
  <c r="M1979" i="6"/>
  <c r="N1978" i="6"/>
  <c r="O2146" i="6" l="1"/>
  <c r="M1980" i="6"/>
  <c r="N1979" i="6"/>
  <c r="O2147" i="6" l="1"/>
  <c r="M1981" i="6"/>
  <c r="N1980" i="6"/>
  <c r="O2148" i="6" l="1"/>
  <c r="M1982" i="6"/>
  <c r="N1981" i="6"/>
  <c r="O2149" i="6" l="1"/>
  <c r="M1983" i="6"/>
  <c r="N1982" i="6"/>
  <c r="O2150" i="6" l="1"/>
  <c r="M1984" i="6"/>
  <c r="N1983" i="6"/>
  <c r="O2151" i="6" l="1"/>
  <c r="M1985" i="6"/>
  <c r="N1984" i="6"/>
  <c r="P1982" i="6" l="1"/>
  <c r="P1983" i="6" s="1"/>
  <c r="P1984" i="6" s="1"/>
  <c r="P1985" i="6" s="1"/>
  <c r="P1986" i="6" s="1"/>
  <c r="P1987" i="6" s="1"/>
  <c r="P1988" i="6" s="1"/>
  <c r="O2152" i="6"/>
  <c r="M1986" i="6"/>
  <c r="N1985" i="6"/>
  <c r="O2153" i="6" l="1"/>
  <c r="M1987" i="6"/>
  <c r="N1986" i="6"/>
  <c r="O2154" i="6" l="1"/>
  <c r="M1988" i="6"/>
  <c r="N1987" i="6"/>
  <c r="O2155" i="6" l="1"/>
  <c r="M1989" i="6"/>
  <c r="N1988" i="6"/>
  <c r="O2156" i="6" l="1"/>
  <c r="O2157" i="6" s="1"/>
  <c r="M1990" i="6"/>
  <c r="N1989" i="6"/>
  <c r="O2158" i="6" l="1"/>
  <c r="M1991" i="6"/>
  <c r="N1990" i="6"/>
  <c r="O2159" i="6" l="1"/>
  <c r="M1992" i="6"/>
  <c r="N1991" i="6"/>
  <c r="P1989" i="6" l="1"/>
  <c r="P1990" i="6" s="1"/>
  <c r="P1991" i="6" s="1"/>
  <c r="P1992" i="6" s="1"/>
  <c r="P1993" i="6" s="1"/>
  <c r="P1994" i="6" s="1"/>
  <c r="P1995" i="6" s="1"/>
  <c r="O2160" i="6"/>
  <c r="M1993" i="6"/>
  <c r="N1992" i="6"/>
  <c r="O2161" i="6" l="1"/>
  <c r="M1994" i="6"/>
  <c r="N1993" i="6"/>
  <c r="O2162" i="6" l="1"/>
  <c r="M1995" i="6"/>
  <c r="N1994" i="6"/>
  <c r="O2163" i="6" l="1"/>
  <c r="O2164" i="6" s="1"/>
  <c r="M1996" i="6"/>
  <c r="N1995" i="6"/>
  <c r="O2165" i="6" l="1"/>
  <c r="M1997" i="6"/>
  <c r="N1996" i="6"/>
  <c r="O2166" i="6" l="1"/>
  <c r="M1998" i="6"/>
  <c r="N1997" i="6"/>
  <c r="O2167" i="6" l="1"/>
  <c r="M1999" i="6"/>
  <c r="N1998" i="6"/>
  <c r="P1996" i="6" l="1"/>
  <c r="P1997" i="6" s="1"/>
  <c r="P1998" i="6" s="1"/>
  <c r="P1999" i="6" s="1"/>
  <c r="P2000" i="6" s="1"/>
  <c r="P2001" i="6" s="1"/>
  <c r="P2002" i="6" s="1"/>
  <c r="O2168" i="6"/>
  <c r="M2000" i="6"/>
  <c r="N1999" i="6"/>
  <c r="O2169" i="6" l="1"/>
  <c r="M2001" i="6"/>
  <c r="N2000" i="6"/>
  <c r="O2170" i="6" l="1"/>
  <c r="M2002" i="6"/>
  <c r="N2001" i="6"/>
  <c r="O2171" i="6" l="1"/>
  <c r="M2003" i="6"/>
  <c r="N2002" i="6"/>
  <c r="O2172" i="6" l="1"/>
  <c r="M2004" i="6"/>
  <c r="N2003" i="6"/>
  <c r="O2173" i="6" l="1"/>
  <c r="M2005" i="6"/>
  <c r="N2004" i="6"/>
  <c r="O2174" i="6" l="1"/>
  <c r="M2006" i="6"/>
  <c r="N2005" i="6"/>
  <c r="P2003" i="6" l="1"/>
  <c r="P2004" i="6" s="1"/>
  <c r="P2005" i="6" s="1"/>
  <c r="P2006" i="6" s="1"/>
  <c r="P2007" i="6" s="1"/>
  <c r="P2008" i="6" s="1"/>
  <c r="P2009" i="6" s="1"/>
  <c r="O2175" i="6"/>
  <c r="M2007" i="6"/>
  <c r="N2006" i="6"/>
  <c r="O2176" i="6" l="1"/>
  <c r="O2177" i="6" s="1"/>
  <c r="M2008" i="6"/>
  <c r="N2007" i="6"/>
  <c r="O2178" i="6" l="1"/>
  <c r="M2009" i="6"/>
  <c r="N2008" i="6"/>
  <c r="O2179" i="6" l="1"/>
  <c r="M2010" i="6"/>
  <c r="N2009" i="6"/>
  <c r="O2180" i="6" l="1"/>
  <c r="M2011" i="6"/>
  <c r="N2010" i="6"/>
  <c r="O2181" i="6" l="1"/>
  <c r="M2012" i="6"/>
  <c r="N2011" i="6"/>
  <c r="O2182" i="6" l="1"/>
  <c r="M2013" i="6"/>
  <c r="N2012" i="6"/>
  <c r="P2010" i="6" l="1"/>
  <c r="P2011" i="6" s="1"/>
  <c r="P2012" i="6" s="1"/>
  <c r="P2013" i="6" s="1"/>
  <c r="P2014" i="6" s="1"/>
  <c r="P2015" i="6" s="1"/>
  <c r="P2016" i="6" s="1"/>
  <c r="O2183" i="6"/>
  <c r="M2014" i="6"/>
  <c r="N2013" i="6"/>
  <c r="O2184" i="6" l="1"/>
  <c r="M2015" i="6"/>
  <c r="N2014" i="6"/>
  <c r="O2185" i="6" l="1"/>
  <c r="M2016" i="6"/>
  <c r="N2015" i="6"/>
  <c r="O2186" i="6" l="1"/>
  <c r="M2017" i="6"/>
  <c r="N2016" i="6"/>
  <c r="O2187" i="6" l="1"/>
  <c r="M2018" i="6"/>
  <c r="N2017" i="6"/>
  <c r="O2188" i="6" l="1"/>
  <c r="M2019" i="6"/>
  <c r="N2018" i="6"/>
  <c r="O2189" i="6" l="1"/>
  <c r="M2020" i="6"/>
  <c r="N2019" i="6"/>
  <c r="P2017" i="6" l="1"/>
  <c r="P2018" i="6" s="1"/>
  <c r="P2019" i="6" s="1"/>
  <c r="P2020" i="6" s="1"/>
  <c r="P2021" i="6" s="1"/>
  <c r="P2022" i="6" s="1"/>
  <c r="P2023" i="6" s="1"/>
  <c r="O2190" i="6"/>
  <c r="M2021" i="6"/>
  <c r="N2020" i="6"/>
  <c r="O2191" i="6" l="1"/>
  <c r="M2022" i="6"/>
  <c r="N2021" i="6"/>
  <c r="O2192" i="6" l="1"/>
  <c r="M2023" i="6"/>
  <c r="N2022" i="6"/>
  <c r="O2193" i="6" l="1"/>
  <c r="M2024" i="6"/>
  <c r="N2023" i="6"/>
  <c r="O2194" i="6" l="1"/>
  <c r="O2195" i="6" s="1"/>
  <c r="M2025" i="6"/>
  <c r="N2024" i="6"/>
  <c r="O2196" i="6" l="1"/>
  <c r="M2026" i="6"/>
  <c r="N2025" i="6"/>
  <c r="O2197" i="6" l="1"/>
  <c r="M2027" i="6"/>
  <c r="N2026" i="6"/>
  <c r="P2024" i="6" l="1"/>
  <c r="P2025" i="6" s="1"/>
  <c r="P2026" i="6" s="1"/>
  <c r="P2027" i="6" s="1"/>
  <c r="P2028" i="6" s="1"/>
  <c r="P2029" i="6" s="1"/>
  <c r="P2030" i="6" s="1"/>
  <c r="O2198" i="6"/>
  <c r="M2028" i="6"/>
  <c r="N2027" i="6"/>
  <c r="O2199" i="6" l="1"/>
  <c r="M2029" i="6"/>
  <c r="N2028" i="6"/>
  <c r="O2200" i="6" l="1"/>
  <c r="M2030" i="6"/>
  <c r="N2029" i="6"/>
  <c r="O2201" i="6" l="1"/>
  <c r="M2031" i="6"/>
  <c r="N2030" i="6"/>
  <c r="O2202" i="6" l="1"/>
  <c r="M2032" i="6"/>
  <c r="N2031" i="6"/>
  <c r="O2203" i="6" l="1"/>
  <c r="M2033" i="6"/>
  <c r="N2032" i="6"/>
  <c r="O2204" i="6" l="1"/>
  <c r="O2205" i="6" s="1"/>
  <c r="M2034" i="6"/>
  <c r="N2033" i="6"/>
  <c r="P2031" i="6" l="1"/>
  <c r="P2032" i="6" s="1"/>
  <c r="P2033" i="6" s="1"/>
  <c r="P2034" i="6" s="1"/>
  <c r="P2035" i="6" s="1"/>
  <c r="P2036" i="6" s="1"/>
  <c r="P2037" i="6" s="1"/>
  <c r="M2035" i="6"/>
  <c r="N2034" i="6"/>
  <c r="M2036" i="6" l="1"/>
  <c r="N2035" i="6"/>
  <c r="M2037" i="6" l="1"/>
  <c r="N2036" i="6"/>
  <c r="M2038" i="6" l="1"/>
  <c r="N2037" i="6"/>
  <c r="M2039" i="6" l="1"/>
  <c r="N2038" i="6"/>
  <c r="M2040" i="6" l="1"/>
  <c r="N2039" i="6"/>
  <c r="M2041" i="6" l="1"/>
  <c r="N2040" i="6"/>
  <c r="P2038" i="6" l="1"/>
  <c r="P2039" i="6" s="1"/>
  <c r="P2040" i="6" s="1"/>
  <c r="P2041" i="6" s="1"/>
  <c r="P2042" i="6" s="1"/>
  <c r="P2043" i="6" s="1"/>
  <c r="P2044" i="6" s="1"/>
  <c r="M2042" i="6"/>
  <c r="N2041" i="6"/>
  <c r="M2043" i="6" l="1"/>
  <c r="N2042" i="6"/>
  <c r="M2044" i="6" l="1"/>
  <c r="N2043" i="6"/>
  <c r="M2045" i="6" l="1"/>
  <c r="N2044" i="6"/>
  <c r="M2046" i="6" l="1"/>
  <c r="N2045" i="6"/>
  <c r="M2047" i="6" l="1"/>
  <c r="N2046" i="6"/>
  <c r="M2048" i="6" l="1"/>
  <c r="N2047" i="6"/>
  <c r="P2045" i="6" l="1"/>
  <c r="P2046" i="6" s="1"/>
  <c r="P2047" i="6" s="1"/>
  <c r="P2048" i="6" s="1"/>
  <c r="P2049" i="6" s="1"/>
  <c r="P2050" i="6" s="1"/>
  <c r="P2051" i="6" s="1"/>
  <c r="M2049" i="6"/>
  <c r="N2048" i="6"/>
  <c r="M2050" i="6" l="1"/>
  <c r="N2049" i="6"/>
  <c r="M2051" i="6" l="1"/>
  <c r="N2050" i="6"/>
  <c r="M2052" i="6" l="1"/>
  <c r="N2051" i="6"/>
  <c r="M2053" i="6" l="1"/>
  <c r="N2052" i="6"/>
  <c r="M2054" i="6" l="1"/>
  <c r="N2053" i="6"/>
  <c r="M2055" i="6" l="1"/>
  <c r="N2054" i="6"/>
  <c r="P2052" i="6" l="1"/>
  <c r="P2053" i="6" s="1"/>
  <c r="P2054" i="6" s="1"/>
  <c r="P2055" i="6" s="1"/>
  <c r="P2056" i="6" s="1"/>
  <c r="P2057" i="6" s="1"/>
  <c r="P2058" i="6" s="1"/>
  <c r="M2056" i="6"/>
  <c r="N2055" i="6"/>
  <c r="M2057" i="6" l="1"/>
  <c r="N2056" i="6"/>
  <c r="M2058" i="6" l="1"/>
  <c r="N2057" i="6"/>
  <c r="M2059" i="6" l="1"/>
  <c r="N2058" i="6"/>
  <c r="M2060" i="6" l="1"/>
  <c r="N2059" i="6"/>
  <c r="M2061" i="6" l="1"/>
  <c r="N2060" i="6"/>
  <c r="M2062" i="6" l="1"/>
  <c r="N2061" i="6"/>
  <c r="P2059" i="6" l="1"/>
  <c r="P2060" i="6" s="1"/>
  <c r="P2061" i="6" s="1"/>
  <c r="P2062" i="6" s="1"/>
  <c r="P2063" i="6" s="1"/>
  <c r="P2064" i="6" s="1"/>
  <c r="P2065" i="6" s="1"/>
  <c r="M2063" i="6"/>
  <c r="N2062" i="6"/>
  <c r="M2064" i="6" l="1"/>
  <c r="N2063" i="6"/>
  <c r="M2065" i="6" l="1"/>
  <c r="N2064" i="6"/>
  <c r="M2066" i="6" l="1"/>
  <c r="N2065" i="6"/>
  <c r="M2067" i="6" l="1"/>
  <c r="N2066" i="6"/>
  <c r="M2068" i="6" l="1"/>
  <c r="N2067" i="6"/>
  <c r="M2069" i="6" l="1"/>
  <c r="N2068" i="6"/>
  <c r="P2066" i="6" l="1"/>
  <c r="P2067" i="6" s="1"/>
  <c r="P2068" i="6" s="1"/>
  <c r="P2069" i="6" s="1"/>
  <c r="P2070" i="6" s="1"/>
  <c r="P2071" i="6" s="1"/>
  <c r="P2072" i="6" s="1"/>
  <c r="M2070" i="6"/>
  <c r="N2069" i="6"/>
  <c r="M2071" i="6" l="1"/>
  <c r="N2070" i="6"/>
  <c r="M2072" i="6" l="1"/>
  <c r="N2071" i="6"/>
  <c r="M2073" i="6" l="1"/>
  <c r="N2072" i="6"/>
  <c r="M2074" i="6" l="1"/>
  <c r="N2073" i="6"/>
  <c r="M2075" i="6" l="1"/>
  <c r="N2074" i="6"/>
  <c r="M2076" i="6" l="1"/>
  <c r="N2075" i="6"/>
  <c r="P2073" i="6" l="1"/>
  <c r="P2074" i="6" s="1"/>
  <c r="P2075" i="6" s="1"/>
  <c r="P2076" i="6" s="1"/>
  <c r="P2077" i="6" s="1"/>
  <c r="P2078" i="6" s="1"/>
  <c r="P2079" i="6" s="1"/>
  <c r="M2077" i="6"/>
  <c r="N2076" i="6"/>
  <c r="M2078" i="6" l="1"/>
  <c r="N2077" i="6"/>
  <c r="M2079" i="6" l="1"/>
  <c r="N2078" i="6"/>
  <c r="M2080" i="6" l="1"/>
  <c r="N2079" i="6"/>
  <c r="M2081" i="6" l="1"/>
  <c r="N2080" i="6"/>
  <c r="M2082" i="6" l="1"/>
  <c r="N2081" i="6"/>
  <c r="M2083" i="6" l="1"/>
  <c r="N2082" i="6"/>
  <c r="P2080" i="6" l="1"/>
  <c r="P2081" i="6" s="1"/>
  <c r="P2082" i="6" s="1"/>
  <c r="P2083" i="6" s="1"/>
  <c r="P2084" i="6" s="1"/>
  <c r="P2085" i="6" s="1"/>
  <c r="P2086" i="6" s="1"/>
  <c r="M2084" i="6"/>
  <c r="N2083" i="6"/>
  <c r="M2085" i="6" l="1"/>
  <c r="N2084" i="6"/>
  <c r="M2086" i="6" l="1"/>
  <c r="N2085" i="6"/>
  <c r="M2087" i="6" l="1"/>
  <c r="N2086" i="6"/>
  <c r="M2088" i="6" l="1"/>
  <c r="N2087" i="6"/>
  <c r="M2089" i="6" l="1"/>
  <c r="N2088" i="6"/>
  <c r="M2090" i="6" l="1"/>
  <c r="N2089" i="6"/>
  <c r="P2087" i="6" l="1"/>
  <c r="P2088" i="6" s="1"/>
  <c r="P2089" i="6" s="1"/>
  <c r="P2090" i="6" s="1"/>
  <c r="P2091" i="6" s="1"/>
  <c r="P2092" i="6" s="1"/>
  <c r="P2093" i="6" s="1"/>
  <c r="M2091" i="6"/>
  <c r="N2090" i="6"/>
  <c r="M2092" i="6" l="1"/>
  <c r="N2091" i="6"/>
  <c r="M2093" i="6" l="1"/>
  <c r="N2092" i="6"/>
  <c r="M2094" i="6" l="1"/>
  <c r="N2093" i="6"/>
  <c r="M2095" i="6" l="1"/>
  <c r="N2094" i="6"/>
  <c r="M2096" i="6" l="1"/>
  <c r="N2095" i="6"/>
  <c r="M2097" i="6" l="1"/>
  <c r="N2096" i="6"/>
  <c r="P2094" i="6" l="1"/>
  <c r="P2095" i="6" s="1"/>
  <c r="P2096" i="6" s="1"/>
  <c r="P2097" i="6" s="1"/>
  <c r="P2098" i="6" s="1"/>
  <c r="P2099" i="6" s="1"/>
  <c r="P2100" i="6" s="1"/>
  <c r="M2098" i="6"/>
  <c r="N2097" i="6"/>
  <c r="M2099" i="6" l="1"/>
  <c r="N2098" i="6"/>
  <c r="M2100" i="6" l="1"/>
  <c r="N2099" i="6"/>
  <c r="M2101" i="6" l="1"/>
  <c r="N2100" i="6"/>
  <c r="M2102" i="6" l="1"/>
  <c r="N2101" i="6"/>
  <c r="M2103" i="6" l="1"/>
  <c r="N2102" i="6"/>
  <c r="M2104" i="6" l="1"/>
  <c r="N2103" i="6"/>
  <c r="P2101" i="6" l="1"/>
  <c r="P2102" i="6" s="1"/>
  <c r="P2103" i="6" s="1"/>
  <c r="P2104" i="6" s="1"/>
  <c r="P2105" i="6" s="1"/>
  <c r="P2106" i="6" s="1"/>
  <c r="P2107" i="6" s="1"/>
  <c r="M2105" i="6"/>
  <c r="N2104" i="6"/>
  <c r="M2106" i="6" l="1"/>
  <c r="N2105" i="6"/>
  <c r="M2107" i="6" l="1"/>
  <c r="N2106" i="6"/>
  <c r="M2108" i="6" l="1"/>
  <c r="N2107" i="6"/>
  <c r="M2109" i="6" l="1"/>
  <c r="N2108" i="6"/>
  <c r="M2110" i="6" l="1"/>
  <c r="N2109" i="6"/>
  <c r="M2111" i="6" l="1"/>
  <c r="N2110" i="6"/>
  <c r="P2108" i="6" l="1"/>
  <c r="P2109" i="6" s="1"/>
  <c r="P2110" i="6" s="1"/>
  <c r="P2111" i="6" s="1"/>
  <c r="P2112" i="6" s="1"/>
  <c r="P2113" i="6" s="1"/>
  <c r="P2114" i="6" s="1"/>
  <c r="M2112" i="6"/>
  <c r="N2111" i="6"/>
  <c r="M2113" i="6" l="1"/>
  <c r="N2112" i="6"/>
  <c r="M2114" i="6" l="1"/>
  <c r="N2113" i="6"/>
  <c r="M2115" i="6" l="1"/>
  <c r="N2114" i="6"/>
  <c r="M2116" i="6" l="1"/>
  <c r="N2115" i="6"/>
  <c r="M2117" i="6" l="1"/>
  <c r="N2116" i="6"/>
  <c r="M2118" i="6" l="1"/>
  <c r="N2117" i="6"/>
  <c r="P2115" i="6" l="1"/>
  <c r="P2116" i="6" s="1"/>
  <c r="P2117" i="6" s="1"/>
  <c r="P2118" i="6" s="1"/>
  <c r="P2119" i="6" s="1"/>
  <c r="P2120" i="6" s="1"/>
  <c r="P2121" i="6" s="1"/>
  <c r="M2119" i="6"/>
  <c r="N2118" i="6"/>
  <c r="M2120" i="6" l="1"/>
  <c r="N2119" i="6"/>
  <c r="M2121" i="6" l="1"/>
  <c r="N2120" i="6"/>
  <c r="M2122" i="6" l="1"/>
  <c r="N2121" i="6"/>
  <c r="M2123" i="6" l="1"/>
  <c r="N2122" i="6"/>
  <c r="M2124" i="6" l="1"/>
  <c r="N2123" i="6"/>
  <c r="M2125" i="6" l="1"/>
  <c r="N2124" i="6"/>
  <c r="P2122" i="6" l="1"/>
  <c r="P2123" i="6" s="1"/>
  <c r="P2124" i="6" s="1"/>
  <c r="P2125" i="6" s="1"/>
  <c r="P2126" i="6" s="1"/>
  <c r="P2127" i="6" s="1"/>
  <c r="P2128" i="6" s="1"/>
  <c r="M2126" i="6"/>
  <c r="N2125" i="6"/>
  <c r="M2127" i="6" l="1"/>
  <c r="N2126" i="6"/>
  <c r="M2128" i="6" l="1"/>
  <c r="N2127" i="6"/>
  <c r="M2129" i="6" l="1"/>
  <c r="N2128" i="6"/>
  <c r="M2130" i="6" l="1"/>
  <c r="N2129" i="6"/>
  <c r="M2131" i="6" l="1"/>
  <c r="N2130" i="6"/>
  <c r="M2132" i="6" l="1"/>
  <c r="N2131" i="6"/>
  <c r="P2129" i="6" l="1"/>
  <c r="P2130" i="6" s="1"/>
  <c r="P2131" i="6" s="1"/>
  <c r="P2132" i="6" s="1"/>
  <c r="P2133" i="6" s="1"/>
  <c r="P2134" i="6" s="1"/>
  <c r="P2135" i="6" s="1"/>
  <c r="M2133" i="6"/>
  <c r="N2132" i="6"/>
  <c r="M2134" i="6" l="1"/>
  <c r="N2133" i="6"/>
  <c r="M2135" i="6" l="1"/>
  <c r="N2134" i="6"/>
  <c r="M2136" i="6" l="1"/>
  <c r="N2135" i="6"/>
  <c r="M2137" i="6" l="1"/>
  <c r="N2136" i="6"/>
  <c r="M2138" i="6" l="1"/>
  <c r="N2137" i="6"/>
  <c r="M2139" i="6" l="1"/>
  <c r="N2138" i="6"/>
  <c r="P2136" i="6" l="1"/>
  <c r="P2137" i="6" s="1"/>
  <c r="P2138" i="6" s="1"/>
  <c r="P2139" i="6" s="1"/>
  <c r="P2140" i="6" s="1"/>
  <c r="P2141" i="6" s="1"/>
  <c r="P2142" i="6" s="1"/>
  <c r="M2140" i="6"/>
  <c r="N2139" i="6"/>
  <c r="M2141" i="6" l="1"/>
  <c r="N2140" i="6"/>
  <c r="M2142" i="6" l="1"/>
  <c r="N2141" i="6"/>
  <c r="M2143" i="6" l="1"/>
  <c r="N2142" i="6"/>
  <c r="M2144" i="6" l="1"/>
  <c r="N2143" i="6"/>
  <c r="M2145" i="6" l="1"/>
  <c r="N2144" i="6"/>
  <c r="M2146" i="6" l="1"/>
  <c r="N2145" i="6"/>
  <c r="P2143" i="6" l="1"/>
  <c r="P2144" i="6" s="1"/>
  <c r="P2145" i="6" s="1"/>
  <c r="P2146" i="6" s="1"/>
  <c r="P2147" i="6" s="1"/>
  <c r="P2148" i="6" s="1"/>
  <c r="P2149" i="6" s="1"/>
  <c r="M2147" i="6"/>
  <c r="N2146" i="6"/>
  <c r="M2148" i="6" l="1"/>
  <c r="N2147" i="6"/>
  <c r="M2149" i="6" l="1"/>
  <c r="N2148" i="6"/>
  <c r="M2150" i="6" l="1"/>
  <c r="N2149" i="6"/>
  <c r="M2151" i="6" l="1"/>
  <c r="N2150" i="6"/>
  <c r="M2152" i="6" l="1"/>
  <c r="N2151" i="6"/>
  <c r="M2153" i="6" l="1"/>
  <c r="N2152" i="6"/>
  <c r="P2150" i="6" l="1"/>
  <c r="P2151" i="6" s="1"/>
  <c r="P2152" i="6" s="1"/>
  <c r="P2153" i="6" s="1"/>
  <c r="P2154" i="6" s="1"/>
  <c r="P2155" i="6" s="1"/>
  <c r="P2156" i="6" s="1"/>
  <c r="M2154" i="6"/>
  <c r="N2153" i="6"/>
  <c r="M2155" i="6" l="1"/>
  <c r="N2154" i="6"/>
  <c r="M2156" i="6" l="1"/>
  <c r="N2155" i="6"/>
  <c r="M2157" i="6" l="1"/>
  <c r="N2156" i="6"/>
  <c r="M2158" i="6" l="1"/>
  <c r="N2157" i="6"/>
  <c r="M2159" i="6" l="1"/>
  <c r="N2158" i="6"/>
  <c r="M2160" i="6" l="1"/>
  <c r="N2159" i="6"/>
  <c r="P2157" i="6" l="1"/>
  <c r="P2158" i="6" s="1"/>
  <c r="P2159" i="6" s="1"/>
  <c r="P2160" i="6" s="1"/>
  <c r="P2161" i="6" s="1"/>
  <c r="P2162" i="6" s="1"/>
  <c r="P2163" i="6" s="1"/>
  <c r="M2161" i="6"/>
  <c r="N2160" i="6"/>
  <c r="M2162" i="6" l="1"/>
  <c r="N2161" i="6"/>
  <c r="M2163" i="6" l="1"/>
  <c r="N2162" i="6"/>
  <c r="M2164" i="6" l="1"/>
  <c r="N2163" i="6"/>
  <c r="M2165" i="6" l="1"/>
  <c r="N2164" i="6"/>
  <c r="M2166" i="6" l="1"/>
  <c r="N2165" i="6"/>
  <c r="M2167" i="6" l="1"/>
  <c r="N2166" i="6"/>
  <c r="P2164" i="6" l="1"/>
  <c r="P2165" i="6" s="1"/>
  <c r="P2166" i="6" s="1"/>
  <c r="P2167" i="6" s="1"/>
  <c r="P2168" i="6" s="1"/>
  <c r="P2169" i="6" s="1"/>
  <c r="P2170" i="6" s="1"/>
  <c r="M2168" i="6"/>
  <c r="N2167" i="6"/>
  <c r="M2169" i="6" l="1"/>
  <c r="N2168" i="6"/>
  <c r="M2170" i="6" l="1"/>
  <c r="N2169" i="6"/>
  <c r="M2171" i="6" l="1"/>
  <c r="N2170" i="6"/>
  <c r="M2172" i="6" l="1"/>
  <c r="N2171" i="6"/>
  <c r="M2173" i="6" l="1"/>
  <c r="N2172" i="6"/>
  <c r="M2174" i="6" l="1"/>
  <c r="N2173" i="6"/>
  <c r="P2171" i="6" l="1"/>
  <c r="P2172" i="6" s="1"/>
  <c r="P2173" i="6" s="1"/>
  <c r="P2174" i="6" s="1"/>
  <c r="P2175" i="6" s="1"/>
  <c r="P2176" i="6" s="1"/>
  <c r="P2177" i="6" s="1"/>
  <c r="M2175" i="6"/>
  <c r="N2174" i="6"/>
  <c r="M2176" i="6" l="1"/>
  <c r="N2175" i="6"/>
  <c r="M2177" i="6" l="1"/>
  <c r="N2176" i="6"/>
  <c r="M2178" i="6" l="1"/>
  <c r="N2177" i="6"/>
  <c r="M2179" i="6" l="1"/>
  <c r="N2178" i="6"/>
  <c r="M2180" i="6" l="1"/>
  <c r="N2179" i="6"/>
  <c r="M2181" i="6" l="1"/>
  <c r="N2180" i="6"/>
  <c r="P2178" i="6" l="1"/>
  <c r="P2179" i="6" s="1"/>
  <c r="P2180" i="6" s="1"/>
  <c r="P2181" i="6" s="1"/>
  <c r="P2182" i="6" s="1"/>
  <c r="P2183" i="6" s="1"/>
  <c r="P2184" i="6" s="1"/>
  <c r="M2182" i="6"/>
  <c r="N2181" i="6"/>
  <c r="M2183" i="6" l="1"/>
  <c r="N2182" i="6"/>
  <c r="M2184" i="6" l="1"/>
  <c r="N2183" i="6"/>
  <c r="M2185" i="6" l="1"/>
  <c r="N2184" i="6"/>
  <c r="M2186" i="6" l="1"/>
  <c r="N2185" i="6"/>
  <c r="M2187" i="6" l="1"/>
  <c r="N2186" i="6"/>
  <c r="M2188" i="6" l="1"/>
  <c r="N2187" i="6"/>
  <c r="P2185" i="6" l="1"/>
  <c r="P2186" i="6" s="1"/>
  <c r="P2187" i="6" s="1"/>
  <c r="P2188" i="6" s="1"/>
  <c r="P2189" i="6" s="1"/>
  <c r="P2190" i="6" s="1"/>
  <c r="P2191" i="6" s="1"/>
  <c r="M2189" i="6"/>
  <c r="N2188" i="6"/>
  <c r="M2190" i="6" l="1"/>
  <c r="N2189" i="6"/>
  <c r="M2191" i="6" l="1"/>
  <c r="N2190" i="6"/>
  <c r="M2192" i="6" l="1"/>
  <c r="N2191" i="6"/>
  <c r="M2193" i="6" l="1"/>
  <c r="N2192" i="6"/>
  <c r="M2194" i="6" l="1"/>
  <c r="N2193" i="6"/>
  <c r="M2195" i="6" l="1"/>
  <c r="N2194" i="6"/>
  <c r="P2192" i="6" l="1"/>
  <c r="P2193" i="6" s="1"/>
  <c r="P2194" i="6" s="1"/>
  <c r="P2195" i="6" s="1"/>
  <c r="P2196" i="6" s="1"/>
  <c r="P2197" i="6" s="1"/>
  <c r="P2198" i="6" s="1"/>
  <c r="M2196" i="6"/>
  <c r="N2195" i="6"/>
  <c r="M2197" i="6" l="1"/>
  <c r="N2196" i="6"/>
  <c r="M2198" i="6" l="1"/>
  <c r="N2197" i="6"/>
  <c r="M2199" i="6" l="1"/>
  <c r="N2198" i="6"/>
  <c r="M2200" i="6" l="1"/>
  <c r="N2199" i="6"/>
  <c r="M2201" i="6" l="1"/>
  <c r="N2200" i="6"/>
  <c r="M2202" i="6" l="1"/>
  <c r="N2201" i="6"/>
  <c r="P2199" i="6" l="1"/>
  <c r="P2200" i="6" s="1"/>
  <c r="P2201" i="6" s="1"/>
  <c r="P2202" i="6" s="1"/>
  <c r="P2203" i="6" s="1"/>
  <c r="P2204" i="6" s="1"/>
  <c r="P2205" i="6" s="1"/>
  <c r="M2203" i="6"/>
  <c r="N2202" i="6"/>
  <c r="BT9" i="6" l="1"/>
  <c r="BQ9" i="6"/>
  <c r="BQ13" i="6"/>
  <c r="BJ14" i="6"/>
  <c r="BG11" i="6"/>
  <c r="BL13" i="6"/>
  <c r="BJ10" i="6"/>
  <c r="BR14" i="6"/>
  <c r="BR9" i="6"/>
  <c r="BH12" i="6"/>
  <c r="BJ11" i="6"/>
  <c r="BN11" i="6"/>
  <c r="BM12" i="6"/>
  <c r="BJ13" i="6"/>
  <c r="BO13" i="6"/>
  <c r="BR10" i="6"/>
  <c r="BK9" i="6"/>
  <c r="BP9" i="6"/>
  <c r="BI14" i="6"/>
  <c r="BP14" i="6"/>
  <c r="BG9" i="6"/>
  <c r="BM10" i="6"/>
  <c r="BH10" i="6"/>
  <c r="BJ9" i="6"/>
  <c r="BH9" i="6"/>
  <c r="BS10" i="6"/>
  <c r="BS11" i="6"/>
  <c r="BN12" i="6"/>
  <c r="BK13" i="6"/>
  <c r="BS9" i="6"/>
  <c r="BR13" i="6"/>
  <c r="BL9" i="6"/>
  <c r="BI9" i="6"/>
  <c r="BS13" i="6"/>
  <c r="BP11" i="6"/>
  <c r="BO9" i="6"/>
  <c r="BN14" i="6"/>
  <c r="BM14" i="6"/>
  <c r="BH13" i="6"/>
  <c r="BH14" i="6"/>
  <c r="BR12" i="6"/>
  <c r="BO14" i="6"/>
  <c r="BQ12" i="6"/>
  <c r="BI12" i="6"/>
  <c r="BK12" i="6"/>
  <c r="BN13" i="6"/>
  <c r="BG13" i="6"/>
  <c r="BL11" i="6"/>
  <c r="BS12" i="6"/>
  <c r="BS14" i="6"/>
  <c r="BQ10" i="6"/>
  <c r="BO11" i="6"/>
  <c r="BP13" i="6"/>
  <c r="BN9" i="6"/>
  <c r="BP12" i="6"/>
  <c r="BN10" i="6"/>
  <c r="BL14" i="6"/>
  <c r="BJ12" i="6"/>
  <c r="BL12" i="6"/>
  <c r="BR11" i="6"/>
  <c r="BQ14" i="6"/>
  <c r="BP10" i="6"/>
  <c r="BI10" i="6"/>
  <c r="BQ11" i="6"/>
  <c r="BL10" i="6"/>
  <c r="BK11" i="6"/>
  <c r="BH11" i="6"/>
  <c r="BM11" i="6"/>
  <c r="BM9" i="6"/>
  <c r="BG10" i="6"/>
  <c r="BK14" i="6"/>
  <c r="BG12" i="6"/>
  <c r="BT11" i="6"/>
  <c r="BO10" i="6"/>
  <c r="BT13" i="6"/>
  <c r="BO12" i="6"/>
  <c r="BM13" i="6"/>
  <c r="BK10" i="6"/>
  <c r="BT10" i="6"/>
  <c r="BI11" i="6"/>
  <c r="BT12" i="6"/>
  <c r="BI13" i="6"/>
  <c r="BG14" i="6"/>
  <c r="M2204" i="6"/>
  <c r="N2203" i="6"/>
  <c r="BO15" i="6" l="1"/>
  <c r="BO50" i="6" s="1"/>
  <c r="BL15" i="6"/>
  <c r="BL49" i="6" s="1"/>
  <c r="BJ15" i="6"/>
  <c r="BJ47" i="6" s="1"/>
  <c r="BO51" i="6"/>
  <c r="BM15" i="6"/>
  <c r="BM47" i="6" s="1"/>
  <c r="BO48" i="6"/>
  <c r="BN15" i="6"/>
  <c r="BN48" i="6" s="1"/>
  <c r="BO52" i="6"/>
  <c r="BS51" i="6"/>
  <c r="BS15" i="6"/>
  <c r="BS47" i="6" s="1"/>
  <c r="BP15" i="6"/>
  <c r="BP52" i="6" s="1"/>
  <c r="BJ51" i="6"/>
  <c r="BQ15" i="6"/>
  <c r="BQ47" i="6" s="1"/>
  <c r="BL52" i="6"/>
  <c r="BS50" i="6"/>
  <c r="BI15" i="6"/>
  <c r="BI49" i="6" s="1"/>
  <c r="BH15" i="6"/>
  <c r="BH52" i="6" s="1"/>
  <c r="BG15" i="6"/>
  <c r="BG52" i="6" s="1"/>
  <c r="BK15" i="6"/>
  <c r="BK47" i="6" s="1"/>
  <c r="BR15" i="6"/>
  <c r="BR51" i="6" s="1"/>
  <c r="BG49" i="6"/>
  <c r="BT15" i="6"/>
  <c r="BT48" i="6" s="1"/>
  <c r="BT47" i="6"/>
  <c r="M2205" i="6"/>
  <c r="N2204" i="6"/>
  <c r="BJ48" i="6" l="1"/>
  <c r="BL50" i="6"/>
  <c r="BO47" i="6"/>
  <c r="BR47" i="6"/>
  <c r="BJ52" i="6"/>
  <c r="BP51" i="6"/>
  <c r="BL51" i="6"/>
  <c r="BL48" i="6"/>
  <c r="BJ50" i="6"/>
  <c r="BJ49" i="6"/>
  <c r="BG47" i="6"/>
  <c r="BP48" i="6"/>
  <c r="BP47" i="6"/>
  <c r="BH49" i="6"/>
  <c r="BR48" i="6"/>
  <c r="BH48" i="6"/>
  <c r="BT51" i="6"/>
  <c r="BI47" i="6"/>
  <c r="BP49" i="6"/>
  <c r="BI51" i="6"/>
  <c r="BR49" i="6"/>
  <c r="BK49" i="6"/>
  <c r="BM50" i="6"/>
  <c r="BH47" i="6"/>
  <c r="BN52" i="6"/>
  <c r="BM48" i="6"/>
  <c r="BM52" i="6"/>
  <c r="BN51" i="6"/>
  <c r="BN47" i="6"/>
  <c r="BG48" i="6"/>
  <c r="BK48" i="6"/>
  <c r="BS49" i="6"/>
  <c r="BG51" i="6"/>
  <c r="BR52" i="6"/>
  <c r="BL47" i="6"/>
  <c r="BI50" i="6"/>
  <c r="BO49" i="6"/>
  <c r="BM49" i="6"/>
  <c r="BK50" i="6"/>
  <c r="BH50" i="6"/>
  <c r="BQ51" i="6"/>
  <c r="BI52" i="6"/>
  <c r="BH51" i="6"/>
  <c r="BP50" i="6"/>
  <c r="BI48" i="6"/>
  <c r="BK52" i="6"/>
  <c r="BM51" i="6"/>
  <c r="BQ49" i="6"/>
  <c r="BK51" i="6"/>
  <c r="BR50" i="6"/>
  <c r="BQ52" i="6"/>
  <c r="BT50" i="6"/>
  <c r="BS48" i="6"/>
  <c r="BS52" i="6"/>
  <c r="BQ50" i="6"/>
  <c r="BQ48" i="6"/>
  <c r="BN49" i="6"/>
  <c r="BN50" i="6"/>
  <c r="BG50" i="6"/>
  <c r="BT49" i="6"/>
  <c r="N2205" i="6"/>
  <c r="BT14" i="6" s="1"/>
  <c r="BT52" i="6" l="1"/>
  <c r="BD9" i="6"/>
  <c r="AU9" i="6"/>
  <c r="AF9" i="6"/>
  <c r="BB9" i="6"/>
  <c r="AT9" i="6"/>
  <c r="AZ9" i="6"/>
  <c r="AN9" i="6"/>
  <c r="W9" i="6"/>
  <c r="BA9" i="6"/>
  <c r="BE9" i="6"/>
  <c r="AS9" i="6"/>
  <c r="Y9" i="6"/>
  <c r="AB9" i="6"/>
  <c r="AX9" i="6"/>
  <c r="X9" i="6"/>
  <c r="V9" i="6"/>
  <c r="AA9" i="6"/>
  <c r="T9" i="6"/>
  <c r="AO9" i="6"/>
  <c r="AH9" i="6"/>
  <c r="AK9" i="6"/>
  <c r="AJ9" i="6"/>
  <c r="AC9" i="6"/>
  <c r="AD9" i="6"/>
  <c r="AR9" i="6"/>
  <c r="AW9" i="6"/>
  <c r="BC9" i="6"/>
  <c r="BF9" i="6"/>
  <c r="AE9" i="6"/>
  <c r="AG9" i="6"/>
  <c r="AL9" i="6"/>
  <c r="AQ9" i="6"/>
  <c r="AV9" i="6"/>
  <c r="AM9" i="6"/>
  <c r="AP9" i="6"/>
  <c r="U9" i="6"/>
  <c r="Z9" i="6"/>
  <c r="AI9" i="6"/>
  <c r="AY9" i="6"/>
  <c r="BE10" i="6"/>
  <c r="AB10" i="6"/>
  <c r="AV10" i="6"/>
  <c r="AI10" i="6"/>
  <c r="AC10" i="6"/>
  <c r="AU10" i="6"/>
  <c r="AD10" i="6"/>
  <c r="AX10" i="6"/>
  <c r="AO10" i="6"/>
  <c r="Z10" i="6"/>
  <c r="BD10" i="6"/>
  <c r="AY10" i="6"/>
  <c r="T10" i="6"/>
  <c r="AF10" i="6"/>
  <c r="AS10" i="6"/>
  <c r="AW10" i="6"/>
  <c r="BC10" i="6"/>
  <c r="BA10" i="6"/>
  <c r="Y10" i="6"/>
  <c r="AH10" i="6"/>
  <c r="AN10" i="6"/>
  <c r="AT10" i="6"/>
  <c r="AR10" i="6"/>
  <c r="AE10" i="6"/>
  <c r="AL10" i="6"/>
  <c r="BF10" i="6"/>
  <c r="AM10" i="6"/>
  <c r="AK10" i="6"/>
  <c r="AZ10" i="6"/>
  <c r="AG10" i="6"/>
  <c r="AA10" i="6"/>
  <c r="AJ10" i="6"/>
  <c r="W10" i="6"/>
  <c r="BB10" i="6"/>
  <c r="V10" i="6"/>
  <c r="U10" i="6"/>
  <c r="X10" i="6"/>
  <c r="AQ10" i="6"/>
  <c r="AP10" i="6"/>
  <c r="BF11" i="6"/>
  <c r="AM11" i="6"/>
  <c r="AJ11" i="6"/>
  <c r="AO11" i="6"/>
  <c r="AL11" i="6"/>
  <c r="AI11" i="6"/>
  <c r="V11" i="6"/>
  <c r="AC11" i="6"/>
  <c r="AS11" i="6"/>
  <c r="AP11" i="6"/>
  <c r="AR11" i="6"/>
  <c r="BE11" i="6"/>
  <c r="AZ11" i="6"/>
  <c r="AW11" i="6"/>
  <c r="AT11" i="6"/>
  <c r="AA11" i="6"/>
  <c r="AD11" i="6"/>
  <c r="BD11" i="6"/>
  <c r="AU11" i="6"/>
  <c r="AX11" i="6"/>
  <c r="AH11" i="6"/>
  <c r="Z11" i="6"/>
  <c r="U11" i="6"/>
  <c r="W11" i="6"/>
  <c r="BB11" i="6"/>
  <c r="BA11" i="6"/>
  <c r="AF11" i="6"/>
  <c r="Y11" i="6"/>
  <c r="BC11" i="6"/>
  <c r="AB11" i="6"/>
  <c r="AE11" i="6"/>
  <c r="AV11" i="6"/>
  <c r="AG11" i="6"/>
  <c r="T11" i="6"/>
  <c r="AY11" i="6"/>
  <c r="AQ11" i="6"/>
  <c r="AN11" i="6"/>
  <c r="AK11" i="6"/>
  <c r="X11" i="6"/>
  <c r="BC12" i="6"/>
  <c r="AC12" i="6"/>
  <c r="AE12" i="6"/>
  <c r="AP12" i="6"/>
  <c r="BF12" i="6"/>
  <c r="BB12" i="6"/>
  <c r="BD12" i="6"/>
  <c r="AA12" i="6"/>
  <c r="AY12" i="6"/>
  <c r="BA12" i="6"/>
  <c r="AS12" i="6"/>
  <c r="V12" i="6"/>
  <c r="AG12" i="6"/>
  <c r="AT12" i="6"/>
  <c r="W12" i="6"/>
  <c r="AD12" i="6"/>
  <c r="U12" i="6"/>
  <c r="AB12" i="6"/>
  <c r="AR12" i="6"/>
  <c r="BE12" i="6"/>
  <c r="AW12" i="6"/>
  <c r="Z12" i="6"/>
  <c r="AK12" i="6"/>
  <c r="AM12" i="6"/>
  <c r="AZ12" i="6"/>
  <c r="T12" i="6"/>
  <c r="AJ12" i="6"/>
  <c r="AF12" i="6"/>
  <c r="AH12" i="6"/>
  <c r="Y12" i="6"/>
  <c r="AV12" i="6"/>
  <c r="AO12" i="6"/>
  <c r="AQ12" i="6"/>
  <c r="AX12" i="6"/>
  <c r="X12" i="6"/>
  <c r="AN12" i="6"/>
  <c r="AU12" i="6"/>
  <c r="AL12" i="6"/>
  <c r="AI12" i="6"/>
  <c r="BD13" i="6"/>
  <c r="BC13" i="6"/>
  <c r="BB13" i="6"/>
  <c r="AQ13" i="6"/>
  <c r="AP13" i="6"/>
  <c r="AO13" i="6"/>
  <c r="AN13" i="6"/>
  <c r="AM13" i="6"/>
  <c r="AL13" i="6"/>
  <c r="AT13" i="6"/>
  <c r="AS13" i="6"/>
  <c r="AH13" i="6"/>
  <c r="AG13" i="6"/>
  <c r="AF13" i="6"/>
  <c r="AE13" i="6"/>
  <c r="AD13" i="6"/>
  <c r="AC13" i="6"/>
  <c r="AB13" i="6"/>
  <c r="AA13" i="6"/>
  <c r="AJ13" i="6"/>
  <c r="AI13" i="6"/>
  <c r="X13" i="6"/>
  <c r="W13" i="6"/>
  <c r="V13" i="6"/>
  <c r="U13" i="6"/>
  <c r="T13" i="6"/>
  <c r="BF13" i="6"/>
  <c r="BE13" i="6"/>
  <c r="AR13" i="6"/>
  <c r="Z13" i="6"/>
  <c r="Y13" i="6"/>
  <c r="BA13" i="6"/>
  <c r="AZ13" i="6"/>
  <c r="AY13" i="6"/>
  <c r="AX13" i="6"/>
  <c r="AW13" i="6"/>
  <c r="AV13" i="6"/>
  <c r="AU13" i="6"/>
  <c r="AK13" i="6"/>
  <c r="BE14" i="6"/>
  <c r="BB14" i="6"/>
  <c r="BD14" i="6"/>
  <c r="AH14" i="6"/>
  <c r="AB14" i="6"/>
  <c r="AE14" i="6"/>
  <c r="AT14" i="6"/>
  <c r="AK14" i="6"/>
  <c r="AR14" i="6"/>
  <c r="U14" i="6"/>
  <c r="AN14" i="6"/>
  <c r="AO14" i="6"/>
  <c r="AD14" i="6"/>
  <c r="AA14" i="6"/>
  <c r="AQ14" i="6"/>
  <c r="BA14" i="6"/>
  <c r="AY14" i="6"/>
  <c r="T14" i="6"/>
  <c r="AI14" i="6"/>
  <c r="AV14" i="6"/>
  <c r="Y14" i="6"/>
  <c r="AF14" i="6"/>
  <c r="AC14" i="6"/>
  <c r="Z14" i="6"/>
  <c r="BF14" i="6"/>
  <c r="AP14" i="6"/>
  <c r="AZ14" i="6"/>
  <c r="BC14" i="6"/>
  <c r="AX14" i="6"/>
  <c r="X14" i="6"/>
  <c r="AM14" i="6"/>
  <c r="AU14" i="6"/>
  <c r="AL14" i="6"/>
  <c r="AS14" i="6"/>
  <c r="V14" i="6"/>
  <c r="AG14" i="6"/>
  <c r="W14" i="6"/>
  <c r="AJ14" i="6"/>
  <c r="AW14" i="6"/>
  <c r="AI15" i="6" l="1"/>
  <c r="R91" i="4" s="1"/>
  <c r="AM15" i="6"/>
  <c r="V91" i="4" s="1"/>
  <c r="AG15" i="6"/>
  <c r="P91" i="4" s="1"/>
  <c r="AW15" i="6"/>
  <c r="AJ15" i="6"/>
  <c r="S91" i="4" s="1"/>
  <c r="T15" i="6"/>
  <c r="T28" i="6" s="1"/>
  <c r="AX15" i="6"/>
  <c r="BE15" i="6"/>
  <c r="AZ15" i="6"/>
  <c r="AU15" i="6"/>
  <c r="AD91" i="4" s="1"/>
  <c r="Z15" i="6"/>
  <c r="I91" i="4" s="1"/>
  <c r="AV15" i="6"/>
  <c r="AE91" i="4" s="1"/>
  <c r="AE15" i="6"/>
  <c r="N91" i="4" s="1"/>
  <c r="AR15" i="6"/>
  <c r="AA91" i="4" s="1"/>
  <c r="AK15" i="6"/>
  <c r="T91" i="4" s="1"/>
  <c r="AA15" i="6"/>
  <c r="J91" i="4" s="1"/>
  <c r="AB15" i="6"/>
  <c r="K91" i="4" s="1"/>
  <c r="BA15" i="6"/>
  <c r="AT15" i="6"/>
  <c r="AC91" i="4" s="1"/>
  <c r="BD15" i="6"/>
  <c r="U15" i="6"/>
  <c r="AQ15" i="6"/>
  <c r="Z91" i="4" s="1"/>
  <c r="BF15" i="6"/>
  <c r="AD15" i="6"/>
  <c r="AH15" i="6"/>
  <c r="Q91" i="4" s="1"/>
  <c r="V15" i="6"/>
  <c r="E91" i="4" s="1"/>
  <c r="Y15" i="6"/>
  <c r="H91" i="4" s="1"/>
  <c r="W15" i="6"/>
  <c r="BB15" i="6"/>
  <c r="AY15" i="6"/>
  <c r="AP15" i="6"/>
  <c r="Y91" i="4" s="1"/>
  <c r="AL15" i="6"/>
  <c r="U91" i="4" s="1"/>
  <c r="BC15" i="6"/>
  <c r="AC15" i="6"/>
  <c r="L91" i="4" s="1"/>
  <c r="AO15" i="6"/>
  <c r="X91" i="4" s="1"/>
  <c r="X15" i="6"/>
  <c r="AS15" i="6"/>
  <c r="AB91" i="4" s="1"/>
  <c r="AN15" i="6"/>
  <c r="W91" i="4" s="1"/>
  <c r="AF15" i="6"/>
  <c r="O91" i="4" s="1"/>
  <c r="BF52" i="6"/>
  <c r="BA51" i="6"/>
  <c r="AH51" i="6"/>
  <c r="Q77" i="4" s="1"/>
  <c r="AQ51" i="6"/>
  <c r="Z77" i="4" s="1"/>
  <c r="AI50" i="6"/>
  <c r="R76" i="4" s="1"/>
  <c r="AV50" i="6"/>
  <c r="AJ50" i="6"/>
  <c r="S76" i="4" s="1"/>
  <c r="AK50" i="6"/>
  <c r="T76" i="4" s="1"/>
  <c r="AR50" i="6"/>
  <c r="AA76" i="4" s="1"/>
  <c r="AS50" i="6"/>
  <c r="BD50" i="6"/>
  <c r="AE50" i="6"/>
  <c r="N76" i="4" s="1"/>
  <c r="AK49" i="6"/>
  <c r="T75" i="4" s="1"/>
  <c r="T49" i="6"/>
  <c r="C75" i="4" s="1"/>
  <c r="T24" i="6"/>
  <c r="T37" i="6" s="1"/>
  <c r="C36" i="4" s="1"/>
  <c r="AB49" i="6"/>
  <c r="K75" i="4" s="1"/>
  <c r="BA49" i="6"/>
  <c r="Z49" i="6"/>
  <c r="I75" i="4" s="1"/>
  <c r="BD49" i="6"/>
  <c r="AW49" i="6"/>
  <c r="AP49" i="6"/>
  <c r="Y75" i="4" s="1"/>
  <c r="AI49" i="6"/>
  <c r="R75" i="4" s="1"/>
  <c r="AM49" i="6"/>
  <c r="V75" i="4" s="1"/>
  <c r="X48" i="6"/>
  <c r="G74" i="4" s="1"/>
  <c r="W48" i="6"/>
  <c r="F74" i="4" s="1"/>
  <c r="AZ48" i="6"/>
  <c r="AL48" i="6"/>
  <c r="U74" i="4" s="1"/>
  <c r="AN48" i="6"/>
  <c r="W74" i="4" s="1"/>
  <c r="BC48" i="6"/>
  <c r="T48" i="6"/>
  <c r="C74" i="4" s="1"/>
  <c r="T23" i="6"/>
  <c r="T36" i="6" s="1"/>
  <c r="C35" i="4" s="1"/>
  <c r="AO48" i="6"/>
  <c r="X74" i="4" s="1"/>
  <c r="AC48" i="6"/>
  <c r="L74" i="4" s="1"/>
  <c r="BE48" i="6"/>
  <c r="U47" i="6"/>
  <c r="D73" i="4" s="1"/>
  <c r="AQ47" i="6"/>
  <c r="Z73" i="4" s="1"/>
  <c r="BF47" i="6"/>
  <c r="AD47" i="6"/>
  <c r="M73" i="4" s="1"/>
  <c r="AH47" i="6"/>
  <c r="Q73" i="4" s="1"/>
  <c r="V47" i="6"/>
  <c r="E73" i="4" s="1"/>
  <c r="Y47" i="6"/>
  <c r="H73" i="4" s="1"/>
  <c r="W47" i="6"/>
  <c r="F73" i="4" s="1"/>
  <c r="BB47" i="6"/>
  <c r="AX52" i="6"/>
  <c r="AR52" i="6"/>
  <c r="AA78" i="4" s="1"/>
  <c r="AW51" i="6"/>
  <c r="AJ51" i="6"/>
  <c r="S77" i="4" s="1"/>
  <c r="AM51" i="6"/>
  <c r="V77" i="4" s="1"/>
  <c r="AG52" i="6"/>
  <c r="P78" i="4" s="1"/>
  <c r="P84" i="4" s="1"/>
  <c r="AU52" i="6"/>
  <c r="BC52" i="6"/>
  <c r="Z52" i="6"/>
  <c r="I78" i="4" s="1"/>
  <c r="AV52" i="6"/>
  <c r="BA52" i="6"/>
  <c r="AO52" i="6"/>
  <c r="X78" i="4" s="1"/>
  <c r="X84" i="4" s="1"/>
  <c r="AK52" i="6"/>
  <c r="T78" i="4" s="1"/>
  <c r="T84" i="4" s="1"/>
  <c r="AH52" i="6"/>
  <c r="Q78" i="4" s="1"/>
  <c r="Q84" i="4" s="1"/>
  <c r="AK51" i="6"/>
  <c r="T77" i="4" s="1"/>
  <c r="AX51" i="6"/>
  <c r="Y51" i="6"/>
  <c r="H77" i="4" s="1"/>
  <c r="BF51" i="6"/>
  <c r="W51" i="6"/>
  <c r="F77" i="4" s="1"/>
  <c r="AA51" i="6"/>
  <c r="J77" i="4" s="1"/>
  <c r="AE51" i="6"/>
  <c r="N77" i="4" s="1"/>
  <c r="AS51" i="6"/>
  <c r="AN51" i="6"/>
  <c r="W77" i="4" s="1"/>
  <c r="BB51" i="6"/>
  <c r="AL50" i="6"/>
  <c r="U76" i="4" s="1"/>
  <c r="AX50" i="6"/>
  <c r="Y50" i="6"/>
  <c r="H76" i="4" s="1"/>
  <c r="T50" i="6"/>
  <c r="C76" i="4" s="1"/>
  <c r="T25" i="6"/>
  <c r="T38" i="6" s="1"/>
  <c r="C37" i="4" s="1"/>
  <c r="Z50" i="6"/>
  <c r="I76" i="4" s="1"/>
  <c r="AB50" i="6"/>
  <c r="K76" i="4" s="1"/>
  <c r="AT50" i="6"/>
  <c r="BA50" i="6"/>
  <c r="BB50" i="6"/>
  <c r="AC50" i="6"/>
  <c r="L76" i="4" s="1"/>
  <c r="AN49" i="6"/>
  <c r="W75" i="4" s="1"/>
  <c r="AG49" i="6"/>
  <c r="P75" i="4" s="1"/>
  <c r="BC49" i="6"/>
  <c r="BB49" i="6"/>
  <c r="AH49" i="6"/>
  <c r="Q75" i="4" s="1"/>
  <c r="AD49" i="6"/>
  <c r="M75" i="4" s="1"/>
  <c r="AZ49" i="6"/>
  <c r="AS49" i="6"/>
  <c r="AL49" i="6"/>
  <c r="U75" i="4" s="1"/>
  <c r="BF49" i="6"/>
  <c r="U48" i="6"/>
  <c r="D74" i="4" s="1"/>
  <c r="U23" i="6"/>
  <c r="AJ48" i="6"/>
  <c r="S74" i="4" s="1"/>
  <c r="AK48" i="6"/>
  <c r="T74" i="4" s="1"/>
  <c r="AE48" i="6"/>
  <c r="N74" i="4" s="1"/>
  <c r="AH48" i="6"/>
  <c r="Q74" i="4" s="1"/>
  <c r="AW48" i="6"/>
  <c r="AY48" i="6"/>
  <c r="AX48" i="6"/>
  <c r="AI48" i="6"/>
  <c r="R74" i="4" s="1"/>
  <c r="AY47" i="6"/>
  <c r="AP47" i="6"/>
  <c r="Y73" i="4" s="1"/>
  <c r="AL47" i="6"/>
  <c r="U73" i="4" s="1"/>
  <c r="BC47" i="6"/>
  <c r="AC47" i="6"/>
  <c r="L73" i="4" s="1"/>
  <c r="AO47" i="6"/>
  <c r="X73" i="4" s="1"/>
  <c r="X47" i="6"/>
  <c r="G73" i="4" s="1"/>
  <c r="AS47" i="6"/>
  <c r="AN47" i="6"/>
  <c r="W73" i="4" s="1"/>
  <c r="AF47" i="6"/>
  <c r="O73" i="4" s="1"/>
  <c r="W52" i="6"/>
  <c r="F78" i="4" s="1"/>
  <c r="AY52" i="6"/>
  <c r="BE52" i="6"/>
  <c r="V51" i="6"/>
  <c r="E77" i="4" s="1"/>
  <c r="V52" i="6"/>
  <c r="E78" i="4" s="1"/>
  <c r="AM52" i="6"/>
  <c r="V78" i="4" s="1"/>
  <c r="V84" i="4" s="1"/>
  <c r="AZ52" i="6"/>
  <c r="AC52" i="6"/>
  <c r="L78" i="4" s="1"/>
  <c r="AI52" i="6"/>
  <c r="R78" i="4" s="1"/>
  <c r="R84" i="4" s="1"/>
  <c r="AQ52" i="6"/>
  <c r="Z78" i="4" s="1"/>
  <c r="Z84" i="4" s="1"/>
  <c r="AN52" i="6"/>
  <c r="W78" i="4" s="1"/>
  <c r="W84" i="4" s="1"/>
  <c r="AT52" i="6"/>
  <c r="BD52" i="6"/>
  <c r="AU51" i="6"/>
  <c r="AY51" i="6"/>
  <c r="Z51" i="6"/>
  <c r="I77" i="4" s="1"/>
  <c r="T51" i="6"/>
  <c r="C77" i="4" s="1"/>
  <c r="T26" i="6"/>
  <c r="T39" i="6" s="1"/>
  <c r="C38" i="4" s="1"/>
  <c r="X51" i="6"/>
  <c r="G77" i="4" s="1"/>
  <c r="AB51" i="6"/>
  <c r="K77" i="4" s="1"/>
  <c r="AF51" i="6"/>
  <c r="O77" i="4" s="1"/>
  <c r="AT51" i="6"/>
  <c r="AO51" i="6"/>
  <c r="X77" i="4" s="1"/>
  <c r="BC51" i="6"/>
  <c r="AU50" i="6"/>
  <c r="AQ50" i="6"/>
  <c r="Z76" i="4" s="1"/>
  <c r="AH50" i="6"/>
  <c r="Q76" i="4" s="1"/>
  <c r="AZ50" i="6"/>
  <c r="AW50" i="6"/>
  <c r="U50" i="6"/>
  <c r="D76" i="4" s="1"/>
  <c r="U25" i="6"/>
  <c r="AG50" i="6"/>
  <c r="P76" i="4" s="1"/>
  <c r="AY50" i="6"/>
  <c r="BF50" i="6"/>
  <c r="BC50" i="6"/>
  <c r="AQ49" i="6"/>
  <c r="Z75" i="4" s="1"/>
  <c r="AV49" i="6"/>
  <c r="Y49" i="6"/>
  <c r="H75" i="4" s="1"/>
  <c r="W49" i="6"/>
  <c r="F75" i="4" s="1"/>
  <c r="AX49" i="6"/>
  <c r="AA49" i="6"/>
  <c r="J75" i="4" s="1"/>
  <c r="BE49" i="6"/>
  <c r="AC49" i="6"/>
  <c r="L75" i="4" s="1"/>
  <c r="AO49" i="6"/>
  <c r="X75" i="4" s="1"/>
  <c r="AP48" i="6"/>
  <c r="Y74" i="4" s="1"/>
  <c r="V48" i="6"/>
  <c r="E74" i="4" s="1"/>
  <c r="V23" i="6"/>
  <c r="AA48" i="6"/>
  <c r="J74" i="4" s="1"/>
  <c r="AM48" i="6"/>
  <c r="V74" i="4" s="1"/>
  <c r="AR48" i="6"/>
  <c r="AA74" i="4" s="1"/>
  <c r="Y48" i="6"/>
  <c r="H74" i="4" s="1"/>
  <c r="AS48" i="6"/>
  <c r="BD48" i="6"/>
  <c r="AD48" i="6"/>
  <c r="M74" i="4" s="1"/>
  <c r="AV48" i="6"/>
  <c r="AI47" i="6"/>
  <c r="R73" i="4" s="1"/>
  <c r="AM47" i="6"/>
  <c r="V73" i="4" s="1"/>
  <c r="AG47" i="6"/>
  <c r="P73" i="4" s="1"/>
  <c r="AW47" i="6"/>
  <c r="AJ47" i="6"/>
  <c r="S73" i="4" s="1"/>
  <c r="T47" i="6"/>
  <c r="C73" i="4" s="1"/>
  <c r="T22" i="6"/>
  <c r="T35" i="6" s="1"/>
  <c r="C34" i="4" s="1"/>
  <c r="AX47" i="6"/>
  <c r="BE47" i="6"/>
  <c r="AZ47" i="6"/>
  <c r="AU47" i="6"/>
  <c r="AL52" i="6"/>
  <c r="U78" i="4" s="1"/>
  <c r="Y52" i="6"/>
  <c r="H78" i="4" s="1"/>
  <c r="AB52" i="6"/>
  <c r="K78" i="4" s="1"/>
  <c r="BE51" i="6"/>
  <c r="AW52" i="6"/>
  <c r="AJ52" i="6"/>
  <c r="S78" i="4" s="1"/>
  <c r="S84" i="4" s="1"/>
  <c r="AS52" i="6"/>
  <c r="X52" i="6"/>
  <c r="G78" i="4" s="1"/>
  <c r="AP52" i="6"/>
  <c r="Y78" i="4" s="1"/>
  <c r="Y84" i="4" s="1"/>
  <c r="AF52" i="6"/>
  <c r="O78" i="4" s="1"/>
  <c r="O84" i="4" s="1"/>
  <c r="T52" i="6"/>
  <c r="C78" i="4" s="1"/>
  <c r="T27" i="6"/>
  <c r="T40" i="6" s="1"/>
  <c r="C39" i="4" s="1"/>
  <c r="AA52" i="6"/>
  <c r="J78" i="4" s="1"/>
  <c r="U52" i="6"/>
  <c r="D78" i="4" s="1"/>
  <c r="AE52" i="6"/>
  <c r="N78" i="4" s="1"/>
  <c r="N84" i="4" s="1"/>
  <c r="BB52" i="6"/>
  <c r="AV51" i="6"/>
  <c r="AZ51" i="6"/>
  <c r="AR51" i="6"/>
  <c r="AA77" i="4" s="1"/>
  <c r="U51" i="6"/>
  <c r="D77" i="4" s="1"/>
  <c r="U26" i="6"/>
  <c r="AI51" i="6"/>
  <c r="R77" i="4" s="1"/>
  <c r="AC51" i="6"/>
  <c r="L77" i="4" s="1"/>
  <c r="AG51" i="6"/>
  <c r="P77" i="4" s="1"/>
  <c r="AL51" i="6"/>
  <c r="U77" i="4" s="1"/>
  <c r="AP51" i="6"/>
  <c r="Y77" i="4" s="1"/>
  <c r="BD51" i="6"/>
  <c r="AN50" i="6"/>
  <c r="W76" i="4" s="1"/>
  <c r="AO50" i="6"/>
  <c r="X76" i="4" s="1"/>
  <c r="AF50" i="6"/>
  <c r="O76" i="4" s="1"/>
  <c r="AM50" i="6"/>
  <c r="V76" i="4" s="1"/>
  <c r="BE50" i="6"/>
  <c r="AD50" i="6"/>
  <c r="M76" i="4" s="1"/>
  <c r="V50" i="6"/>
  <c r="E76" i="4" s="1"/>
  <c r="V25" i="6"/>
  <c r="AA50" i="6"/>
  <c r="J76" i="4" s="1"/>
  <c r="AP50" i="6"/>
  <c r="Y76" i="4" s="1"/>
  <c r="X49" i="6"/>
  <c r="G75" i="4" s="1"/>
  <c r="AY49" i="6"/>
  <c r="AE49" i="6"/>
  <c r="N75" i="4" s="1"/>
  <c r="AF49" i="6"/>
  <c r="O75" i="4" s="1"/>
  <c r="U49" i="6"/>
  <c r="D75" i="4" s="1"/>
  <c r="U24" i="6"/>
  <c r="AU49" i="6"/>
  <c r="AT49" i="6"/>
  <c r="AR49" i="6"/>
  <c r="AA75" i="4" s="1"/>
  <c r="V49" i="6"/>
  <c r="E75" i="4" s="1"/>
  <c r="AJ49" i="6"/>
  <c r="S75" i="4" s="1"/>
  <c r="AQ48" i="6"/>
  <c r="Z74" i="4" s="1"/>
  <c r="BB48" i="6"/>
  <c r="AG48" i="6"/>
  <c r="P74" i="4" s="1"/>
  <c r="BF48" i="6"/>
  <c r="AT48" i="6"/>
  <c r="BA48" i="6"/>
  <c r="AF48" i="6"/>
  <c r="O74" i="4" s="1"/>
  <c r="Z48" i="6"/>
  <c r="I74" i="4" s="1"/>
  <c r="AU48" i="6"/>
  <c r="AB48" i="6"/>
  <c r="K74" i="4" s="1"/>
  <c r="Z47" i="6"/>
  <c r="I73" i="4" s="1"/>
  <c r="AV47" i="6"/>
  <c r="AE47" i="6"/>
  <c r="N73" i="4" s="1"/>
  <c r="AR47" i="6"/>
  <c r="AA73" i="4" s="1"/>
  <c r="AK47" i="6"/>
  <c r="T73" i="4" s="1"/>
  <c r="AA47" i="6"/>
  <c r="J73" i="4" s="1"/>
  <c r="AB47" i="6"/>
  <c r="K73" i="4" s="1"/>
  <c r="BA47" i="6"/>
  <c r="AT47" i="6"/>
  <c r="BD47" i="6"/>
  <c r="U84" i="4" l="1"/>
  <c r="C84" i="4" s="1"/>
  <c r="B91" i="4"/>
  <c r="X50" i="6"/>
  <c r="G76" i="4" s="1"/>
  <c r="G91" i="4"/>
  <c r="W50" i="6"/>
  <c r="F76" i="4" s="1"/>
  <c r="F91" i="4"/>
  <c r="AD52" i="6"/>
  <c r="M78" i="4" s="1"/>
  <c r="M91" i="4"/>
  <c r="U28" i="6"/>
  <c r="U37" i="6" s="1"/>
  <c r="D36" i="4" s="1"/>
  <c r="AD51" i="6"/>
  <c r="M77" i="4" s="1"/>
  <c r="V24" i="6"/>
  <c r="U27" i="6"/>
  <c r="W25" i="6"/>
  <c r="V26" i="6"/>
  <c r="W23" i="6"/>
  <c r="U22" i="6"/>
  <c r="E115" i="4" l="1"/>
  <c r="E113" i="4"/>
  <c r="E114" i="4"/>
  <c r="H114" i="4" s="1"/>
  <c r="F97" i="4"/>
  <c r="G97" i="4" s="1"/>
  <c r="A91" i="4"/>
  <c r="U40" i="6"/>
  <c r="D39" i="4" s="1"/>
  <c r="U36" i="6"/>
  <c r="D35" i="4" s="1"/>
  <c r="U39" i="6"/>
  <c r="D38" i="4" s="1"/>
  <c r="V28" i="6"/>
  <c r="W28" i="6" s="1"/>
  <c r="X28" i="6" s="1"/>
  <c r="Y28" i="6" s="1"/>
  <c r="Z28" i="6" s="1"/>
  <c r="AA28" i="6" s="1"/>
  <c r="AB28" i="6" s="1"/>
  <c r="AC28" i="6" s="1"/>
  <c r="AD28" i="6" s="1"/>
  <c r="AE28" i="6" s="1"/>
  <c r="AF28" i="6" s="1"/>
  <c r="AG28" i="6" s="1"/>
  <c r="AH28" i="6" s="1"/>
  <c r="AI28" i="6" s="1"/>
  <c r="AJ28" i="6" s="1"/>
  <c r="AK28" i="6" s="1"/>
  <c r="AL28" i="6" s="1"/>
  <c r="AM28" i="6" s="1"/>
  <c r="AN28" i="6" s="1"/>
  <c r="AO28" i="6" s="1"/>
  <c r="AP28" i="6" s="1"/>
  <c r="AQ28" i="6" s="1"/>
  <c r="AR28" i="6" s="1"/>
  <c r="AS28" i="6" s="1"/>
  <c r="AT28" i="6" s="1"/>
  <c r="AU28" i="6" s="1"/>
  <c r="AV28" i="6" s="1"/>
  <c r="AW28" i="6" s="1"/>
  <c r="AX28" i="6" s="1"/>
  <c r="AY28" i="6" s="1"/>
  <c r="AZ28" i="6" s="1"/>
  <c r="BA28" i="6" s="1"/>
  <c r="BB28" i="6" s="1"/>
  <c r="BC28" i="6" s="1"/>
  <c r="BD28" i="6" s="1"/>
  <c r="BE28" i="6" s="1"/>
  <c r="BF28" i="6" s="1"/>
  <c r="BG28" i="6" s="1"/>
  <c r="BH28" i="6" s="1"/>
  <c r="BI28" i="6" s="1"/>
  <c r="BJ28" i="6" s="1"/>
  <c r="BK28" i="6" s="1"/>
  <c r="BL28" i="6" s="1"/>
  <c r="BM28" i="6" s="1"/>
  <c r="BN28" i="6" s="1"/>
  <c r="BO28" i="6" s="1"/>
  <c r="BP28" i="6" s="1"/>
  <c r="BQ28" i="6" s="1"/>
  <c r="BR28" i="6" s="1"/>
  <c r="BS28" i="6" s="1"/>
  <c r="U38" i="6"/>
  <c r="D37" i="4" s="1"/>
  <c r="W24" i="6"/>
  <c r="X24" i="6" s="1"/>
  <c r="V27" i="6"/>
  <c r="W27" i="6" s="1"/>
  <c r="X25" i="6"/>
  <c r="U35" i="6"/>
  <c r="D34" i="4" s="1"/>
  <c r="V22" i="6"/>
  <c r="W26" i="6"/>
  <c r="W36" i="6"/>
  <c r="F35" i="4" s="1"/>
  <c r="X23" i="6"/>
  <c r="V36" i="6" l="1"/>
  <c r="E35" i="4" s="1"/>
  <c r="V38" i="6"/>
  <c r="E37" i="4" s="1"/>
  <c r="V39" i="6"/>
  <c r="E38" i="4" s="1"/>
  <c r="W37" i="6"/>
  <c r="F36" i="4" s="1"/>
  <c r="BT28" i="6"/>
  <c r="W38" i="6"/>
  <c r="F37" i="4" s="1"/>
  <c r="V37" i="6"/>
  <c r="E36" i="4" s="1"/>
  <c r="V40" i="6"/>
  <c r="E39" i="4" s="1"/>
  <c r="V35" i="6"/>
  <c r="E34" i="4" s="1"/>
  <c r="W22" i="6"/>
  <c r="X36" i="6"/>
  <c r="G35" i="4" s="1"/>
  <c r="Y23" i="6"/>
  <c r="W39" i="6"/>
  <c r="F38" i="4" s="1"/>
  <c r="X26" i="6"/>
  <c r="W40" i="6"/>
  <c r="F39" i="4" s="1"/>
  <c r="X27" i="6"/>
  <c r="X38" i="6"/>
  <c r="G37" i="4" s="1"/>
  <c r="Y25" i="6"/>
  <c r="X37" i="6"/>
  <c r="G36" i="4" s="1"/>
  <c r="Y24" i="6"/>
  <c r="X40" i="6" l="1"/>
  <c r="G39" i="4" s="1"/>
  <c r="Y27" i="6"/>
  <c r="Y37" i="6"/>
  <c r="H36" i="4" s="1"/>
  <c r="Z24" i="6"/>
  <c r="Y36" i="6"/>
  <c r="H35" i="4" s="1"/>
  <c r="Z23" i="6"/>
  <c r="Y38" i="6"/>
  <c r="H37" i="4" s="1"/>
  <c r="Z25" i="6"/>
  <c r="X39" i="6"/>
  <c r="G38" i="4" s="1"/>
  <c r="Y26" i="6"/>
  <c r="W35" i="6"/>
  <c r="F34" i="4" s="1"/>
  <c r="X22" i="6"/>
  <c r="Z38" i="6" l="1"/>
  <c r="I37" i="4" s="1"/>
  <c r="AA25" i="6"/>
  <c r="Y39" i="6"/>
  <c r="H38" i="4" s="1"/>
  <c r="Z26" i="6"/>
  <c r="Y40" i="6"/>
  <c r="H39" i="4" s="1"/>
  <c r="Z27" i="6"/>
  <c r="X35" i="6"/>
  <c r="G34" i="4" s="1"/>
  <c r="Y22" i="6"/>
  <c r="Z37" i="6"/>
  <c r="I36" i="4" s="1"/>
  <c r="AA24" i="6"/>
  <c r="Z36" i="6"/>
  <c r="I35" i="4" s="1"/>
  <c r="AA23" i="6"/>
  <c r="AA36" i="6" l="1"/>
  <c r="J35" i="4" s="1"/>
  <c r="AB23" i="6"/>
  <c r="Z39" i="6"/>
  <c r="I38" i="4" s="1"/>
  <c r="AA26" i="6"/>
  <c r="AA38" i="6"/>
  <c r="J37" i="4" s="1"/>
  <c r="AB25" i="6"/>
  <c r="Y35" i="6"/>
  <c r="H34" i="4" s="1"/>
  <c r="Z22" i="6"/>
  <c r="AA37" i="6"/>
  <c r="J36" i="4" s="1"/>
  <c r="AB24" i="6"/>
  <c r="Z40" i="6"/>
  <c r="I39" i="4" s="1"/>
  <c r="AA27" i="6"/>
  <c r="Z35" i="6" l="1"/>
  <c r="I34" i="4" s="1"/>
  <c r="AA22" i="6"/>
  <c r="AB37" i="6"/>
  <c r="K36" i="4" s="1"/>
  <c r="AC24" i="6"/>
  <c r="AB36" i="6"/>
  <c r="K35" i="4" s="1"/>
  <c r="AC23" i="6"/>
  <c r="AA40" i="6"/>
  <c r="J39" i="4" s="1"/>
  <c r="AB27" i="6"/>
  <c r="AA39" i="6"/>
  <c r="J38" i="4" s="1"/>
  <c r="AB26" i="6"/>
  <c r="AB38" i="6"/>
  <c r="K37" i="4" s="1"/>
  <c r="AC25" i="6"/>
  <c r="AB40" i="6" l="1"/>
  <c r="K39" i="4" s="1"/>
  <c r="AC27" i="6"/>
  <c r="AC36" i="6"/>
  <c r="L35" i="4" s="1"/>
  <c r="AD23" i="6"/>
  <c r="AC38" i="6"/>
  <c r="L37" i="4" s="1"/>
  <c r="AD25" i="6"/>
  <c r="AC37" i="6"/>
  <c r="L36" i="4" s="1"/>
  <c r="AD24" i="6"/>
  <c r="AB39" i="6"/>
  <c r="K38" i="4" s="1"/>
  <c r="AC26" i="6"/>
  <c r="AA35" i="6"/>
  <c r="J34" i="4" s="1"/>
  <c r="AB22" i="6"/>
  <c r="AB35" i="6" l="1"/>
  <c r="K34" i="4" s="1"/>
  <c r="AC22" i="6"/>
  <c r="AD37" i="6"/>
  <c r="M36" i="4" s="1"/>
  <c r="AE24" i="6"/>
  <c r="AD36" i="6"/>
  <c r="M35" i="4" s="1"/>
  <c r="AE23" i="6"/>
  <c r="AC39" i="6"/>
  <c r="L38" i="4" s="1"/>
  <c r="AD26" i="6"/>
  <c r="AD38" i="6"/>
  <c r="M37" i="4" s="1"/>
  <c r="AE25" i="6"/>
  <c r="AC40" i="6"/>
  <c r="L39" i="4" s="1"/>
  <c r="AD27" i="6"/>
  <c r="AD39" i="6" l="1"/>
  <c r="M38" i="4" s="1"/>
  <c r="AE26" i="6"/>
  <c r="AE36" i="6"/>
  <c r="N35" i="4" s="1"/>
  <c r="AF23" i="6"/>
  <c r="AD40" i="6"/>
  <c r="M39" i="4" s="1"/>
  <c r="AE27" i="6"/>
  <c r="AE37" i="6"/>
  <c r="N36" i="4" s="1"/>
  <c r="AF24" i="6"/>
  <c r="AE38" i="6"/>
  <c r="N37" i="4" s="1"/>
  <c r="AF25" i="6"/>
  <c r="AC35" i="6"/>
  <c r="L34" i="4" s="1"/>
  <c r="AD22" i="6"/>
  <c r="AD35" i="6" l="1"/>
  <c r="M34" i="4" s="1"/>
  <c r="AE22" i="6"/>
  <c r="AF36" i="6"/>
  <c r="O35" i="4" s="1"/>
  <c r="AG23" i="6"/>
  <c r="AF37" i="6"/>
  <c r="O36" i="4" s="1"/>
  <c r="AG24" i="6"/>
  <c r="AF38" i="6"/>
  <c r="O37" i="4" s="1"/>
  <c r="AG25" i="6"/>
  <c r="AE40" i="6"/>
  <c r="N39" i="4" s="1"/>
  <c r="AF27" i="6"/>
  <c r="AE39" i="6"/>
  <c r="N38" i="4" s="1"/>
  <c r="AF26" i="6"/>
  <c r="AF39" i="6" l="1"/>
  <c r="O38" i="4" s="1"/>
  <c r="AG26" i="6"/>
  <c r="AG38" i="6"/>
  <c r="P37" i="4" s="1"/>
  <c r="AH25" i="6"/>
  <c r="AG36" i="6"/>
  <c r="P35" i="4" s="1"/>
  <c r="AH23" i="6"/>
  <c r="AF40" i="6"/>
  <c r="O39" i="4" s="1"/>
  <c r="AG27" i="6"/>
  <c r="AG37" i="6"/>
  <c r="P36" i="4" s="1"/>
  <c r="AH24" i="6"/>
  <c r="AE35" i="6"/>
  <c r="N34" i="4" s="1"/>
  <c r="AF22" i="6"/>
  <c r="AH38" i="6" l="1"/>
  <c r="Q37" i="4" s="1"/>
  <c r="AI25" i="6"/>
  <c r="AF35" i="6"/>
  <c r="O34" i="4" s="1"/>
  <c r="AG22" i="6"/>
  <c r="AH37" i="6"/>
  <c r="Q36" i="4" s="1"/>
  <c r="AI24" i="6"/>
  <c r="AG39" i="6"/>
  <c r="P38" i="4" s="1"/>
  <c r="AH26" i="6"/>
  <c r="AG40" i="6"/>
  <c r="P39" i="4" s="1"/>
  <c r="AH27" i="6"/>
  <c r="AH36" i="6"/>
  <c r="Q35" i="4" s="1"/>
  <c r="AI23" i="6"/>
  <c r="AI36" i="6" l="1"/>
  <c r="R35" i="4" s="1"/>
  <c r="AJ23" i="6"/>
  <c r="AH39" i="6"/>
  <c r="Q38" i="4" s="1"/>
  <c r="AI26" i="6"/>
  <c r="AG35" i="6"/>
  <c r="P34" i="4" s="1"/>
  <c r="AH22" i="6"/>
  <c r="AH40" i="6"/>
  <c r="Q39" i="4" s="1"/>
  <c r="AI27" i="6"/>
  <c r="AI37" i="6"/>
  <c r="R36" i="4" s="1"/>
  <c r="AJ24" i="6"/>
  <c r="AI38" i="6"/>
  <c r="R37" i="4" s="1"/>
  <c r="AJ25" i="6"/>
  <c r="AJ38" i="6" l="1"/>
  <c r="S37" i="4" s="1"/>
  <c r="AK25" i="6"/>
  <c r="AI40" i="6"/>
  <c r="R39" i="4" s="1"/>
  <c r="AJ27" i="6"/>
  <c r="AI39" i="6"/>
  <c r="R38" i="4" s="1"/>
  <c r="AJ26" i="6"/>
  <c r="AJ37" i="6"/>
  <c r="S36" i="4" s="1"/>
  <c r="AK24" i="6"/>
  <c r="AH35" i="6"/>
  <c r="Q34" i="4" s="1"/>
  <c r="AI22" i="6"/>
  <c r="AJ36" i="6"/>
  <c r="S35" i="4" s="1"/>
  <c r="AK23" i="6"/>
  <c r="AJ40" i="6" l="1"/>
  <c r="S39" i="4" s="1"/>
  <c r="AK27" i="6"/>
  <c r="AK36" i="6"/>
  <c r="T35" i="4" s="1"/>
  <c r="AL23" i="6"/>
  <c r="AK37" i="6"/>
  <c r="T36" i="4" s="1"/>
  <c r="AL24" i="6"/>
  <c r="AJ39" i="6"/>
  <c r="S38" i="4" s="1"/>
  <c r="AK26" i="6"/>
  <c r="AK38" i="6"/>
  <c r="T37" i="4" s="1"/>
  <c r="AL25" i="6"/>
  <c r="AI35" i="6"/>
  <c r="R34" i="4" s="1"/>
  <c r="AJ22" i="6"/>
  <c r="AK39" i="6" l="1"/>
  <c r="T38" i="4" s="1"/>
  <c r="AL26" i="6"/>
  <c r="AK40" i="6"/>
  <c r="T39" i="4" s="1"/>
  <c r="AL27" i="6"/>
  <c r="AJ35" i="6"/>
  <c r="S34" i="4" s="1"/>
  <c r="AK22" i="6"/>
  <c r="AL36" i="6"/>
  <c r="U35" i="4" s="1"/>
  <c r="AM23" i="6"/>
  <c r="AL38" i="6"/>
  <c r="U37" i="4" s="1"/>
  <c r="AM25" i="6"/>
  <c r="AL37" i="6"/>
  <c r="U36" i="4" s="1"/>
  <c r="AM24" i="6"/>
  <c r="AM36" i="6" l="1"/>
  <c r="V35" i="4" s="1"/>
  <c r="AN23" i="6"/>
  <c r="AM38" i="6"/>
  <c r="V37" i="4" s="1"/>
  <c r="AN25" i="6"/>
  <c r="AK35" i="6"/>
  <c r="T34" i="4" s="1"/>
  <c r="AL22" i="6"/>
  <c r="AL39" i="6"/>
  <c r="U38" i="4" s="1"/>
  <c r="AM26" i="6"/>
  <c r="AM37" i="6"/>
  <c r="V36" i="4" s="1"/>
  <c r="AN24" i="6"/>
  <c r="AL40" i="6"/>
  <c r="U39" i="4" s="1"/>
  <c r="AM27" i="6"/>
  <c r="AM40" i="6" l="1"/>
  <c r="V39" i="4" s="1"/>
  <c r="AN27" i="6"/>
  <c r="AM39" i="6"/>
  <c r="V38" i="4" s="1"/>
  <c r="AN26" i="6"/>
  <c r="AN37" i="6"/>
  <c r="W36" i="4" s="1"/>
  <c r="AO24" i="6"/>
  <c r="AN36" i="6"/>
  <c r="W35" i="4" s="1"/>
  <c r="AO23" i="6"/>
  <c r="AN38" i="6"/>
  <c r="W37" i="4" s="1"/>
  <c r="AO25" i="6"/>
  <c r="AL35" i="6"/>
  <c r="U34" i="4" s="1"/>
  <c r="AM22" i="6"/>
  <c r="AM35" i="6" l="1"/>
  <c r="V34" i="4" s="1"/>
  <c r="AN22" i="6"/>
  <c r="AO36" i="6"/>
  <c r="X35" i="4" s="1"/>
  <c r="AP23" i="6"/>
  <c r="AO37" i="6"/>
  <c r="X36" i="4" s="1"/>
  <c r="AP24" i="6"/>
  <c r="AN40" i="6"/>
  <c r="W39" i="4" s="1"/>
  <c r="AO27" i="6"/>
  <c r="AN39" i="6"/>
  <c r="W38" i="4" s="1"/>
  <c r="AO26" i="6"/>
  <c r="AO38" i="6"/>
  <c r="X37" i="4" s="1"/>
  <c r="AP25" i="6"/>
  <c r="AP38" i="6" l="1"/>
  <c r="Y37" i="4" s="1"/>
  <c r="AQ25" i="6"/>
  <c r="AP36" i="6"/>
  <c r="Y35" i="4" s="1"/>
  <c r="AQ23" i="6"/>
  <c r="AO39" i="6"/>
  <c r="X38" i="4" s="1"/>
  <c r="AP26" i="6"/>
  <c r="AP37" i="6"/>
  <c r="Y36" i="4" s="1"/>
  <c r="AQ24" i="6"/>
  <c r="AN35" i="6"/>
  <c r="W34" i="4" s="1"/>
  <c r="AO22" i="6"/>
  <c r="AO40" i="6"/>
  <c r="X39" i="4" s="1"/>
  <c r="AP27" i="6"/>
  <c r="AQ37" i="6" l="1"/>
  <c r="Z36" i="4" s="1"/>
  <c r="AR24" i="6"/>
  <c r="AP39" i="6"/>
  <c r="Y38" i="4" s="1"/>
  <c r="AQ26" i="6"/>
  <c r="AP40" i="6"/>
  <c r="Y39" i="4" s="1"/>
  <c r="AQ27" i="6"/>
  <c r="AQ36" i="6"/>
  <c r="Z35" i="4" s="1"/>
  <c r="AR23" i="6"/>
  <c r="AO35" i="6"/>
  <c r="X34" i="4" s="1"/>
  <c r="AP22" i="6"/>
  <c r="AQ38" i="6"/>
  <c r="Z37" i="4" s="1"/>
  <c r="AR25" i="6"/>
  <c r="AR38" i="6" l="1"/>
  <c r="AA37" i="4" s="1"/>
  <c r="AS25" i="6"/>
  <c r="AP35" i="6"/>
  <c r="Y34" i="4" s="1"/>
  <c r="AQ22" i="6"/>
  <c r="AQ40" i="6"/>
  <c r="Z39" i="4" s="1"/>
  <c r="AR27" i="6"/>
  <c r="AR37" i="6"/>
  <c r="AA36" i="4" s="1"/>
  <c r="AS24" i="6"/>
  <c r="AR36" i="6"/>
  <c r="AA35" i="4" s="1"/>
  <c r="AS23" i="6"/>
  <c r="AQ39" i="6"/>
  <c r="Z38" i="4" s="1"/>
  <c r="AR26" i="6"/>
  <c r="AR39" i="6" l="1"/>
  <c r="AA38" i="4" s="1"/>
  <c r="AS26" i="6"/>
  <c r="AQ35" i="6"/>
  <c r="Z34" i="4" s="1"/>
  <c r="AR22" i="6"/>
  <c r="AS36" i="6"/>
  <c r="AT23" i="6"/>
  <c r="AR40" i="6"/>
  <c r="AA39" i="4" s="1"/>
  <c r="AS27" i="6"/>
  <c r="AS38" i="6"/>
  <c r="AT25" i="6"/>
  <c r="AS37" i="6"/>
  <c r="AT24" i="6"/>
  <c r="AR35" i="6" l="1"/>
  <c r="AA34" i="4" s="1"/>
  <c r="AS22" i="6"/>
  <c r="AT37" i="6"/>
  <c r="AU24" i="6"/>
  <c r="AT38" i="6"/>
  <c r="AU25" i="6"/>
  <c r="AT36" i="6"/>
  <c r="AU23" i="6"/>
  <c r="AS39" i="6"/>
  <c r="AT26" i="6"/>
  <c r="AS40" i="6"/>
  <c r="AT27" i="6"/>
  <c r="AU36" i="6" l="1"/>
  <c r="AV23" i="6"/>
  <c r="AU38" i="6"/>
  <c r="AV25" i="6"/>
  <c r="AS35" i="6"/>
  <c r="AT22" i="6"/>
  <c r="AT40" i="6"/>
  <c r="AU27" i="6"/>
  <c r="AU37" i="6"/>
  <c r="AV24" i="6"/>
  <c r="AT39" i="6"/>
  <c r="AU26" i="6"/>
  <c r="AV38" i="6" l="1"/>
  <c r="AW25" i="6"/>
  <c r="AU39" i="6"/>
  <c r="AV26" i="6"/>
  <c r="AU40" i="6"/>
  <c r="AV27" i="6"/>
  <c r="AV37" i="6"/>
  <c r="AW24" i="6"/>
  <c r="AT35" i="6"/>
  <c r="AU22" i="6"/>
  <c r="AV36" i="6"/>
  <c r="AW23" i="6"/>
  <c r="AW36" i="6" l="1"/>
  <c r="AX23" i="6"/>
  <c r="AW37" i="6"/>
  <c r="AX24" i="6"/>
  <c r="AV39" i="6"/>
  <c r="AW26" i="6"/>
  <c r="AU35" i="6"/>
  <c r="AV22" i="6"/>
  <c r="AV40" i="6"/>
  <c r="AW27" i="6"/>
  <c r="AW38" i="6"/>
  <c r="AX25" i="6"/>
  <c r="AX38" i="6" l="1"/>
  <c r="AY25" i="6"/>
  <c r="AV35" i="6"/>
  <c r="AW22" i="6"/>
  <c r="AX36" i="6"/>
  <c r="AY23" i="6"/>
  <c r="AX37" i="6"/>
  <c r="AY24" i="6"/>
  <c r="AW40" i="6"/>
  <c r="AX27" i="6"/>
  <c r="AW39" i="6"/>
  <c r="AX26" i="6"/>
  <c r="AW35" i="6" l="1"/>
  <c r="AX22" i="6"/>
  <c r="AX39" i="6"/>
  <c r="AY26" i="6"/>
  <c r="AY38" i="6"/>
  <c r="AZ25" i="6"/>
  <c r="AY37" i="6"/>
  <c r="AZ24" i="6"/>
  <c r="AX40" i="6"/>
  <c r="AY27" i="6"/>
  <c r="AY36" i="6"/>
  <c r="AZ23" i="6"/>
  <c r="AZ37" i="6" l="1"/>
  <c r="BA24" i="6"/>
  <c r="AY39" i="6"/>
  <c r="AZ26" i="6"/>
  <c r="AX35" i="6"/>
  <c r="AY22" i="6"/>
  <c r="AZ36" i="6"/>
  <c r="BA23" i="6"/>
  <c r="AY40" i="6"/>
  <c r="AZ27" i="6"/>
  <c r="AZ38" i="6"/>
  <c r="BA25" i="6"/>
  <c r="BA38" i="6" l="1"/>
  <c r="BB25" i="6"/>
  <c r="AZ39" i="6"/>
  <c r="BA26" i="6"/>
  <c r="BA36" i="6"/>
  <c r="BB23" i="6"/>
  <c r="AZ40" i="6"/>
  <c r="BA27" i="6"/>
  <c r="AY35" i="6"/>
  <c r="AZ22" i="6"/>
  <c r="BA37" i="6"/>
  <c r="BB24" i="6"/>
  <c r="BA39" i="6" l="1"/>
  <c r="BB26" i="6"/>
  <c r="BB37" i="6"/>
  <c r="BC24" i="6"/>
  <c r="BB36" i="6"/>
  <c r="BC23" i="6"/>
  <c r="BA40" i="6"/>
  <c r="BB27" i="6"/>
  <c r="AZ35" i="6"/>
  <c r="BA22" i="6"/>
  <c r="BB38" i="6"/>
  <c r="BC25" i="6"/>
  <c r="BC38" i="6" l="1"/>
  <c r="BD25" i="6"/>
  <c r="BA35" i="6"/>
  <c r="BB22" i="6"/>
  <c r="BB40" i="6"/>
  <c r="BC27" i="6"/>
  <c r="BC37" i="6"/>
  <c r="BD24" i="6"/>
  <c r="BC36" i="6"/>
  <c r="BD23" i="6"/>
  <c r="BB39" i="6"/>
  <c r="BC26" i="6"/>
  <c r="BC39" i="6" l="1"/>
  <c r="BD26" i="6"/>
  <c r="BD37" i="6"/>
  <c r="BE24" i="6"/>
  <c r="BB35" i="6"/>
  <c r="BC22" i="6"/>
  <c r="BD36" i="6"/>
  <c r="BE23" i="6"/>
  <c r="BC40" i="6"/>
  <c r="BD27" i="6"/>
  <c r="BD38" i="6"/>
  <c r="BE25" i="6"/>
  <c r="BE37" i="6" l="1"/>
  <c r="BF24" i="6"/>
  <c r="BE38" i="6"/>
  <c r="BF25" i="6"/>
  <c r="BD39" i="6"/>
  <c r="BE26" i="6"/>
  <c r="BE36" i="6"/>
  <c r="BF23" i="6"/>
  <c r="BD40" i="6"/>
  <c r="BE27" i="6"/>
  <c r="BC35" i="6"/>
  <c r="BD22" i="6"/>
  <c r="BF38" i="6" l="1"/>
  <c r="BG25" i="6"/>
  <c r="BF36" i="6"/>
  <c r="BG23" i="6"/>
  <c r="BF37" i="6"/>
  <c r="BG24" i="6"/>
  <c r="BD35" i="6"/>
  <c r="BE22" i="6"/>
  <c r="BE40" i="6"/>
  <c r="BF27" i="6"/>
  <c r="BE39" i="6"/>
  <c r="BF26" i="6"/>
  <c r="BF39" i="6" l="1"/>
  <c r="BG26" i="6"/>
  <c r="BG36" i="6"/>
  <c r="BH23" i="6"/>
  <c r="BF40" i="6"/>
  <c r="BG27" i="6"/>
  <c r="BG38" i="6"/>
  <c r="BH25" i="6"/>
  <c r="BG37" i="6"/>
  <c r="BH24" i="6"/>
  <c r="BE35" i="6"/>
  <c r="BF22" i="6"/>
  <c r="BH36" i="6" l="1"/>
  <c r="BI23" i="6"/>
  <c r="BF35" i="6"/>
  <c r="BG22" i="6"/>
  <c r="BH38" i="6"/>
  <c r="BI25" i="6"/>
  <c r="BG40" i="6"/>
  <c r="BH27" i="6"/>
  <c r="BH37" i="6"/>
  <c r="BI24" i="6"/>
  <c r="BG39" i="6"/>
  <c r="BH26" i="6"/>
  <c r="BG35" i="6" l="1"/>
  <c r="BH22" i="6"/>
  <c r="BH39" i="6"/>
  <c r="BI26" i="6"/>
  <c r="BI38" i="6"/>
  <c r="BJ25" i="6"/>
  <c r="BH40" i="6"/>
  <c r="BI27" i="6"/>
  <c r="BI37" i="6"/>
  <c r="BJ24" i="6"/>
  <c r="BI36" i="6"/>
  <c r="BJ23" i="6"/>
  <c r="BI40" i="6" l="1"/>
  <c r="BJ27" i="6"/>
  <c r="BI39" i="6"/>
  <c r="BJ26" i="6"/>
  <c r="BJ36" i="6"/>
  <c r="BK23" i="6"/>
  <c r="BJ38" i="6"/>
  <c r="BK25" i="6"/>
  <c r="BJ37" i="6"/>
  <c r="BK24" i="6"/>
  <c r="BH35" i="6"/>
  <c r="BI22" i="6"/>
  <c r="BK38" i="6" l="1"/>
  <c r="BL25" i="6"/>
  <c r="BJ39" i="6"/>
  <c r="BK26" i="6"/>
  <c r="BI35" i="6"/>
  <c r="BJ22" i="6"/>
  <c r="BK37" i="6"/>
  <c r="BL24" i="6"/>
  <c r="BK36" i="6"/>
  <c r="BL23" i="6"/>
  <c r="BJ40" i="6"/>
  <c r="BK27" i="6"/>
  <c r="BK40" i="6" l="1"/>
  <c r="BL27" i="6"/>
  <c r="BL37" i="6"/>
  <c r="BM24" i="6"/>
  <c r="BK39" i="6"/>
  <c r="BL26" i="6"/>
  <c r="BL36" i="6"/>
  <c r="BM23" i="6"/>
  <c r="BL38" i="6"/>
  <c r="BM25" i="6"/>
  <c r="BJ35" i="6"/>
  <c r="BK22" i="6"/>
  <c r="BM36" i="6" l="1"/>
  <c r="BN23" i="6"/>
  <c r="BK35" i="6"/>
  <c r="BL22" i="6"/>
  <c r="BM37" i="6"/>
  <c r="BN24" i="6"/>
  <c r="BM38" i="6"/>
  <c r="BN25" i="6"/>
  <c r="BL39" i="6"/>
  <c r="BM26" i="6"/>
  <c r="BL40" i="6"/>
  <c r="BM27" i="6"/>
  <c r="BN38" i="6" l="1"/>
  <c r="BO25" i="6"/>
  <c r="BM40" i="6"/>
  <c r="BN27" i="6"/>
  <c r="BL35" i="6"/>
  <c r="BM22" i="6"/>
  <c r="BM39" i="6"/>
  <c r="BN26" i="6"/>
  <c r="BN37" i="6"/>
  <c r="BO24" i="6"/>
  <c r="BN36" i="6"/>
  <c r="BO23" i="6"/>
  <c r="BO36" i="6" l="1"/>
  <c r="BP23" i="6"/>
  <c r="BN39" i="6"/>
  <c r="BO26" i="6"/>
  <c r="BN40" i="6"/>
  <c r="BO27" i="6"/>
  <c r="BO37" i="6"/>
  <c r="BP24" i="6"/>
  <c r="BM35" i="6"/>
  <c r="BN22" i="6"/>
  <c r="BO38" i="6"/>
  <c r="BP25" i="6"/>
  <c r="BP37" i="6" l="1"/>
  <c r="BQ24" i="6"/>
  <c r="BO39" i="6"/>
  <c r="BP26" i="6"/>
  <c r="BP38" i="6"/>
  <c r="BQ25" i="6"/>
  <c r="BN35" i="6"/>
  <c r="BO22" i="6"/>
  <c r="BO40" i="6"/>
  <c r="BP27" i="6"/>
  <c r="BP36" i="6"/>
  <c r="BQ23" i="6"/>
  <c r="BO35" i="6" l="1"/>
  <c r="BP22" i="6"/>
  <c r="BR23" i="6"/>
  <c r="BQ36" i="6"/>
  <c r="BP39" i="6"/>
  <c r="BQ26" i="6"/>
  <c r="BQ38" i="6"/>
  <c r="BR25" i="6"/>
  <c r="BP40" i="6"/>
  <c r="BQ27" i="6"/>
  <c r="BQ37" i="6"/>
  <c r="BR24" i="6"/>
  <c r="BS24" i="6" l="1"/>
  <c r="BR37" i="6"/>
  <c r="BR38" i="6"/>
  <c r="BS25" i="6"/>
  <c r="BR36" i="6"/>
  <c r="BS23" i="6"/>
  <c r="BR27" i="6"/>
  <c r="BQ40" i="6"/>
  <c r="BR26" i="6"/>
  <c r="BQ39" i="6"/>
  <c r="BP35" i="6"/>
  <c r="BQ22" i="6"/>
  <c r="BR22" i="6" l="1"/>
  <c r="BQ35" i="6"/>
  <c r="BT25" i="6"/>
  <c r="BT38" i="6" s="1"/>
  <c r="BS38" i="6"/>
  <c r="BR40" i="6"/>
  <c r="BS27" i="6"/>
  <c r="BS36" i="6"/>
  <c r="BT23" i="6"/>
  <c r="BT36" i="6" s="1"/>
  <c r="BR39" i="6"/>
  <c r="BS26" i="6"/>
  <c r="BS37" i="6"/>
  <c r="BT24" i="6"/>
  <c r="BT37" i="6" s="1"/>
  <c r="BS39" i="6" l="1"/>
  <c r="BT26" i="6"/>
  <c r="BT39" i="6" s="1"/>
  <c r="BS40" i="6"/>
  <c r="BT27" i="6"/>
  <c r="BT40" i="6" s="1"/>
  <c r="BR35" i="6"/>
  <c r="BS22" i="6"/>
  <c r="BS35" i="6" l="1"/>
  <c r="BT22" i="6"/>
  <c r="BT35" i="6" s="1"/>
</calcChain>
</file>

<file path=xl/sharedStrings.xml><?xml version="1.0" encoding="utf-8"?>
<sst xmlns="http://schemas.openxmlformats.org/spreadsheetml/2006/main" count="9152" uniqueCount="2383">
  <si>
    <t>idhod</t>
  </si>
  <si>
    <t>hodnota</t>
  </si>
  <si>
    <t>stapro_kod</t>
  </si>
  <si>
    <t>vek_cis</t>
  </si>
  <si>
    <t>vek_kod</t>
  </si>
  <si>
    <t>vuzemi_cis</t>
  </si>
  <si>
    <t>vuzemi_kod</t>
  </si>
  <si>
    <t>rok</t>
  </si>
  <si>
    <t>tyden</t>
  </si>
  <si>
    <t>roktyden</t>
  </si>
  <si>
    <t>casref_od</t>
  </si>
  <si>
    <t>casref_do</t>
  </si>
  <si>
    <t>vek_txt</t>
  </si>
  <si>
    <t>2011-W01</t>
  </si>
  <si>
    <t>0-14</t>
  </si>
  <si>
    <t>15-39</t>
  </si>
  <si>
    <t>40-64</t>
  </si>
  <si>
    <t>65-84</t>
  </si>
  <si>
    <t>85 a vĂ­ce</t>
  </si>
  <si>
    <t>celkem</t>
  </si>
  <si>
    <t>2011-W02</t>
  </si>
  <si>
    <t>2011-W03</t>
  </si>
  <si>
    <t>2011-W04</t>
  </si>
  <si>
    <t>2011-W05</t>
  </si>
  <si>
    <t>2011-W06</t>
  </si>
  <si>
    <t>2011-W07</t>
  </si>
  <si>
    <t>2011-W08</t>
  </si>
  <si>
    <t>2011-W09</t>
  </si>
  <si>
    <t>2011-W10</t>
  </si>
  <si>
    <t>2011-W11</t>
  </si>
  <si>
    <t>2011-W12</t>
  </si>
  <si>
    <t>2011-W13</t>
  </si>
  <si>
    <t>2011-W14</t>
  </si>
  <si>
    <t>2011-W15</t>
  </si>
  <si>
    <t>2011-W16</t>
  </si>
  <si>
    <t>2011-W17</t>
  </si>
  <si>
    <t>2011-W18</t>
  </si>
  <si>
    <t>2011-W19</t>
  </si>
  <si>
    <t>2011-W20</t>
  </si>
  <si>
    <t>2011-W21</t>
  </si>
  <si>
    <t>2011-W22</t>
  </si>
  <si>
    <t>2011-W23</t>
  </si>
  <si>
    <t>2011-W24</t>
  </si>
  <si>
    <t>2011-W25</t>
  </si>
  <si>
    <t>2011-W26</t>
  </si>
  <si>
    <t>2011-W27</t>
  </si>
  <si>
    <t>2011-W28</t>
  </si>
  <si>
    <t>2011-W29</t>
  </si>
  <si>
    <t>2011-W30</t>
  </si>
  <si>
    <t>2011-W31</t>
  </si>
  <si>
    <t>2011-W32</t>
  </si>
  <si>
    <t>2011-W33</t>
  </si>
  <si>
    <t>2011-W34</t>
  </si>
  <si>
    <t>2011-W35</t>
  </si>
  <si>
    <t>2011-W36</t>
  </si>
  <si>
    <t>2011-W37</t>
  </si>
  <si>
    <t>2011-W38</t>
  </si>
  <si>
    <t>2011-W39</t>
  </si>
  <si>
    <t>2011-W40</t>
  </si>
  <si>
    <t>2011-W41</t>
  </si>
  <si>
    <t>2011-W42</t>
  </si>
  <si>
    <t>2011-W43</t>
  </si>
  <si>
    <t>2011-W44</t>
  </si>
  <si>
    <t>2011-W45</t>
  </si>
  <si>
    <t>2011-W46</t>
  </si>
  <si>
    <t>2011-W47</t>
  </si>
  <si>
    <t>2011-W48</t>
  </si>
  <si>
    <t>2011-W49</t>
  </si>
  <si>
    <t>2011-W50</t>
  </si>
  <si>
    <t>2011-W51</t>
  </si>
  <si>
    <t>2011-W52</t>
  </si>
  <si>
    <t>2012-W01</t>
  </si>
  <si>
    <t>2012-W02</t>
  </si>
  <si>
    <t>2012-W03</t>
  </si>
  <si>
    <t>2012-W04</t>
  </si>
  <si>
    <t>2012-W05</t>
  </si>
  <si>
    <t>2012-W06</t>
  </si>
  <si>
    <t>2012-W07</t>
  </si>
  <si>
    <t>2012-W08</t>
  </si>
  <si>
    <t>2012-W09</t>
  </si>
  <si>
    <t>2012-W10</t>
  </si>
  <si>
    <t>2012-W11</t>
  </si>
  <si>
    <t>2012-W12</t>
  </si>
  <si>
    <t>2012-W13</t>
  </si>
  <si>
    <t>2012-W14</t>
  </si>
  <si>
    <t>2012-W15</t>
  </si>
  <si>
    <t>2012-W16</t>
  </si>
  <si>
    <t>2012-W17</t>
  </si>
  <si>
    <t>2012-W18</t>
  </si>
  <si>
    <t>2012-W19</t>
  </si>
  <si>
    <t>2012-W20</t>
  </si>
  <si>
    <t>2012-W21</t>
  </si>
  <si>
    <t>2012-W22</t>
  </si>
  <si>
    <t>2012-W23</t>
  </si>
  <si>
    <t>2012-W24</t>
  </si>
  <si>
    <t>2012-W25</t>
  </si>
  <si>
    <t>2012-W26</t>
  </si>
  <si>
    <t>2012-W27</t>
  </si>
  <si>
    <t>2012-W28</t>
  </si>
  <si>
    <t>2012-W29</t>
  </si>
  <si>
    <t>2012-W30</t>
  </si>
  <si>
    <t>2012-W31</t>
  </si>
  <si>
    <t>2012-W32</t>
  </si>
  <si>
    <t>2012-W33</t>
  </si>
  <si>
    <t>2012-W34</t>
  </si>
  <si>
    <t>2012-W35</t>
  </si>
  <si>
    <t>2012-W36</t>
  </si>
  <si>
    <t>2012-W37</t>
  </si>
  <si>
    <t>2012-W38</t>
  </si>
  <si>
    <t>2012-W39</t>
  </si>
  <si>
    <t>2012-W40</t>
  </si>
  <si>
    <t>2012-W41</t>
  </si>
  <si>
    <t>2012-W42</t>
  </si>
  <si>
    <t>2012-W43</t>
  </si>
  <si>
    <t>2012-W44</t>
  </si>
  <si>
    <t>2012-W45</t>
  </si>
  <si>
    <t>2012-W46</t>
  </si>
  <si>
    <t>2012-W47</t>
  </si>
  <si>
    <t>2012-W48</t>
  </si>
  <si>
    <t>2012-W49</t>
  </si>
  <si>
    <t>2012-W50</t>
  </si>
  <si>
    <t>2012-W51</t>
  </si>
  <si>
    <t>2012-W52</t>
  </si>
  <si>
    <t>2013-W01</t>
  </si>
  <si>
    <t>2013-W02</t>
  </si>
  <si>
    <t>2013-W03</t>
  </si>
  <si>
    <t>2013-W04</t>
  </si>
  <si>
    <t>2013-W05</t>
  </si>
  <si>
    <t>2013-W06</t>
  </si>
  <si>
    <t>2013-W07</t>
  </si>
  <si>
    <t>2013-W08</t>
  </si>
  <si>
    <t>2013-W09</t>
  </si>
  <si>
    <t>2013-W10</t>
  </si>
  <si>
    <t>2013-W11</t>
  </si>
  <si>
    <t>2013-W12</t>
  </si>
  <si>
    <t>2013-W13</t>
  </si>
  <si>
    <t>2013-W14</t>
  </si>
  <si>
    <t>2013-W15</t>
  </si>
  <si>
    <t>2013-W16</t>
  </si>
  <si>
    <t>2013-W17</t>
  </si>
  <si>
    <t>2013-W18</t>
  </si>
  <si>
    <t>2013-W19</t>
  </si>
  <si>
    <t>2013-W20</t>
  </si>
  <si>
    <t>2013-W21</t>
  </si>
  <si>
    <t>2013-W22</t>
  </si>
  <si>
    <t>2013-W23</t>
  </si>
  <si>
    <t>2013-W24</t>
  </si>
  <si>
    <t>2013-W25</t>
  </si>
  <si>
    <t>2013-W26</t>
  </si>
  <si>
    <t>2013-W27</t>
  </si>
  <si>
    <t>2013-W28</t>
  </si>
  <si>
    <t>2013-W29</t>
  </si>
  <si>
    <t>2013-W30</t>
  </si>
  <si>
    <t>2013-W31</t>
  </si>
  <si>
    <t>2013-W32</t>
  </si>
  <si>
    <t>2013-W33</t>
  </si>
  <si>
    <t>2013-W34</t>
  </si>
  <si>
    <t>2013-W35</t>
  </si>
  <si>
    <t>2013-W36</t>
  </si>
  <si>
    <t>2013-W37</t>
  </si>
  <si>
    <t>2013-W38</t>
  </si>
  <si>
    <t>2013-W39</t>
  </si>
  <si>
    <t>2013-W40</t>
  </si>
  <si>
    <t>2013-W41</t>
  </si>
  <si>
    <t>2013-W42</t>
  </si>
  <si>
    <t>2013-W43</t>
  </si>
  <si>
    <t>2013-W44</t>
  </si>
  <si>
    <t>2013-W45</t>
  </si>
  <si>
    <t>2013-W46</t>
  </si>
  <si>
    <t>2013-W47</t>
  </si>
  <si>
    <t>2013-W48</t>
  </si>
  <si>
    <t>2013-W49</t>
  </si>
  <si>
    <t>2013-W50</t>
  </si>
  <si>
    <t>2013-W51</t>
  </si>
  <si>
    <t>2013-W52</t>
  </si>
  <si>
    <t>2014-W01</t>
  </si>
  <si>
    <t>2014-W02</t>
  </si>
  <si>
    <t>2014-W03</t>
  </si>
  <si>
    <t>2014-W04</t>
  </si>
  <si>
    <t>2014-W05</t>
  </si>
  <si>
    <t>2014-W06</t>
  </si>
  <si>
    <t>2014-W07</t>
  </si>
  <si>
    <t>2014-W08</t>
  </si>
  <si>
    <t>2014-W09</t>
  </si>
  <si>
    <t>2014-W10</t>
  </si>
  <si>
    <t>2014-W11</t>
  </si>
  <si>
    <t>2014-W12</t>
  </si>
  <si>
    <t>2014-W13</t>
  </si>
  <si>
    <t>2014-W14</t>
  </si>
  <si>
    <t>2014-W15</t>
  </si>
  <si>
    <t>2014-W16</t>
  </si>
  <si>
    <t>2014-W17</t>
  </si>
  <si>
    <t>2014-W18</t>
  </si>
  <si>
    <t>2014-W19</t>
  </si>
  <si>
    <t>2014-W20</t>
  </si>
  <si>
    <t>2014-W21</t>
  </si>
  <si>
    <t>2014-W22</t>
  </si>
  <si>
    <t>2014-W23</t>
  </si>
  <si>
    <t>2014-W24</t>
  </si>
  <si>
    <t>2014-W25</t>
  </si>
  <si>
    <t>2014-W26</t>
  </si>
  <si>
    <t>2014-W27</t>
  </si>
  <si>
    <t>2014-W28</t>
  </si>
  <si>
    <t>2014-W29</t>
  </si>
  <si>
    <t>2014-W30</t>
  </si>
  <si>
    <t>2014-W31</t>
  </si>
  <si>
    <t>2014-W32</t>
  </si>
  <si>
    <t>2014-W33</t>
  </si>
  <si>
    <t>2014-W34</t>
  </si>
  <si>
    <t>2014-W35</t>
  </si>
  <si>
    <t>2014-W36</t>
  </si>
  <si>
    <t>2014-W37</t>
  </si>
  <si>
    <t>2014-W38</t>
  </si>
  <si>
    <t>2014-W39</t>
  </si>
  <si>
    <t>2014-W40</t>
  </si>
  <si>
    <t>2014-W41</t>
  </si>
  <si>
    <t>2014-W42</t>
  </si>
  <si>
    <t>2014-W43</t>
  </si>
  <si>
    <t>2014-W44</t>
  </si>
  <si>
    <t>2014-W45</t>
  </si>
  <si>
    <t>2014-W46</t>
  </si>
  <si>
    <t>2014-W47</t>
  </si>
  <si>
    <t>2014-W48</t>
  </si>
  <si>
    <t>2014-W49</t>
  </si>
  <si>
    <t>2014-W50</t>
  </si>
  <si>
    <t>2014-W51</t>
  </si>
  <si>
    <t>2014-W52</t>
  </si>
  <si>
    <t>2015-W01</t>
  </si>
  <si>
    <t>2015-W02</t>
  </si>
  <si>
    <t>2015-W03</t>
  </si>
  <si>
    <t>2015-W04</t>
  </si>
  <si>
    <t>2015-W05</t>
  </si>
  <si>
    <t>2015-W06</t>
  </si>
  <si>
    <t>2015-W07</t>
  </si>
  <si>
    <t>2015-W08</t>
  </si>
  <si>
    <t>2015-W09</t>
  </si>
  <si>
    <t>2015-W10</t>
  </si>
  <si>
    <t>2015-W11</t>
  </si>
  <si>
    <t>2015-W12</t>
  </si>
  <si>
    <t>2015-W13</t>
  </si>
  <si>
    <t>2015-W14</t>
  </si>
  <si>
    <t>2015-W15</t>
  </si>
  <si>
    <t>2015-W16</t>
  </si>
  <si>
    <t>2015-W17</t>
  </si>
  <si>
    <t>2015-W18</t>
  </si>
  <si>
    <t>2015-W19</t>
  </si>
  <si>
    <t>2015-W20</t>
  </si>
  <si>
    <t>2015-W21</t>
  </si>
  <si>
    <t>2015-W22</t>
  </si>
  <si>
    <t>2015-W23</t>
  </si>
  <si>
    <t>2015-W24</t>
  </si>
  <si>
    <t>2015-W25</t>
  </si>
  <si>
    <t>2015-W26</t>
  </si>
  <si>
    <t>2015-W27</t>
  </si>
  <si>
    <t>2015-W28</t>
  </si>
  <si>
    <t>2015-W29</t>
  </si>
  <si>
    <t>2015-W30</t>
  </si>
  <si>
    <t>2015-W31</t>
  </si>
  <si>
    <t>2015-W32</t>
  </si>
  <si>
    <t>2015-W33</t>
  </si>
  <si>
    <t>2015-W34</t>
  </si>
  <si>
    <t>2015-W35</t>
  </si>
  <si>
    <t>2015-W36</t>
  </si>
  <si>
    <t>2015-W37</t>
  </si>
  <si>
    <t>2015-W38</t>
  </si>
  <si>
    <t>2015-W39</t>
  </si>
  <si>
    <t>2015-W40</t>
  </si>
  <si>
    <t>2015-W41</t>
  </si>
  <si>
    <t>2015-W42</t>
  </si>
  <si>
    <t>2015-W43</t>
  </si>
  <si>
    <t>2015-W44</t>
  </si>
  <si>
    <t>2015-W45</t>
  </si>
  <si>
    <t>2015-W46</t>
  </si>
  <si>
    <t>2015-W47</t>
  </si>
  <si>
    <t>2015-W48</t>
  </si>
  <si>
    <t>2015-W49</t>
  </si>
  <si>
    <t>2015-W50</t>
  </si>
  <si>
    <t>2015-W51</t>
  </si>
  <si>
    <t>2015-W52</t>
  </si>
  <si>
    <t>2015-W53</t>
  </si>
  <si>
    <t>2016-W01</t>
  </si>
  <si>
    <t>2016-W02</t>
  </si>
  <si>
    <t>2016-W03</t>
  </si>
  <si>
    <t>2016-W04</t>
  </si>
  <si>
    <t>2016-W05</t>
  </si>
  <si>
    <t>2016-W06</t>
  </si>
  <si>
    <t>2016-W07</t>
  </si>
  <si>
    <t>2016-W08</t>
  </si>
  <si>
    <t>2016-W09</t>
  </si>
  <si>
    <t>2016-W10</t>
  </si>
  <si>
    <t>2016-W11</t>
  </si>
  <si>
    <t>2016-W12</t>
  </si>
  <si>
    <t>2016-W13</t>
  </si>
  <si>
    <t>2016-W14</t>
  </si>
  <si>
    <t>2016-W15</t>
  </si>
  <si>
    <t>2016-W16</t>
  </si>
  <si>
    <t>2016-W17</t>
  </si>
  <si>
    <t>2016-W18</t>
  </si>
  <si>
    <t>2016-W19</t>
  </si>
  <si>
    <t>2016-W20</t>
  </si>
  <si>
    <t>2016-W21</t>
  </si>
  <si>
    <t>2016-W22</t>
  </si>
  <si>
    <t>2016-W23</t>
  </si>
  <si>
    <t>2016-W24</t>
  </si>
  <si>
    <t>2016-W25</t>
  </si>
  <si>
    <t>2016-W26</t>
  </si>
  <si>
    <t>2016-W27</t>
  </si>
  <si>
    <t>2016-W28</t>
  </si>
  <si>
    <t>2016-W29</t>
  </si>
  <si>
    <t>2016-W30</t>
  </si>
  <si>
    <t>2016-W31</t>
  </si>
  <si>
    <t>2016-W32</t>
  </si>
  <si>
    <t>2016-W33</t>
  </si>
  <si>
    <t>2016-W34</t>
  </si>
  <si>
    <t>2016-W35</t>
  </si>
  <si>
    <t>2016-W36</t>
  </si>
  <si>
    <t>2016-W37</t>
  </si>
  <si>
    <t>2016-W38</t>
  </si>
  <si>
    <t>2016-W39</t>
  </si>
  <si>
    <t>2016-W40</t>
  </si>
  <si>
    <t>2016-W41</t>
  </si>
  <si>
    <t>2016-W42</t>
  </si>
  <si>
    <t>2016-W43</t>
  </si>
  <si>
    <t>2016-W44</t>
  </si>
  <si>
    <t>2016-W45</t>
  </si>
  <si>
    <t>2016-W46</t>
  </si>
  <si>
    <t>2016-W47</t>
  </si>
  <si>
    <t>2016-W48</t>
  </si>
  <si>
    <t>2016-W49</t>
  </si>
  <si>
    <t>2016-W50</t>
  </si>
  <si>
    <t>2016-W51</t>
  </si>
  <si>
    <t>2016-W52</t>
  </si>
  <si>
    <t>2017-W01</t>
  </si>
  <si>
    <t>2017-W02</t>
  </si>
  <si>
    <t>2017-W03</t>
  </si>
  <si>
    <t>2017-W04</t>
  </si>
  <si>
    <t>2017-W05</t>
  </si>
  <si>
    <t>2017-W06</t>
  </si>
  <si>
    <t>2017-W07</t>
  </si>
  <si>
    <t>2017-W08</t>
  </si>
  <si>
    <t>2017-W09</t>
  </si>
  <si>
    <t>2017-W10</t>
  </si>
  <si>
    <t>2017-W11</t>
  </si>
  <si>
    <t>2017-W12</t>
  </si>
  <si>
    <t>2017-W13</t>
  </si>
  <si>
    <t>2017-W14</t>
  </si>
  <si>
    <t>2017-W15</t>
  </si>
  <si>
    <t>2017-W16</t>
  </si>
  <si>
    <t>2017-W17</t>
  </si>
  <si>
    <t>2017-W18</t>
  </si>
  <si>
    <t>2017-W19</t>
  </si>
  <si>
    <t>2017-W20</t>
  </si>
  <si>
    <t>2017-W21</t>
  </si>
  <si>
    <t>2017-W22</t>
  </si>
  <si>
    <t>2017-W23</t>
  </si>
  <si>
    <t>2017-W24</t>
  </si>
  <si>
    <t>2017-W25</t>
  </si>
  <si>
    <t>2017-W26</t>
  </si>
  <si>
    <t>2017-W27</t>
  </si>
  <si>
    <t>2017-W28</t>
  </si>
  <si>
    <t>2017-W29</t>
  </si>
  <si>
    <t>2017-W30</t>
  </si>
  <si>
    <t>2017-W31</t>
  </si>
  <si>
    <t>2017-W32</t>
  </si>
  <si>
    <t>2017-W33</t>
  </si>
  <si>
    <t>2017-W34</t>
  </si>
  <si>
    <t>2017-W35</t>
  </si>
  <si>
    <t>2017-W36</t>
  </si>
  <si>
    <t>2017-W37</t>
  </si>
  <si>
    <t>2017-W38</t>
  </si>
  <si>
    <t>2017-W39</t>
  </si>
  <si>
    <t>2017-W40</t>
  </si>
  <si>
    <t>2017-W41</t>
  </si>
  <si>
    <t>2017-W42</t>
  </si>
  <si>
    <t>2017-W43</t>
  </si>
  <si>
    <t>2017-W44</t>
  </si>
  <si>
    <t>2017-W45</t>
  </si>
  <si>
    <t>2017-W46</t>
  </si>
  <si>
    <t>2017-W47</t>
  </si>
  <si>
    <t>2017-W48</t>
  </si>
  <si>
    <t>2017-W49</t>
  </si>
  <si>
    <t>2017-W50</t>
  </si>
  <si>
    <t>2017-W51</t>
  </si>
  <si>
    <t>2017-W52</t>
  </si>
  <si>
    <t>2018-W01</t>
  </si>
  <si>
    <t>2018-W02</t>
  </si>
  <si>
    <t>2018-W03</t>
  </si>
  <si>
    <t>2018-W04</t>
  </si>
  <si>
    <t>2018-W05</t>
  </si>
  <si>
    <t>2018-W06</t>
  </si>
  <si>
    <t>2018-W07</t>
  </si>
  <si>
    <t>2018-W08</t>
  </si>
  <si>
    <t>2018-W09</t>
  </si>
  <si>
    <t>2018-W10</t>
  </si>
  <si>
    <t>2018-W11</t>
  </si>
  <si>
    <t>2018-W12</t>
  </si>
  <si>
    <t>2018-W13</t>
  </si>
  <si>
    <t>2018-W14</t>
  </si>
  <si>
    <t>2018-W15</t>
  </si>
  <si>
    <t>2018-W16</t>
  </si>
  <si>
    <t>2018-W17</t>
  </si>
  <si>
    <t>2018-W18</t>
  </si>
  <si>
    <t>2018-W19</t>
  </si>
  <si>
    <t>2018-W20</t>
  </si>
  <si>
    <t>2018-W21</t>
  </si>
  <si>
    <t>2018-W22</t>
  </si>
  <si>
    <t>2018-W23</t>
  </si>
  <si>
    <t>2018-W24</t>
  </si>
  <si>
    <t>2018-W25</t>
  </si>
  <si>
    <t>2018-W26</t>
  </si>
  <si>
    <t>2018-W27</t>
  </si>
  <si>
    <t>2018-W28</t>
  </si>
  <si>
    <t>2018-W29</t>
  </si>
  <si>
    <t>2018-W30</t>
  </si>
  <si>
    <t>2018-W31</t>
  </si>
  <si>
    <t>2018-W32</t>
  </si>
  <si>
    <t>2018-W33</t>
  </si>
  <si>
    <t>2018-W34</t>
  </si>
  <si>
    <t>2018-W35</t>
  </si>
  <si>
    <t>2018-W36</t>
  </si>
  <si>
    <t>2018-W37</t>
  </si>
  <si>
    <t>2018-W38</t>
  </si>
  <si>
    <t>2018-W39</t>
  </si>
  <si>
    <t>2018-W40</t>
  </si>
  <si>
    <t>2018-W41</t>
  </si>
  <si>
    <t>2018-W42</t>
  </si>
  <si>
    <t>2018-W43</t>
  </si>
  <si>
    <t>2018-W44</t>
  </si>
  <si>
    <t>2018-W45</t>
  </si>
  <si>
    <t>2018-W46</t>
  </si>
  <si>
    <t>2018-W47</t>
  </si>
  <si>
    <t>2018-W48</t>
  </si>
  <si>
    <t>2018-W49</t>
  </si>
  <si>
    <t>2018-W50</t>
  </si>
  <si>
    <t>2018-W51</t>
  </si>
  <si>
    <t>2018-W52</t>
  </si>
  <si>
    <t>2019-W01</t>
  </si>
  <si>
    <t>2019-W02</t>
  </si>
  <si>
    <t>2019-W03</t>
  </si>
  <si>
    <t>2019-W04</t>
  </si>
  <si>
    <t>2019-W05</t>
  </si>
  <si>
    <t>2019-W06</t>
  </si>
  <si>
    <t>2019-W07</t>
  </si>
  <si>
    <t>2019-W08</t>
  </si>
  <si>
    <t>2019-W09</t>
  </si>
  <si>
    <t>2019-W10</t>
  </si>
  <si>
    <t>2019-W11</t>
  </si>
  <si>
    <t>2019-W12</t>
  </si>
  <si>
    <t>2019-W13</t>
  </si>
  <si>
    <t>2019-W14</t>
  </si>
  <si>
    <t>2019-W15</t>
  </si>
  <si>
    <t>2019-W16</t>
  </si>
  <si>
    <t>2019-W17</t>
  </si>
  <si>
    <t>2019-W18</t>
  </si>
  <si>
    <t>2019-W19</t>
  </si>
  <si>
    <t>2019-W20</t>
  </si>
  <si>
    <t>2019-W21</t>
  </si>
  <si>
    <t>2019-W22</t>
  </si>
  <si>
    <t>2019-W23</t>
  </si>
  <si>
    <t>2019-W24</t>
  </si>
  <si>
    <t>2019-W25</t>
  </si>
  <si>
    <t>2019-W26</t>
  </si>
  <si>
    <t>2019-W27</t>
  </si>
  <si>
    <t>2019-W28</t>
  </si>
  <si>
    <t>2019-W29</t>
  </si>
  <si>
    <t>2019-W30</t>
  </si>
  <si>
    <t>2019-W31</t>
  </si>
  <si>
    <t>2019-W32</t>
  </si>
  <si>
    <t>2019-W33</t>
  </si>
  <si>
    <t>2019-W34</t>
  </si>
  <si>
    <t>2019-W35</t>
  </si>
  <si>
    <t>2019-W36</t>
  </si>
  <si>
    <t>2019-W37</t>
  </si>
  <si>
    <t>2019-W38</t>
  </si>
  <si>
    <t>2019-W39</t>
  </si>
  <si>
    <t>2019-W40</t>
  </si>
  <si>
    <t>2019-W41</t>
  </si>
  <si>
    <t>2019-W42</t>
  </si>
  <si>
    <t>2019-W43</t>
  </si>
  <si>
    <t>2019-W44</t>
  </si>
  <si>
    <t>2019-W45</t>
  </si>
  <si>
    <t>2019-W46</t>
  </si>
  <si>
    <t>2019-W47</t>
  </si>
  <si>
    <t>2019-W48</t>
  </si>
  <si>
    <t>2019-W49</t>
  </si>
  <si>
    <t>2019-W50</t>
  </si>
  <si>
    <t>2019-W51</t>
  </si>
  <si>
    <t>2019-W52</t>
  </si>
  <si>
    <t>2020-W01</t>
  </si>
  <si>
    <t>2020-W02</t>
  </si>
  <si>
    <t>2020-W03</t>
  </si>
  <si>
    <t>2020-W04</t>
  </si>
  <si>
    <t>2020-W05</t>
  </si>
  <si>
    <t>2020-W06</t>
  </si>
  <si>
    <t>2020-W07</t>
  </si>
  <si>
    <t>2020-W08</t>
  </si>
  <si>
    <t>2020-W09</t>
  </si>
  <si>
    <t>2020-W10</t>
  </si>
  <si>
    <t>2020-W11</t>
  </si>
  <si>
    <t>2020-W12</t>
  </si>
  <si>
    <t>2011-2019</t>
  </si>
  <si>
    <t>https://www.czso.cz/csu/czso/zemreli-podle-tydnu-a-vekovych-skupin-v-ceske-republice</t>
  </si>
  <si>
    <t>2020-W13</t>
  </si>
  <si>
    <t>Week number</t>
  </si>
  <si>
    <t>Week ended</t>
  </si>
  <si>
    <t>Total deaths, all ages</t>
  </si>
  <si>
    <t>7-Jan-11</t>
  </si>
  <si>
    <t>14-Jan-11</t>
  </si>
  <si>
    <t>21-Jan-11</t>
  </si>
  <si>
    <t>28-Jan-11</t>
  </si>
  <si>
    <t>4-Feb-11</t>
  </si>
  <si>
    <t>11-Feb-11</t>
  </si>
  <si>
    <t>18-Feb-11</t>
  </si>
  <si>
    <t>25-Feb-11</t>
  </si>
  <si>
    <t>04-Mar-11</t>
  </si>
  <si>
    <t>11-Mar-11</t>
  </si>
  <si>
    <t>18-Mar-11</t>
  </si>
  <si>
    <t>25-Mar-11</t>
  </si>
  <si>
    <t>01-Apr-11</t>
  </si>
  <si>
    <t>08-Apr-11</t>
  </si>
  <si>
    <t>15-Apr-11</t>
  </si>
  <si>
    <t>22-Apr-11</t>
  </si>
  <si>
    <t>https://www.ons.gov.uk/peoplepopulationandcommunity/birthsdeathsandmarriages/deaths/datasets/weeklyprovisionalfiguresondeathsregisteredinenglandandwales</t>
  </si>
  <si>
    <t>cumulative</t>
  </si>
  <si>
    <t>non-cumulative</t>
  </si>
  <si>
    <t>CZ-2020</t>
  </si>
  <si>
    <t>UK-2020</t>
  </si>
  <si>
    <t>2020 week 19*</t>
  </si>
  <si>
    <t>2020 week 18*</t>
  </si>
  <si>
    <t>2020 week 17*</t>
  </si>
  <si>
    <t>2020 week 16*</t>
  </si>
  <si>
    <t>2020 week 15*</t>
  </si>
  <si>
    <t>2020 week 14*</t>
  </si>
  <si>
    <t>2020 week 13*</t>
  </si>
  <si>
    <t>2020 week 12*</t>
  </si>
  <si>
    <t>2020 week 11*</t>
  </si>
  <si>
    <t>2020 week 10*</t>
  </si>
  <si>
    <t>2020 week 9*</t>
  </si>
  <si>
    <t>2020 week 8*</t>
  </si>
  <si>
    <t>2020 week 7*</t>
  </si>
  <si>
    <t>2020 week 6*</t>
  </si>
  <si>
    <t>2020 week 5*</t>
  </si>
  <si>
    <t>2020 week 4*</t>
  </si>
  <si>
    <t>2020 week 3*</t>
  </si>
  <si>
    <t>2020 week 2*</t>
  </si>
  <si>
    <t>2020 week 1</t>
  </si>
  <si>
    <t>2020 week 1 (5 days)*</t>
  </si>
  <si>
    <t>2019*</t>
  </si>
  <si>
    <t>2019 week 53 (2 days)*</t>
  </si>
  <si>
    <t>2019 week 52*</t>
  </si>
  <si>
    <t>2019 week 51*</t>
  </si>
  <si>
    <t>2019 week 50*</t>
  </si>
  <si>
    <t>2019 week 49*</t>
  </si>
  <si>
    <t>2019 week 48*</t>
  </si>
  <si>
    <t>2019 week 47*</t>
  </si>
  <si>
    <t>2019 week 46*</t>
  </si>
  <si>
    <t>2019 week 45*</t>
  </si>
  <si>
    <t>2019 week 44*</t>
  </si>
  <si>
    <t>2019 week 43*</t>
  </si>
  <si>
    <t>2019 week 42*</t>
  </si>
  <si>
    <t>2019 week 41*</t>
  </si>
  <si>
    <t>2019 week 40*</t>
  </si>
  <si>
    <t>2019 week 39*</t>
  </si>
  <si>
    <t>2019 week 38*</t>
  </si>
  <si>
    <t>2019 week 37*</t>
  </si>
  <si>
    <t>2019 week 36*</t>
  </si>
  <si>
    <t>2019 week 35*</t>
  </si>
  <si>
    <t>2019 week 34*</t>
  </si>
  <si>
    <t>2019 week 33*</t>
  </si>
  <si>
    <t>2019 week 32*</t>
  </si>
  <si>
    <t>2019 week 31*</t>
  </si>
  <si>
    <t>2019 week 30*</t>
  </si>
  <si>
    <t>2019 week 29*</t>
  </si>
  <si>
    <t>2019 week 28*</t>
  </si>
  <si>
    <t>2019 week 27*</t>
  </si>
  <si>
    <t>2019 week 26*</t>
  </si>
  <si>
    <t>2019 week 25*</t>
  </si>
  <si>
    <t>2019 week 24*</t>
  </si>
  <si>
    <t>2019 week 23*</t>
  </si>
  <si>
    <t>2019 week 22*</t>
  </si>
  <si>
    <t>2019 week 21*</t>
  </si>
  <si>
    <t>2019 week 20*</t>
  </si>
  <si>
    <t>2019 week 19*</t>
  </si>
  <si>
    <t>2019 week 18*</t>
  </si>
  <si>
    <t>2019 week 17*</t>
  </si>
  <si>
    <t>2019 week 16*</t>
  </si>
  <si>
    <t>2019 week 15*</t>
  </si>
  <si>
    <t>2019 week 14*</t>
  </si>
  <si>
    <t>2019 week 13*</t>
  </si>
  <si>
    <t>2019 week 12*</t>
  </si>
  <si>
    <t>2019 week 11*</t>
  </si>
  <si>
    <t>2019 week 10*</t>
  </si>
  <si>
    <t>2019 week 9*</t>
  </si>
  <si>
    <t>2019 week 8*</t>
  </si>
  <si>
    <t>2019 week 7*</t>
  </si>
  <si>
    <t>2019 week 6*</t>
  </si>
  <si>
    <t>2019 week 5*</t>
  </si>
  <si>
    <t>2019 week 4*</t>
  </si>
  <si>
    <t>2019 week 3*</t>
  </si>
  <si>
    <t>2019 week 2*</t>
  </si>
  <si>
    <t>2019 week 1</t>
  </si>
  <si>
    <t>2019 week 1 (6 days)*</t>
  </si>
  <si>
    <t>2018 week 53 (1 day)</t>
  </si>
  <si>
    <t>2018 week 52</t>
  </si>
  <si>
    <t>2018 week 51</t>
  </si>
  <si>
    <t>2018 week 50</t>
  </si>
  <si>
    <t>2018 week 49</t>
  </si>
  <si>
    <t>2018 week 48</t>
  </si>
  <si>
    <t>2018 week 47</t>
  </si>
  <si>
    <t>2018 week 46</t>
  </si>
  <si>
    <t>2018 week 45</t>
  </si>
  <si>
    <t>2018 week 44</t>
  </si>
  <si>
    <t>2018 week 43</t>
  </si>
  <si>
    <t>2018 week 42</t>
  </si>
  <si>
    <t>2018 week 41</t>
  </si>
  <si>
    <t>2018 week 40</t>
  </si>
  <si>
    <t>2018 week 39</t>
  </si>
  <si>
    <t>2018 week 38</t>
  </si>
  <si>
    <t>2018 week 37</t>
  </si>
  <si>
    <t>2018 week 36</t>
  </si>
  <si>
    <t>2018 week 35</t>
  </si>
  <si>
    <t>2018 week 34</t>
  </si>
  <si>
    <t>2018 week 33</t>
  </si>
  <si>
    <t>2018 week 32</t>
  </si>
  <si>
    <t>2018 week 31</t>
  </si>
  <si>
    <t>2018 week 30</t>
  </si>
  <si>
    <t>2018 week 29</t>
  </si>
  <si>
    <t>2018 week 28</t>
  </si>
  <si>
    <t>2018 week 27</t>
  </si>
  <si>
    <t>2018 week 26</t>
  </si>
  <si>
    <t>2018 week 25</t>
  </si>
  <si>
    <t>2018 week 24</t>
  </si>
  <si>
    <t>2018 week 23</t>
  </si>
  <si>
    <t>2018 week 22</t>
  </si>
  <si>
    <t>2018 week 21</t>
  </si>
  <si>
    <t>2018 week 20</t>
  </si>
  <si>
    <t>2018 week 19</t>
  </si>
  <si>
    <t>2018 week 18</t>
  </si>
  <si>
    <t>2018 week 17</t>
  </si>
  <si>
    <t>2018 week 16</t>
  </si>
  <si>
    <t>2018 week 15</t>
  </si>
  <si>
    <t>2018 week 14</t>
  </si>
  <si>
    <t>2018 week 13</t>
  </si>
  <si>
    <t>2018 week 12</t>
  </si>
  <si>
    <t>2018 week 11</t>
  </si>
  <si>
    <t>2018 week 10</t>
  </si>
  <si>
    <t>2018 week 9</t>
  </si>
  <si>
    <t>2018 week 8</t>
  </si>
  <si>
    <t>2018 week 7</t>
  </si>
  <si>
    <t>2018 week 6</t>
  </si>
  <si>
    <t>2018 week 5</t>
  </si>
  <si>
    <t>2018 week 4</t>
  </si>
  <si>
    <t>2018 week 3</t>
  </si>
  <si>
    <t>2018 week 2</t>
  </si>
  <si>
    <t>2018 week 1</t>
  </si>
  <si>
    <t>2017 week 52</t>
  </si>
  <si>
    <t>2017 week 51</t>
  </si>
  <si>
    <t>2017 week 50</t>
  </si>
  <si>
    <t>2017 week 49</t>
  </si>
  <si>
    <t>2017 week 48</t>
  </si>
  <si>
    <t>2017 week 47</t>
  </si>
  <si>
    <t>2017 week 46</t>
  </si>
  <si>
    <t>2017 week 45</t>
  </si>
  <si>
    <t>2017 week 44</t>
  </si>
  <si>
    <t>2017 week 43</t>
  </si>
  <si>
    <t>2017 week 42</t>
  </si>
  <si>
    <t>2017 week 41</t>
  </si>
  <si>
    <t>2017 week 40</t>
  </si>
  <si>
    <t>2017 week 39</t>
  </si>
  <si>
    <t>2017 week 38</t>
  </si>
  <si>
    <t>2017 week 37</t>
  </si>
  <si>
    <t>2017 week 36</t>
  </si>
  <si>
    <t>2017 week 35</t>
  </si>
  <si>
    <t>2017 week 34</t>
  </si>
  <si>
    <t>2017 week 33</t>
  </si>
  <si>
    <t>2017 week 32</t>
  </si>
  <si>
    <t>2017 week 31</t>
  </si>
  <si>
    <t>2017 week 30</t>
  </si>
  <si>
    <t>2017 week 29</t>
  </si>
  <si>
    <t>2017 week 28</t>
  </si>
  <si>
    <t>2017 week 27</t>
  </si>
  <si>
    <t>2017 week 26</t>
  </si>
  <si>
    <t>2017 week 25</t>
  </si>
  <si>
    <t>2017 week 24</t>
  </si>
  <si>
    <t>2017 week 23</t>
  </si>
  <si>
    <t>2017 week 22</t>
  </si>
  <si>
    <t>2017 week 21</t>
  </si>
  <si>
    <t>2017 week 20</t>
  </si>
  <si>
    <t>2017 week 19</t>
  </si>
  <si>
    <t>2017 week 18</t>
  </si>
  <si>
    <t>2017 week 17</t>
  </si>
  <si>
    <t>2017 week 16</t>
  </si>
  <si>
    <t>2017 week 15</t>
  </si>
  <si>
    <t>2017 week 14</t>
  </si>
  <si>
    <t>2017 week 13</t>
  </si>
  <si>
    <t>2017 week 12</t>
  </si>
  <si>
    <t>2017 week 11</t>
  </si>
  <si>
    <t>2017 week 10</t>
  </si>
  <si>
    <t>2017 week 9</t>
  </si>
  <si>
    <t>2017 week 8</t>
  </si>
  <si>
    <t>2017 week 7</t>
  </si>
  <si>
    <t>2017 week 6</t>
  </si>
  <si>
    <t>2017 week 5</t>
  </si>
  <si>
    <t>2017 week 4</t>
  </si>
  <si>
    <t>2017 week 3</t>
  </si>
  <si>
    <t>2017 week 2</t>
  </si>
  <si>
    <t>2017 week 1</t>
  </si>
  <si>
    <t>2016 week 52 (6 days)</t>
  </si>
  <si>
    <t>2016 week 51</t>
  </si>
  <si>
    <t>2016 week 50</t>
  </si>
  <si>
    <t>2016 week 49</t>
  </si>
  <si>
    <t>2016 week 48</t>
  </si>
  <si>
    <t>2016 week 47</t>
  </si>
  <si>
    <t>2016 week 46</t>
  </si>
  <si>
    <t>2016 week 45</t>
  </si>
  <si>
    <t>2016 week 44</t>
  </si>
  <si>
    <t>2016 week 43</t>
  </si>
  <si>
    <t>2016 week 42</t>
  </si>
  <si>
    <t>2016 week 41</t>
  </si>
  <si>
    <t>2016 week 40</t>
  </si>
  <si>
    <t>2016 week 39</t>
  </si>
  <si>
    <t>2016 week 38</t>
  </si>
  <si>
    <t>2016 week 37</t>
  </si>
  <si>
    <t>2016 week 36</t>
  </si>
  <si>
    <t>2016 week 35</t>
  </si>
  <si>
    <t>2016 week 34</t>
  </si>
  <si>
    <t>2016 week 33</t>
  </si>
  <si>
    <t>2016 week 32</t>
  </si>
  <si>
    <t>2016 week 31</t>
  </si>
  <si>
    <t>2016 week 30</t>
  </si>
  <si>
    <t>2016 week 29</t>
  </si>
  <si>
    <t>2016 week 28</t>
  </si>
  <si>
    <t>2016 week 27</t>
  </si>
  <si>
    <t>2016 week 26</t>
  </si>
  <si>
    <t>2016 week 25</t>
  </si>
  <si>
    <t>2016 week 24</t>
  </si>
  <si>
    <t>2016 week 23</t>
  </si>
  <si>
    <t>2016 week 22</t>
  </si>
  <si>
    <t>2016 week 21</t>
  </si>
  <si>
    <t>2016 week 20</t>
  </si>
  <si>
    <t>2016 week 19</t>
  </si>
  <si>
    <t>2016 week 18</t>
  </si>
  <si>
    <t>2016 week 17</t>
  </si>
  <si>
    <t>2016 week 16</t>
  </si>
  <si>
    <t>2016 week 15</t>
  </si>
  <si>
    <t>2016 week 14</t>
  </si>
  <si>
    <t>2016 week 13</t>
  </si>
  <si>
    <t>2016 week 12</t>
  </si>
  <si>
    <t>2016 week 11</t>
  </si>
  <si>
    <t>2016 week 10</t>
  </si>
  <si>
    <t>2016 week 9</t>
  </si>
  <si>
    <t>2016 week 8</t>
  </si>
  <si>
    <t>2016 week 7</t>
  </si>
  <si>
    <t>2016 week 6</t>
  </si>
  <si>
    <t>2016 week 5</t>
  </si>
  <si>
    <t>2016 week 4</t>
  </si>
  <si>
    <t>2016 week 3</t>
  </si>
  <si>
    <t>2016 week 2</t>
  </si>
  <si>
    <t>2016 week 1</t>
  </si>
  <si>
    <t>2015 week 53 (4 days)</t>
  </si>
  <si>
    <t>2015 week 52</t>
  </si>
  <si>
    <t>2015 week 51</t>
  </si>
  <si>
    <t>2015 week 50</t>
  </si>
  <si>
    <t>2015 week 49</t>
  </si>
  <si>
    <t>2015 week 48</t>
  </si>
  <si>
    <t>2015 week 47</t>
  </si>
  <si>
    <t>2015 week 46</t>
  </si>
  <si>
    <t>2015 week 45</t>
  </si>
  <si>
    <t>2015 week 44</t>
  </si>
  <si>
    <t>2015 week 43</t>
  </si>
  <si>
    <t>2015 week 42</t>
  </si>
  <si>
    <t>2015 week 41</t>
  </si>
  <si>
    <t>2015 week 40</t>
  </si>
  <si>
    <t>2015 week 39</t>
  </si>
  <si>
    <t>2015 week 38</t>
  </si>
  <si>
    <t>2015 week 37</t>
  </si>
  <si>
    <t>2015 week 36</t>
  </si>
  <si>
    <t>2015 week 35</t>
  </si>
  <si>
    <t>2015 week 34</t>
  </si>
  <si>
    <t>2015 week 33</t>
  </si>
  <si>
    <t>2015 week 32</t>
  </si>
  <si>
    <t>2015 week 31</t>
  </si>
  <si>
    <t>2015 week 30</t>
  </si>
  <si>
    <t>2015 week 29</t>
  </si>
  <si>
    <t>2015 week 28</t>
  </si>
  <si>
    <t>2015 week 27</t>
  </si>
  <si>
    <t>2015 week 26</t>
  </si>
  <si>
    <t>2015 week 25</t>
  </si>
  <si>
    <t>2015 week 24</t>
  </si>
  <si>
    <t>2015 week 23</t>
  </si>
  <si>
    <t>2015 week 22</t>
  </si>
  <si>
    <t>2015 week 21</t>
  </si>
  <si>
    <t>2015 week 20</t>
  </si>
  <si>
    <t>2015 week 19</t>
  </si>
  <si>
    <t>2015 week 18</t>
  </si>
  <si>
    <t>2015 week 17</t>
  </si>
  <si>
    <t>2015 week 16</t>
  </si>
  <si>
    <t>2015 week 15</t>
  </si>
  <si>
    <t>2015 week 14</t>
  </si>
  <si>
    <t>2015 week 13</t>
  </si>
  <si>
    <t>2015 week 12</t>
  </si>
  <si>
    <t>2015 week 11</t>
  </si>
  <si>
    <t>2015 week 10</t>
  </si>
  <si>
    <t>2015 week 9</t>
  </si>
  <si>
    <t>2015 week 8</t>
  </si>
  <si>
    <t>2015 week 7</t>
  </si>
  <si>
    <t>2015 week 6</t>
  </si>
  <si>
    <t>2015 week 5</t>
  </si>
  <si>
    <t>2015 week 4</t>
  </si>
  <si>
    <t>2015 week 3</t>
  </si>
  <si>
    <t>2015 week 2</t>
  </si>
  <si>
    <t>2015 week 1</t>
  </si>
  <si>
    <t>2015 week 1 (4 days)</t>
  </si>
  <si>
    <t>2014 week 53 (3 days)</t>
  </si>
  <si>
    <t>2014 week 52</t>
  </si>
  <si>
    <t>2014 week 51</t>
  </si>
  <si>
    <t>2014 week 50</t>
  </si>
  <si>
    <t>2014 week 49</t>
  </si>
  <si>
    <t>2014 week 48</t>
  </si>
  <si>
    <t>2014 week 47</t>
  </si>
  <si>
    <t>2014 week 46</t>
  </si>
  <si>
    <t>2014 week 45</t>
  </si>
  <si>
    <t>2014 week 44</t>
  </si>
  <si>
    <t>2014 week 43</t>
  </si>
  <si>
    <t>2014 week 42</t>
  </si>
  <si>
    <t>2014 week 41</t>
  </si>
  <si>
    <t>2014 week 40</t>
  </si>
  <si>
    <t>2014 week 39</t>
  </si>
  <si>
    <t>2014 week 38</t>
  </si>
  <si>
    <t>2014 week 37</t>
  </si>
  <si>
    <t>2014 week 36</t>
  </si>
  <si>
    <t>2014 week 35</t>
  </si>
  <si>
    <t>2014 week 34</t>
  </si>
  <si>
    <t>2014 week 33</t>
  </si>
  <si>
    <t>2014 week 32</t>
  </si>
  <si>
    <t>2014 week 31</t>
  </si>
  <si>
    <t>2014 week 30</t>
  </si>
  <si>
    <t>2014 week 29</t>
  </si>
  <si>
    <t>2014 week 28</t>
  </si>
  <si>
    <t>2014 week 27</t>
  </si>
  <si>
    <t>2014 week 26</t>
  </si>
  <si>
    <t>2014 week 25</t>
  </si>
  <si>
    <t>2014 week 24</t>
  </si>
  <si>
    <t>2014 week 23</t>
  </si>
  <si>
    <t>2014 week 22</t>
  </si>
  <si>
    <t>2014 week 21</t>
  </si>
  <si>
    <t>2014 week 20</t>
  </si>
  <si>
    <t>2014 week 19</t>
  </si>
  <si>
    <t>2014 week 18</t>
  </si>
  <si>
    <t>2014 week 17</t>
  </si>
  <si>
    <t>2014 week 16</t>
  </si>
  <si>
    <t>2014 week 15</t>
  </si>
  <si>
    <t>2014 week 14</t>
  </si>
  <si>
    <t>2014 week 13</t>
  </si>
  <si>
    <t>2014 week 12</t>
  </si>
  <si>
    <t>2014 week 11</t>
  </si>
  <si>
    <t>2014 week 10</t>
  </si>
  <si>
    <t>2014 week 9</t>
  </si>
  <si>
    <t>2014 week 8</t>
  </si>
  <si>
    <t>2014 week 7</t>
  </si>
  <si>
    <t>2014 week 6</t>
  </si>
  <si>
    <t>2014 week 5</t>
  </si>
  <si>
    <t>2014 week 4</t>
  </si>
  <si>
    <t>2014 week 3</t>
  </si>
  <si>
    <t>2014 week 2</t>
  </si>
  <si>
    <t>2014 week 1</t>
  </si>
  <si>
    <t>2014 week 1 (5 days)</t>
  </si>
  <si>
    <t>2013 week 53 (2 days)</t>
  </si>
  <si>
    <t>2013 week 52</t>
  </si>
  <si>
    <t>2013 week 51</t>
  </si>
  <si>
    <t>2013 week 50</t>
  </si>
  <si>
    <t>2013 week 49</t>
  </si>
  <si>
    <t>2013 week 48</t>
  </si>
  <si>
    <t>2013 week 47</t>
  </si>
  <si>
    <t>2013 week 46</t>
  </si>
  <si>
    <t>2013 week 45</t>
  </si>
  <si>
    <t>2013 week 44</t>
  </si>
  <si>
    <t>2013 week 43</t>
  </si>
  <si>
    <t>2013 week 42</t>
  </si>
  <si>
    <t>2013 week 41</t>
  </si>
  <si>
    <t>2013 week 40</t>
  </si>
  <si>
    <t>2013 week 39</t>
  </si>
  <si>
    <t>2013 week 38</t>
  </si>
  <si>
    <t>2013 week 37</t>
  </si>
  <si>
    <t>2013 week 36</t>
  </si>
  <si>
    <t>2013 week 35</t>
  </si>
  <si>
    <t>2013 week 34</t>
  </si>
  <si>
    <t>2013 week 33</t>
  </si>
  <si>
    <t>2013 week 32</t>
  </si>
  <si>
    <t>2013 week 31</t>
  </si>
  <si>
    <t>2013 week 30</t>
  </si>
  <si>
    <t>2013 week 29</t>
  </si>
  <si>
    <t>2013 week 28</t>
  </si>
  <si>
    <t>2013 week 27</t>
  </si>
  <si>
    <t>2013 week 26</t>
  </si>
  <si>
    <t>2013 week 25</t>
  </si>
  <si>
    <t>2013 week 24</t>
  </si>
  <si>
    <t>2013 week 23</t>
  </si>
  <si>
    <t>2013 week 22</t>
  </si>
  <si>
    <t>2013 week 21</t>
  </si>
  <si>
    <t>2013 week 20</t>
  </si>
  <si>
    <t>2013 week 19</t>
  </si>
  <si>
    <t>2013 week 18</t>
  </si>
  <si>
    <t>2013 week 17</t>
  </si>
  <si>
    <t>2013 week 16</t>
  </si>
  <si>
    <t>2013 week 15</t>
  </si>
  <si>
    <t>2013 week 14</t>
  </si>
  <si>
    <t>2013 week 13</t>
  </si>
  <si>
    <t>2013 week 12</t>
  </si>
  <si>
    <t>2013 week 11</t>
  </si>
  <si>
    <t>2013 week 10</t>
  </si>
  <si>
    <t>2013 week 9</t>
  </si>
  <si>
    <t>2013 week 8</t>
  </si>
  <si>
    <t>2013 week 7</t>
  </si>
  <si>
    <t>2013 week 6</t>
  </si>
  <si>
    <t>2013 week 5</t>
  </si>
  <si>
    <t>2013 week 4</t>
  </si>
  <si>
    <t>2013 week 3</t>
  </si>
  <si>
    <t>2013 week 2</t>
  </si>
  <si>
    <t>2013 week 1</t>
  </si>
  <si>
    <t>2012 week 53</t>
  </si>
  <si>
    <t>2012 week 52</t>
  </si>
  <si>
    <t>2012 week 51</t>
  </si>
  <si>
    <t>2012 week 50</t>
  </si>
  <si>
    <t>2012 week 49</t>
  </si>
  <si>
    <t>2012 week 48</t>
  </si>
  <si>
    <t>2012 week 47</t>
  </si>
  <si>
    <t>2012 week 46</t>
  </si>
  <si>
    <t>2012 week 45</t>
  </si>
  <si>
    <t>2012 week 44</t>
  </si>
  <si>
    <t>2012 week 43</t>
  </si>
  <si>
    <t>2012 week 42</t>
  </si>
  <si>
    <t>2012 week 41</t>
  </si>
  <si>
    <t>2012 week 40</t>
  </si>
  <si>
    <t>2012 week 39</t>
  </si>
  <si>
    <t>2012 week 38</t>
  </si>
  <si>
    <t>2012 week 37</t>
  </si>
  <si>
    <t>2012 week 36</t>
  </si>
  <si>
    <t>2012 week 35</t>
  </si>
  <si>
    <t>2012 week 34</t>
  </si>
  <si>
    <t>2012 week 33</t>
  </si>
  <si>
    <t>2012 week 32</t>
  </si>
  <si>
    <t>2012 week 31</t>
  </si>
  <si>
    <t>2012 week 30</t>
  </si>
  <si>
    <t>2012 week 29</t>
  </si>
  <si>
    <t>2012 week 28</t>
  </si>
  <si>
    <t>2012 week 27</t>
  </si>
  <si>
    <t>2012 week 26</t>
  </si>
  <si>
    <t>2012 week 25</t>
  </si>
  <si>
    <t>2012 week 24</t>
  </si>
  <si>
    <t>2012 week 23</t>
  </si>
  <si>
    <t>2012 week 22</t>
  </si>
  <si>
    <t>2012 week 21</t>
  </si>
  <si>
    <t>2012 week 20</t>
  </si>
  <si>
    <t>2012 week 19</t>
  </si>
  <si>
    <t>2012 week 18</t>
  </si>
  <si>
    <t>2012 week 17</t>
  </si>
  <si>
    <t>2012 week 16</t>
  </si>
  <si>
    <t>2012 week 15</t>
  </si>
  <si>
    <t>2012 week 14</t>
  </si>
  <si>
    <t>2012 week 13</t>
  </si>
  <si>
    <t>2012 week 12</t>
  </si>
  <si>
    <t>2012 week 11</t>
  </si>
  <si>
    <t>2012 week 10</t>
  </si>
  <si>
    <t>2012 week 9</t>
  </si>
  <si>
    <t>2012 week 8</t>
  </si>
  <si>
    <t>2012 week 7</t>
  </si>
  <si>
    <t>2012 week 6</t>
  </si>
  <si>
    <t>2012 week 5</t>
  </si>
  <si>
    <t>2012 week 4</t>
  </si>
  <si>
    <t>2012 week 3</t>
  </si>
  <si>
    <t>2012 week 2</t>
  </si>
  <si>
    <t>2012 week 1</t>
  </si>
  <si>
    <t>2011 week 52 (6 days)</t>
  </si>
  <si>
    <t>2011 week 51</t>
  </si>
  <si>
    <t>2011 week 50</t>
  </si>
  <si>
    <t>2011 week 49</t>
  </si>
  <si>
    <t>2011 week 48</t>
  </si>
  <si>
    <t>2011 week 47</t>
  </si>
  <si>
    <t>2011 week 46</t>
  </si>
  <si>
    <t>2011 week 45</t>
  </si>
  <si>
    <t>2011 week 44</t>
  </si>
  <si>
    <t>2011 week 43</t>
  </si>
  <si>
    <t>2011 week 42</t>
  </si>
  <si>
    <t>2011 week 41</t>
  </si>
  <si>
    <t>2011 week 40</t>
  </si>
  <si>
    <t>2011 week 39</t>
  </si>
  <si>
    <t>2011 week 38</t>
  </si>
  <si>
    <t>2011 week 37</t>
  </si>
  <si>
    <t>2011 week 36</t>
  </si>
  <si>
    <t>2011 week 35</t>
  </si>
  <si>
    <t>2011 week 34</t>
  </si>
  <si>
    <t>2011 week 33</t>
  </si>
  <si>
    <t>2011 week 32</t>
  </si>
  <si>
    <t>2011 week 31</t>
  </si>
  <si>
    <t>2011 week 30</t>
  </si>
  <si>
    <t>2011 week 29</t>
  </si>
  <si>
    <t>2011 week 28</t>
  </si>
  <si>
    <t>2011 week 27</t>
  </si>
  <si>
    <t>2011 week 26</t>
  </si>
  <si>
    <t>2011 week 25</t>
  </si>
  <si>
    <t>2011 week 24</t>
  </si>
  <si>
    <t>2011 week 23</t>
  </si>
  <si>
    <t>2011 week 22</t>
  </si>
  <si>
    <t>2011 week 21</t>
  </si>
  <si>
    <t>2011 week 20</t>
  </si>
  <si>
    <t>2011 week 19</t>
  </si>
  <si>
    <t>2011 week 18</t>
  </si>
  <si>
    <t>2011 week 17</t>
  </si>
  <si>
    <t>2011 week 16</t>
  </si>
  <si>
    <t>2011 week 15</t>
  </si>
  <si>
    <t>2011 week 14</t>
  </si>
  <si>
    <t>2011 week 13</t>
  </si>
  <si>
    <t>2011 week 12</t>
  </si>
  <si>
    <t>2011 week 11</t>
  </si>
  <si>
    <t>2011 week 10</t>
  </si>
  <si>
    <t>2011 week 9</t>
  </si>
  <si>
    <t>2011 week 8</t>
  </si>
  <si>
    <t>2011 week 7</t>
  </si>
  <si>
    <t>2011 week 6</t>
  </si>
  <si>
    <t>2011 week 5</t>
  </si>
  <si>
    <t>2011 week 4</t>
  </si>
  <si>
    <t>2011 week 3</t>
  </si>
  <si>
    <t>2011 week 2</t>
  </si>
  <si>
    <t>2011 week 1</t>
  </si>
  <si>
    <t>2010 week 52 (5 days)</t>
  </si>
  <si>
    <t>2010 week 51</t>
  </si>
  <si>
    <t>2010 week 50</t>
  </si>
  <si>
    <t>2010 week 49</t>
  </si>
  <si>
    <t>2010 week 48</t>
  </si>
  <si>
    <t>2010 week 47</t>
  </si>
  <si>
    <t>2010 week 46</t>
  </si>
  <si>
    <t>2010 week 45</t>
  </si>
  <si>
    <t>2010 week 44</t>
  </si>
  <si>
    <t>2010 week 43</t>
  </si>
  <si>
    <t>2010 week 42</t>
  </si>
  <si>
    <t>2010 week 41</t>
  </si>
  <si>
    <t>2010 week 40</t>
  </si>
  <si>
    <t>2010 week 39</t>
  </si>
  <si>
    <t>2010 week 38</t>
  </si>
  <si>
    <t>2010 week 37</t>
  </si>
  <si>
    <t>2010 week 36</t>
  </si>
  <si>
    <t>2010 week 35</t>
  </si>
  <si>
    <t>2010 week 34</t>
  </si>
  <si>
    <t>2010 week 33</t>
  </si>
  <si>
    <t>2010 week 32</t>
  </si>
  <si>
    <t>2010 week 31</t>
  </si>
  <si>
    <t>2010 week 30</t>
  </si>
  <si>
    <t>2010 week 29</t>
  </si>
  <si>
    <t>2010 week 28</t>
  </si>
  <si>
    <t>2010 week 27</t>
  </si>
  <si>
    <t>2010 week 26</t>
  </si>
  <si>
    <t>2010 week 25</t>
  </si>
  <si>
    <t>2010 week 24</t>
  </si>
  <si>
    <t>2010 week 23</t>
  </si>
  <si>
    <t>2010 week 22</t>
  </si>
  <si>
    <t>2010 week 21</t>
  </si>
  <si>
    <t>2010 week 20</t>
  </si>
  <si>
    <t>2010 week 19</t>
  </si>
  <si>
    <t>2010 week 18</t>
  </si>
  <si>
    <t>2010 week 17</t>
  </si>
  <si>
    <t>2010 week 16</t>
  </si>
  <si>
    <t>2010 week 15</t>
  </si>
  <si>
    <t>2010 week 14</t>
  </si>
  <si>
    <t>2010 week 13</t>
  </si>
  <si>
    <t>2010 week 12</t>
  </si>
  <si>
    <t>2010 week 11</t>
  </si>
  <si>
    <t>2010 week 10</t>
  </si>
  <si>
    <t>2010 week 9</t>
  </si>
  <si>
    <t>2010 week 8</t>
  </si>
  <si>
    <t>2010 week 7</t>
  </si>
  <si>
    <t>2010 week 6</t>
  </si>
  <si>
    <t>2010 week 5</t>
  </si>
  <si>
    <t>2010 week 4</t>
  </si>
  <si>
    <t>2010 week 3</t>
  </si>
  <si>
    <t>2010 week 2</t>
  </si>
  <si>
    <t>2010 week 1</t>
  </si>
  <si>
    <t>2009 week 53 (4 days)</t>
  </si>
  <si>
    <t>2009 week 52</t>
  </si>
  <si>
    <t>2009 week 51</t>
  </si>
  <si>
    <t>2009 week 50</t>
  </si>
  <si>
    <t>2009 week 49</t>
  </si>
  <si>
    <t>2009 week 48</t>
  </si>
  <si>
    <t>2009 week 47</t>
  </si>
  <si>
    <t>2009 week 46</t>
  </si>
  <si>
    <t>2009 week 45</t>
  </si>
  <si>
    <t>2009 week 44</t>
  </si>
  <si>
    <t>2009 week 43</t>
  </si>
  <si>
    <t>2009 week 42</t>
  </si>
  <si>
    <t>2009 week 41</t>
  </si>
  <si>
    <t>2009 week 40</t>
  </si>
  <si>
    <t>2009 week 39</t>
  </si>
  <si>
    <t>2009 week 38</t>
  </si>
  <si>
    <t>2009 week 37</t>
  </si>
  <si>
    <t>2009 week 36</t>
  </si>
  <si>
    <t>2009 week 35</t>
  </si>
  <si>
    <t>2009 week 34</t>
  </si>
  <si>
    <t>2009 week 33</t>
  </si>
  <si>
    <t>2009 week 32</t>
  </si>
  <si>
    <t>2009 week 31</t>
  </si>
  <si>
    <t>2009 week 30</t>
  </si>
  <si>
    <t>2009 week 29</t>
  </si>
  <si>
    <t>2009 week 28</t>
  </si>
  <si>
    <t>2009 week 27</t>
  </si>
  <si>
    <t>2009 week 26</t>
  </si>
  <si>
    <t>2009 week 25</t>
  </si>
  <si>
    <t>2009 week 24</t>
  </si>
  <si>
    <t>2009 week 23</t>
  </si>
  <si>
    <t>2009 week 22</t>
  </si>
  <si>
    <t>2009 week 21</t>
  </si>
  <si>
    <t>2009 week 20</t>
  </si>
  <si>
    <t>2009 week 19</t>
  </si>
  <si>
    <t>2009 week 18</t>
  </si>
  <si>
    <t>2009 week 17</t>
  </si>
  <si>
    <t>2009 week 16</t>
  </si>
  <si>
    <t>2009 week 15</t>
  </si>
  <si>
    <t>2009 week 14</t>
  </si>
  <si>
    <t>2009 week 13</t>
  </si>
  <si>
    <t>2009 week 12</t>
  </si>
  <si>
    <t>2009 week 11</t>
  </si>
  <si>
    <t>2009 week 10</t>
  </si>
  <si>
    <t>2009 week 9</t>
  </si>
  <si>
    <t>2009 week 8</t>
  </si>
  <si>
    <t>2009 week 7</t>
  </si>
  <si>
    <t>2009 week 6</t>
  </si>
  <si>
    <t>2009 week 5</t>
  </si>
  <si>
    <t>2009 week 4</t>
  </si>
  <si>
    <t>2009 week 3</t>
  </si>
  <si>
    <t>2009 week 2</t>
  </si>
  <si>
    <t>2009 week 1 (4 days)</t>
  </si>
  <si>
    <t>2008 week 53 (3 days)</t>
  </si>
  <si>
    <t>2008 week 52</t>
  </si>
  <si>
    <t>2008 week 51</t>
  </si>
  <si>
    <t>2008 week 50</t>
  </si>
  <si>
    <t>2008 week 49</t>
  </si>
  <si>
    <t>2008 week 48</t>
  </si>
  <si>
    <t>2008 week 47</t>
  </si>
  <si>
    <t>2008 week 46</t>
  </si>
  <si>
    <t>2008 week 45</t>
  </si>
  <si>
    <t>2008 week 44</t>
  </si>
  <si>
    <t>2008 week 43</t>
  </si>
  <si>
    <t>2008 week 42</t>
  </si>
  <si>
    <t>2008 week 41</t>
  </si>
  <si>
    <t>2008 week 40</t>
  </si>
  <si>
    <t>2008 week 39</t>
  </si>
  <si>
    <t>2008 week 38</t>
  </si>
  <si>
    <t>2008 week 37</t>
  </si>
  <si>
    <t>2008 week 36</t>
  </si>
  <si>
    <t>2008 week 35</t>
  </si>
  <si>
    <t>2008 week 34</t>
  </si>
  <si>
    <t>2008 week 33</t>
  </si>
  <si>
    <t>2008 week 32</t>
  </si>
  <si>
    <t>2008 week 31</t>
  </si>
  <si>
    <t>2008 week 30</t>
  </si>
  <si>
    <t>2008 week 29</t>
  </si>
  <si>
    <t>2008 week 28</t>
  </si>
  <si>
    <t>2008 week 27</t>
  </si>
  <si>
    <t>2008 week 26</t>
  </si>
  <si>
    <t>2008 week 25</t>
  </si>
  <si>
    <t>2008 week 24</t>
  </si>
  <si>
    <t>2008 week 23</t>
  </si>
  <si>
    <t>2008 week 22</t>
  </si>
  <si>
    <t>2008 week 21</t>
  </si>
  <si>
    <t>2008 week 20</t>
  </si>
  <si>
    <t>2008 week 19</t>
  </si>
  <si>
    <t>2008 week 18</t>
  </si>
  <si>
    <t>2008 week 17</t>
  </si>
  <si>
    <t>2008 week 16</t>
  </si>
  <si>
    <t>2008 week 15</t>
  </si>
  <si>
    <t>2008 week 14</t>
  </si>
  <si>
    <t>2008 week 13</t>
  </si>
  <si>
    <t>2008 week 12</t>
  </si>
  <si>
    <t>2008 week 11</t>
  </si>
  <si>
    <t>2008 week 10</t>
  </si>
  <si>
    <t>2008 week 9</t>
  </si>
  <si>
    <t>2008 week 8</t>
  </si>
  <si>
    <t>2008 week 7</t>
  </si>
  <si>
    <t>2008 week 6</t>
  </si>
  <si>
    <t>2008 week 5</t>
  </si>
  <si>
    <t>2008 week 4</t>
  </si>
  <si>
    <t>2008 week 3</t>
  </si>
  <si>
    <t>2008 week 2</t>
  </si>
  <si>
    <t>2008 week 1 (6 days)</t>
  </si>
  <si>
    <t>2007 week 53 (1 day)</t>
  </si>
  <si>
    <t>2007 week 52</t>
  </si>
  <si>
    <t>2007 week 51</t>
  </si>
  <si>
    <t>2007 week 50</t>
  </si>
  <si>
    <t>2007 week 49</t>
  </si>
  <si>
    <t>2007 week 48</t>
  </si>
  <si>
    <t>2007 week 47</t>
  </si>
  <si>
    <t>2007 week 46</t>
  </si>
  <si>
    <t>2007 week 45</t>
  </si>
  <si>
    <t>2007 week 44</t>
  </si>
  <si>
    <t>2007 week 43</t>
  </si>
  <si>
    <t>2007 week 42</t>
  </si>
  <si>
    <t>2007 week 41</t>
  </si>
  <si>
    <t>2007 week 40</t>
  </si>
  <si>
    <t>2007 week 39</t>
  </si>
  <si>
    <t>2007 week 38</t>
  </si>
  <si>
    <t>2007 week 37</t>
  </si>
  <si>
    <t>2007 week 36</t>
  </si>
  <si>
    <t>2007 week 35</t>
  </si>
  <si>
    <t>2007 week 34</t>
  </si>
  <si>
    <t>2007 week 33</t>
  </si>
  <si>
    <t>2007 week 32</t>
  </si>
  <si>
    <t>2007 week 31</t>
  </si>
  <si>
    <t>2007 week 30</t>
  </si>
  <si>
    <t>2007 week 29</t>
  </si>
  <si>
    <t>2007 week 28</t>
  </si>
  <si>
    <t>2007 week 27</t>
  </si>
  <si>
    <t>2007 week 26</t>
  </si>
  <si>
    <t>2007 week 25</t>
  </si>
  <si>
    <t>2007 week 24</t>
  </si>
  <si>
    <t>2007 week 23</t>
  </si>
  <si>
    <t>2007 week 22</t>
  </si>
  <si>
    <t>2007 week 21</t>
  </si>
  <si>
    <t>2007 week 20</t>
  </si>
  <si>
    <t>2007 week 19</t>
  </si>
  <si>
    <t>2007 week 18</t>
  </si>
  <si>
    <t>2007 week 17</t>
  </si>
  <si>
    <t>2007 week 16</t>
  </si>
  <si>
    <t>2007 week 15</t>
  </si>
  <si>
    <t>2007 week 14</t>
  </si>
  <si>
    <t>2007 week 13</t>
  </si>
  <si>
    <t>2007 week 12</t>
  </si>
  <si>
    <t>2007 week 11</t>
  </si>
  <si>
    <t>2007 week 10</t>
  </si>
  <si>
    <t>2007 week 9</t>
  </si>
  <si>
    <t>2007 week 8</t>
  </si>
  <si>
    <t>2007 week 7</t>
  </si>
  <si>
    <t>2007 week 6</t>
  </si>
  <si>
    <t>2007 week 5</t>
  </si>
  <si>
    <t>2007 week 4</t>
  </si>
  <si>
    <t>2007 week 3</t>
  </si>
  <si>
    <t>2007 week 2</t>
  </si>
  <si>
    <t>2007 week 1</t>
  </si>
  <si>
    <t>2006 week 52</t>
  </si>
  <si>
    <t>2006 week 51</t>
  </si>
  <si>
    <t>2006 week 50</t>
  </si>
  <si>
    <t>2006 week 49</t>
  </si>
  <si>
    <t>2006 week 48</t>
  </si>
  <si>
    <t>2006 week 47</t>
  </si>
  <si>
    <t>2006 week 46</t>
  </si>
  <si>
    <t>2006 week 45</t>
  </si>
  <si>
    <t>2006 week 44</t>
  </si>
  <si>
    <t>2006 week 43</t>
  </si>
  <si>
    <t>2006 week 42</t>
  </si>
  <si>
    <t>2006 week 41</t>
  </si>
  <si>
    <t>2006 week 40</t>
  </si>
  <si>
    <t>2006 week 39</t>
  </si>
  <si>
    <t>2006 week 38</t>
  </si>
  <si>
    <t>2006 week 37</t>
  </si>
  <si>
    <t>2006 week 36</t>
  </si>
  <si>
    <t>2006 week 35</t>
  </si>
  <si>
    <t>2006 week 34</t>
  </si>
  <si>
    <t>2006 week 33</t>
  </si>
  <si>
    <t>2006 week 32</t>
  </si>
  <si>
    <t>2006 week 31</t>
  </si>
  <si>
    <t>2006 week 30</t>
  </si>
  <si>
    <t>2006 week 29</t>
  </si>
  <si>
    <t>2006 week 28</t>
  </si>
  <si>
    <t>2006 week 27</t>
  </si>
  <si>
    <t>2006 week 26</t>
  </si>
  <si>
    <t>2006 week 25</t>
  </si>
  <si>
    <t>2006 week 24</t>
  </si>
  <si>
    <t>2006 week 23</t>
  </si>
  <si>
    <t>2006 week 22</t>
  </si>
  <si>
    <t>2006 week 21</t>
  </si>
  <si>
    <t>2006 week 20</t>
  </si>
  <si>
    <t>2006 week 19</t>
  </si>
  <si>
    <t>2006 week 18</t>
  </si>
  <si>
    <t>2006 week 17</t>
  </si>
  <si>
    <t>2006 week 16</t>
  </si>
  <si>
    <t>2006 week 15</t>
  </si>
  <si>
    <t>2006 week 14</t>
  </si>
  <si>
    <t>2006 week 13</t>
  </si>
  <si>
    <t>2006 week 12</t>
  </si>
  <si>
    <t>2006 week 11</t>
  </si>
  <si>
    <t>2006 week 10</t>
  </si>
  <si>
    <t>2006 week 9</t>
  </si>
  <si>
    <t>2006 week 8</t>
  </si>
  <si>
    <t>2006 week 7</t>
  </si>
  <si>
    <t>2006 week 6</t>
  </si>
  <si>
    <t>2006 week 5</t>
  </si>
  <si>
    <t>2006 week 4</t>
  </si>
  <si>
    <t>2006 week 3</t>
  </si>
  <si>
    <t>2006 week 2</t>
  </si>
  <si>
    <t>2006 week 1</t>
  </si>
  <si>
    <t>2005 week 52 (6 days)</t>
  </si>
  <si>
    <t>2005 week 51</t>
  </si>
  <si>
    <t>2005 week 50</t>
  </si>
  <si>
    <t>2005 week 49</t>
  </si>
  <si>
    <t>2005 week 48</t>
  </si>
  <si>
    <t>2005 week 47</t>
  </si>
  <si>
    <t>2005 week 46</t>
  </si>
  <si>
    <t>2005 week 45</t>
  </si>
  <si>
    <t>2005 week 44</t>
  </si>
  <si>
    <t>2005 week 43</t>
  </si>
  <si>
    <t>2005 week 42</t>
  </si>
  <si>
    <t>2005 week 41</t>
  </si>
  <si>
    <t>2005 week 40</t>
  </si>
  <si>
    <t>2005 week 39</t>
  </si>
  <si>
    <t>2005 week 38</t>
  </si>
  <si>
    <t>2005 week 37</t>
  </si>
  <si>
    <t>2005 week 36</t>
  </si>
  <si>
    <t>2005 week 35</t>
  </si>
  <si>
    <t>2005 week 34</t>
  </si>
  <si>
    <t>2005 week 33</t>
  </si>
  <si>
    <t>2005 week 32</t>
  </si>
  <si>
    <t>2005 week 31</t>
  </si>
  <si>
    <t>2005 week 30</t>
  </si>
  <si>
    <t>2005 week 29</t>
  </si>
  <si>
    <t>2005 week 28</t>
  </si>
  <si>
    <t>2005 week 27</t>
  </si>
  <si>
    <t>2005 week 26</t>
  </si>
  <si>
    <t>2005 week 25</t>
  </si>
  <si>
    <t>2005 week 24</t>
  </si>
  <si>
    <t>2005 week 23</t>
  </si>
  <si>
    <t>2005 week 22</t>
  </si>
  <si>
    <t>2005 week 21</t>
  </si>
  <si>
    <t>2005 week 20</t>
  </si>
  <si>
    <t>2005 week 19</t>
  </si>
  <si>
    <t>2005 week 18</t>
  </si>
  <si>
    <t>2005 week 17</t>
  </si>
  <si>
    <t>2005 week 16</t>
  </si>
  <si>
    <t>2005 week 15</t>
  </si>
  <si>
    <t>2005 week 14</t>
  </si>
  <si>
    <t>2005 week 13</t>
  </si>
  <si>
    <t>2005 week 12</t>
  </si>
  <si>
    <t>2005 week 11</t>
  </si>
  <si>
    <t>2005 week 10</t>
  </si>
  <si>
    <t>2005 week 9</t>
  </si>
  <si>
    <t>2005 week 8</t>
  </si>
  <si>
    <t>2005 week 7</t>
  </si>
  <si>
    <t>2005 week 6</t>
  </si>
  <si>
    <t>2005 week 5</t>
  </si>
  <si>
    <t>2005 week 4</t>
  </si>
  <si>
    <t>2005 week 3</t>
  </si>
  <si>
    <t>2005 week 2</t>
  </si>
  <si>
    <t>2005 week 1</t>
  </si>
  <si>
    <t>2004 week 53 (5 days)</t>
  </si>
  <si>
    <t>2004 week 52</t>
  </si>
  <si>
    <t>2004 week 51</t>
  </si>
  <si>
    <t>2004 week 50</t>
  </si>
  <si>
    <t>2004 week 49</t>
  </si>
  <si>
    <t>2004 week 48</t>
  </si>
  <si>
    <t>2004 week 47</t>
  </si>
  <si>
    <t>2004 week 46</t>
  </si>
  <si>
    <t>2004 week 45</t>
  </si>
  <si>
    <t>2004 week 44</t>
  </si>
  <si>
    <t>2004 week 43</t>
  </si>
  <si>
    <t>2004 week 42</t>
  </si>
  <si>
    <t>2004 week 41</t>
  </si>
  <si>
    <t>2004 week 40</t>
  </si>
  <si>
    <t>2004 week 39</t>
  </si>
  <si>
    <t>2004 week 38</t>
  </si>
  <si>
    <t>2004 week 37</t>
  </si>
  <si>
    <t>2004 week 36</t>
  </si>
  <si>
    <t>2004 week 35</t>
  </si>
  <si>
    <t>2004 week 34</t>
  </si>
  <si>
    <t>2004 week 33</t>
  </si>
  <si>
    <t>2004 week 32</t>
  </si>
  <si>
    <t>2004 week 31</t>
  </si>
  <si>
    <t>2004 week 30</t>
  </si>
  <si>
    <t>2004 week 29</t>
  </si>
  <si>
    <t>2004 week 28</t>
  </si>
  <si>
    <t>2004 week 27</t>
  </si>
  <si>
    <t>2004 week 26</t>
  </si>
  <si>
    <t>2004 week 25</t>
  </si>
  <si>
    <t>2004 week 24</t>
  </si>
  <si>
    <t>2004 week 23</t>
  </si>
  <si>
    <t>2004 week 22</t>
  </si>
  <si>
    <t>2004 week 21</t>
  </si>
  <si>
    <t>2004 week 20</t>
  </si>
  <si>
    <t>2004 week 19</t>
  </si>
  <si>
    <t>2004 week 18</t>
  </si>
  <si>
    <t>2004 week 17</t>
  </si>
  <si>
    <t>2004 week 16</t>
  </si>
  <si>
    <t>2004 week 15</t>
  </si>
  <si>
    <t>2004 week 14</t>
  </si>
  <si>
    <t>2004 week 13</t>
  </si>
  <si>
    <t>2004 week 12</t>
  </si>
  <si>
    <t>2004 week 11</t>
  </si>
  <si>
    <t>2004 week 10</t>
  </si>
  <si>
    <t>2004 week 9</t>
  </si>
  <si>
    <t>2004 week 8</t>
  </si>
  <si>
    <t>2004 week 7</t>
  </si>
  <si>
    <t>2004 week 6</t>
  </si>
  <si>
    <t>2004 week 5</t>
  </si>
  <si>
    <t>2004 week 4</t>
  </si>
  <si>
    <t>2004 week 3</t>
  </si>
  <si>
    <t>2004 week 2</t>
  </si>
  <si>
    <t>2004 week 1</t>
  </si>
  <si>
    <t>2003 week 53 (3 days)</t>
  </si>
  <si>
    <t>2003 week 52</t>
  </si>
  <si>
    <t>2003 week 51</t>
  </si>
  <si>
    <t>2003 week 50</t>
  </si>
  <si>
    <t>2003 week 49</t>
  </si>
  <si>
    <t>2003 week 48</t>
  </si>
  <si>
    <t>2003 week 47</t>
  </si>
  <si>
    <t>2003 week 46</t>
  </si>
  <si>
    <t>2003 week 45</t>
  </si>
  <si>
    <t>2003 week 44</t>
  </si>
  <si>
    <t>2003 week 43</t>
  </si>
  <si>
    <t>2003 week 42</t>
  </si>
  <si>
    <t>2003 week 41</t>
  </si>
  <si>
    <t>2003 week 40</t>
  </si>
  <si>
    <t>2003 week 39</t>
  </si>
  <si>
    <t>2003 week 38</t>
  </si>
  <si>
    <t>2003 week 37</t>
  </si>
  <si>
    <t>2003 week 36</t>
  </si>
  <si>
    <t>2003 week 35</t>
  </si>
  <si>
    <t>2003 week 34</t>
  </si>
  <si>
    <t>2003 week 33</t>
  </si>
  <si>
    <t>2003 week 32</t>
  </si>
  <si>
    <t>2003 week 31</t>
  </si>
  <si>
    <t>2003 week 30</t>
  </si>
  <si>
    <t>2003 week 29</t>
  </si>
  <si>
    <t>2003 week 28</t>
  </si>
  <si>
    <t>2003 week 27</t>
  </si>
  <si>
    <t>2003 week 26</t>
  </si>
  <si>
    <t>2003 week 25</t>
  </si>
  <si>
    <t>2003 week 24</t>
  </si>
  <si>
    <t>2003 week 23</t>
  </si>
  <si>
    <t>2003 week 22</t>
  </si>
  <si>
    <t>2003 week 21</t>
  </si>
  <si>
    <t>2003 week 20</t>
  </si>
  <si>
    <t>2003 week 19</t>
  </si>
  <si>
    <t>2003 week 18</t>
  </si>
  <si>
    <t>2003 week 17</t>
  </si>
  <si>
    <t>2003 week 16</t>
  </si>
  <si>
    <t>2003 week 15</t>
  </si>
  <si>
    <t>2003 week 14</t>
  </si>
  <si>
    <t>2003 week 13</t>
  </si>
  <si>
    <t>2003 week 12</t>
  </si>
  <si>
    <t>2003 week 11</t>
  </si>
  <si>
    <t>2003 week 10</t>
  </si>
  <si>
    <t>2003 week 9</t>
  </si>
  <si>
    <t>2003 week 8</t>
  </si>
  <si>
    <t>2003 week 7</t>
  </si>
  <si>
    <t>2003 week 6</t>
  </si>
  <si>
    <t>2003 week 5</t>
  </si>
  <si>
    <t>2003 week 4</t>
  </si>
  <si>
    <t>2003 week 3</t>
  </si>
  <si>
    <t>2003 week 2</t>
  </si>
  <si>
    <t>2003 week 1 (5 days)</t>
  </si>
  <si>
    <t>2002 week 53 (2 days)</t>
  </si>
  <si>
    <t>2002 week 52</t>
  </si>
  <si>
    <t>2002 week 51</t>
  </si>
  <si>
    <t>2002 week 50</t>
  </si>
  <si>
    <t>2002 week 49</t>
  </si>
  <si>
    <t>2002 week 48</t>
  </si>
  <si>
    <t>2002 week 47</t>
  </si>
  <si>
    <t>2002 week 46</t>
  </si>
  <si>
    <t>2002 week 45</t>
  </si>
  <si>
    <t>2002 week 44</t>
  </si>
  <si>
    <t>2002 week 43</t>
  </si>
  <si>
    <t>2002 week 42</t>
  </si>
  <si>
    <t>2002 week 41</t>
  </si>
  <si>
    <t>2002 week 40</t>
  </si>
  <si>
    <t>2002 week 39</t>
  </si>
  <si>
    <t>2002 week 38</t>
  </si>
  <si>
    <t>2002 week 37</t>
  </si>
  <si>
    <t>2002 week 36</t>
  </si>
  <si>
    <t>2002 week 35</t>
  </si>
  <si>
    <t>2002 week 34</t>
  </si>
  <si>
    <t>2002 week 33</t>
  </si>
  <si>
    <t>2002 week 32</t>
  </si>
  <si>
    <t>2002 week 31</t>
  </si>
  <si>
    <t>2002 week 30</t>
  </si>
  <si>
    <t>2002 week 29</t>
  </si>
  <si>
    <t>2002 week 28</t>
  </si>
  <si>
    <t>2002 week 27</t>
  </si>
  <si>
    <t>2002 week 26</t>
  </si>
  <si>
    <t>2002 week 25</t>
  </si>
  <si>
    <t>2002 week 24</t>
  </si>
  <si>
    <t>2002 week 23</t>
  </si>
  <si>
    <t>2002 week 22</t>
  </si>
  <si>
    <t>2002 week 21</t>
  </si>
  <si>
    <t>2002 week 20</t>
  </si>
  <si>
    <t>2002 week 19</t>
  </si>
  <si>
    <t>2002 week 18</t>
  </si>
  <si>
    <t>2002 week 17</t>
  </si>
  <si>
    <t>2002 week 16</t>
  </si>
  <si>
    <t>2002 week 15</t>
  </si>
  <si>
    <t>2002 week 14</t>
  </si>
  <si>
    <t>2002 week 13</t>
  </si>
  <si>
    <t>2002 week 12</t>
  </si>
  <si>
    <t>2002 week 11</t>
  </si>
  <si>
    <t>2002 week 10</t>
  </si>
  <si>
    <t>2002 week 9</t>
  </si>
  <si>
    <t>2002 week 8</t>
  </si>
  <si>
    <t>2002 week 7</t>
  </si>
  <si>
    <t>2002 week 6</t>
  </si>
  <si>
    <t>2002 week 5</t>
  </si>
  <si>
    <t>2002 week 4</t>
  </si>
  <si>
    <t>2002 week 3</t>
  </si>
  <si>
    <t>2002 week 2</t>
  </si>
  <si>
    <t>2002 week 1 (6 days)</t>
  </si>
  <si>
    <t>2001 week 53 (1 day)</t>
  </si>
  <si>
    <t>2001 week 52</t>
  </si>
  <si>
    <t>2001 week 51</t>
  </si>
  <si>
    <t>2001 week 50</t>
  </si>
  <si>
    <t>2001 week 49</t>
  </si>
  <si>
    <t>2001 week 48</t>
  </si>
  <si>
    <t>2001 week 47</t>
  </si>
  <si>
    <t>2001 week 46</t>
  </si>
  <si>
    <t>2001 week 45</t>
  </si>
  <si>
    <t>2001 week 44</t>
  </si>
  <si>
    <t>2001 week 43</t>
  </si>
  <si>
    <t>2001 week 42</t>
  </si>
  <si>
    <t>2001 week 41</t>
  </si>
  <si>
    <t>2001 week 40</t>
  </si>
  <si>
    <t>2001 week 39</t>
  </si>
  <si>
    <t>2001 week 38</t>
  </si>
  <si>
    <t>2001 week 37</t>
  </si>
  <si>
    <t>2001 week 36</t>
  </si>
  <si>
    <t>2001 week 35</t>
  </si>
  <si>
    <t>2001 week 34</t>
  </si>
  <si>
    <t>2001 week 33</t>
  </si>
  <si>
    <t>2001 week 32</t>
  </si>
  <si>
    <t>2001 week 31</t>
  </si>
  <si>
    <t>2001 week 30</t>
  </si>
  <si>
    <t>2001 week 29</t>
  </si>
  <si>
    <t>2001 week 28</t>
  </si>
  <si>
    <t>2001 week 27</t>
  </si>
  <si>
    <t>2001 week 26</t>
  </si>
  <si>
    <t>2001 week 25</t>
  </si>
  <si>
    <t>2001 week 24</t>
  </si>
  <si>
    <t>2001 week 23</t>
  </si>
  <si>
    <t>2001 week 22</t>
  </si>
  <si>
    <t>2001 week 21</t>
  </si>
  <si>
    <t>2001 week 20</t>
  </si>
  <si>
    <t>2001 week 19</t>
  </si>
  <si>
    <t>2001 week 18</t>
  </si>
  <si>
    <t>2001 week 17</t>
  </si>
  <si>
    <t>2001 week 16</t>
  </si>
  <si>
    <t>2001 week 15</t>
  </si>
  <si>
    <t>2001 week 14</t>
  </si>
  <si>
    <t>2001 week 13</t>
  </si>
  <si>
    <t>2001 week 12</t>
  </si>
  <si>
    <t>2001 week 11</t>
  </si>
  <si>
    <t>2001 week 10</t>
  </si>
  <si>
    <t>2001 week 9</t>
  </si>
  <si>
    <t>2001 week 8</t>
  </si>
  <si>
    <t>2001 week 7</t>
  </si>
  <si>
    <t>2001 week 6</t>
  </si>
  <si>
    <t>2001 week 5</t>
  </si>
  <si>
    <t>2001 week 4</t>
  </si>
  <si>
    <t>2001 week 3</t>
  </si>
  <si>
    <t>2001 week 2</t>
  </si>
  <si>
    <t>2001 week 1</t>
  </si>
  <si>
    <t>2000 week 52</t>
  </si>
  <si>
    <t>2000 week 51</t>
  </si>
  <si>
    <t>2000 week 50</t>
  </si>
  <si>
    <t>2000 week 49</t>
  </si>
  <si>
    <t>2000 week 48</t>
  </si>
  <si>
    <t>2000 week 47</t>
  </si>
  <si>
    <t>2000 week 46</t>
  </si>
  <si>
    <t>2000 week 45</t>
  </si>
  <si>
    <t>2000 week 44</t>
  </si>
  <si>
    <t>2000 week 43</t>
  </si>
  <si>
    <t>2000 week 42</t>
  </si>
  <si>
    <t>2000 week 41</t>
  </si>
  <si>
    <t>2000 week 40</t>
  </si>
  <si>
    <t>2000 week 39</t>
  </si>
  <si>
    <t>2000 week 38</t>
  </si>
  <si>
    <t>2000 week 37</t>
  </si>
  <si>
    <t>2000 week 36</t>
  </si>
  <si>
    <t>2000 week 35</t>
  </si>
  <si>
    <t>2000 week 34</t>
  </si>
  <si>
    <t>2000 week 33</t>
  </si>
  <si>
    <t>2000 week 32</t>
  </si>
  <si>
    <t>2000 week 31</t>
  </si>
  <si>
    <t>2000 week 30</t>
  </si>
  <si>
    <t>2000 week 29</t>
  </si>
  <si>
    <t>2000 week 28</t>
  </si>
  <si>
    <t>2000 week 27</t>
  </si>
  <si>
    <t>2000 week 26</t>
  </si>
  <si>
    <t>2000 week 25</t>
  </si>
  <si>
    <t>2000 week 24</t>
  </si>
  <si>
    <t>2000 week 23</t>
  </si>
  <si>
    <t>2000 week 22</t>
  </si>
  <si>
    <t>2000 week 21</t>
  </si>
  <si>
    <t>2000 week 20</t>
  </si>
  <si>
    <t>2000 week 19</t>
  </si>
  <si>
    <t>2000 week 18</t>
  </si>
  <si>
    <t>2000 week 17</t>
  </si>
  <si>
    <t>2000 week 16</t>
  </si>
  <si>
    <t>2000 week 15</t>
  </si>
  <si>
    <t>2000 week 14</t>
  </si>
  <si>
    <t>2000 week 13</t>
  </si>
  <si>
    <t>2000 week 12</t>
  </si>
  <si>
    <t>2000 week 11</t>
  </si>
  <si>
    <t>2000 week 10</t>
  </si>
  <si>
    <t>2000 week 9</t>
  </si>
  <si>
    <t>2000 week 8</t>
  </si>
  <si>
    <t>2000 week 7</t>
  </si>
  <si>
    <t>2000 week 6</t>
  </si>
  <si>
    <t>2000 week 5</t>
  </si>
  <si>
    <t>2000 week 4</t>
  </si>
  <si>
    <t>2000 week 3</t>
  </si>
  <si>
    <t>2000 week 2</t>
  </si>
  <si>
    <t>2000 week 1</t>
  </si>
  <si>
    <t>1999 week 52 (5 days)</t>
  </si>
  <si>
    <t>1999 week 51</t>
  </si>
  <si>
    <t>1999 week 50</t>
  </si>
  <si>
    <t>1999 week 49</t>
  </si>
  <si>
    <t>1999 week 48</t>
  </si>
  <si>
    <t>1999 week 47</t>
  </si>
  <si>
    <t>1999 week 46</t>
  </si>
  <si>
    <t>1999 week 45</t>
  </si>
  <si>
    <t>1999 week 44</t>
  </si>
  <si>
    <t>1999 week 43</t>
  </si>
  <si>
    <t>1999 week 42</t>
  </si>
  <si>
    <t>1999 week 41</t>
  </si>
  <si>
    <t>1999 week 40</t>
  </si>
  <si>
    <t>1999 week 39</t>
  </si>
  <si>
    <t>1999 week 38</t>
  </si>
  <si>
    <t>1999 week 37</t>
  </si>
  <si>
    <t>1999 week 36</t>
  </si>
  <si>
    <t>1999 week 35</t>
  </si>
  <si>
    <t>1999 week 34</t>
  </si>
  <si>
    <t>1999 week 33</t>
  </si>
  <si>
    <t>1999 week 32</t>
  </si>
  <si>
    <t>1999 week 31</t>
  </si>
  <si>
    <t>1999 week 30</t>
  </si>
  <si>
    <t>1999 week 29</t>
  </si>
  <si>
    <t>1999 week 28</t>
  </si>
  <si>
    <t>1999 week 27</t>
  </si>
  <si>
    <t>1999 week 26</t>
  </si>
  <si>
    <t>1999 week 25</t>
  </si>
  <si>
    <t>1999 week 24</t>
  </si>
  <si>
    <t>1999 week 23</t>
  </si>
  <si>
    <t>1999 week 22</t>
  </si>
  <si>
    <t>1999 week 21</t>
  </si>
  <si>
    <t>1999 week 20</t>
  </si>
  <si>
    <t>1999 week 19</t>
  </si>
  <si>
    <t>1999 week 18</t>
  </si>
  <si>
    <t>1999 week 17</t>
  </si>
  <si>
    <t>1999 week 16</t>
  </si>
  <si>
    <t>1999 week 15</t>
  </si>
  <si>
    <t>1999 week 14</t>
  </si>
  <si>
    <t>1999 week 13</t>
  </si>
  <si>
    <t>1999 week 12</t>
  </si>
  <si>
    <t>1999 week 11</t>
  </si>
  <si>
    <t>1999 week 10</t>
  </si>
  <si>
    <t>1999 week 9</t>
  </si>
  <si>
    <t>1999 week 8</t>
  </si>
  <si>
    <t>1999 week 7</t>
  </si>
  <si>
    <t>1999 week 6</t>
  </si>
  <si>
    <t>1999 week 5</t>
  </si>
  <si>
    <t>1999 week 4</t>
  </si>
  <si>
    <t>1999 week 3</t>
  </si>
  <si>
    <t>1999 week 2</t>
  </si>
  <si>
    <t>1999 week 1</t>
  </si>
  <si>
    <t>1998 week 53 (4 days)</t>
  </si>
  <si>
    <t>1998 week 52</t>
  </si>
  <si>
    <t>1998 week 51</t>
  </si>
  <si>
    <t>1998 week 50</t>
  </si>
  <si>
    <t>1998 week 49</t>
  </si>
  <si>
    <t>1998 week 48</t>
  </si>
  <si>
    <t>1998 week 47</t>
  </si>
  <si>
    <t>1998 week 46</t>
  </si>
  <si>
    <t>1998 week 45</t>
  </si>
  <si>
    <t>1998 week 44</t>
  </si>
  <si>
    <t>1998 week 43</t>
  </si>
  <si>
    <t>1998 week 42</t>
  </si>
  <si>
    <t>1998 week 41</t>
  </si>
  <si>
    <t>1998 week 40</t>
  </si>
  <si>
    <t>1998 week 39</t>
  </si>
  <si>
    <t>1998 week 38</t>
  </si>
  <si>
    <t>1998 week 37</t>
  </si>
  <si>
    <t>1998 week 36</t>
  </si>
  <si>
    <t>1998 week 35</t>
  </si>
  <si>
    <t>1998 week 34</t>
  </si>
  <si>
    <t>1998 week 33</t>
  </si>
  <si>
    <t>1998 week 32</t>
  </si>
  <si>
    <t>1998 week 31</t>
  </si>
  <si>
    <t>1998 week 30</t>
  </si>
  <si>
    <t>1998 week 29</t>
  </si>
  <si>
    <t>1998 week 28</t>
  </si>
  <si>
    <t>1998 week 27</t>
  </si>
  <si>
    <t>1998 week 26</t>
  </si>
  <si>
    <t>1998 week 25</t>
  </si>
  <si>
    <t>1998 week 24</t>
  </si>
  <si>
    <t>1998 week 23</t>
  </si>
  <si>
    <t>1998 week 22</t>
  </si>
  <si>
    <t>1998 week 21</t>
  </si>
  <si>
    <t>1998 week 20</t>
  </si>
  <si>
    <t>1998 week 19</t>
  </si>
  <si>
    <t>1998 week 18</t>
  </si>
  <si>
    <t>1998 week 17</t>
  </si>
  <si>
    <t>1998 week 16</t>
  </si>
  <si>
    <t>1998 week 15</t>
  </si>
  <si>
    <t>1998 week 14</t>
  </si>
  <si>
    <t>1998 week 13</t>
  </si>
  <si>
    <t>1998 week 12</t>
  </si>
  <si>
    <t>1998 week 11</t>
  </si>
  <si>
    <t>1998 week 10</t>
  </si>
  <si>
    <t>1998 week 9</t>
  </si>
  <si>
    <t>1998 week 8</t>
  </si>
  <si>
    <t>1998 week 7</t>
  </si>
  <si>
    <t>1998 week 6</t>
  </si>
  <si>
    <t>1998 week 5</t>
  </si>
  <si>
    <t>1998 week 4</t>
  </si>
  <si>
    <t>1998 week 3</t>
  </si>
  <si>
    <t>1998 week 2</t>
  </si>
  <si>
    <t>1998 week 1 (4 days)</t>
  </si>
  <si>
    <t>1997 week 53 (3 days)</t>
  </si>
  <si>
    <t>1997 week 52</t>
  </si>
  <si>
    <t>1997 week 51</t>
  </si>
  <si>
    <t>1997 week 50</t>
  </si>
  <si>
    <t>1997 week 49</t>
  </si>
  <si>
    <t>1997 week 48</t>
  </si>
  <si>
    <t>1997 week 47</t>
  </si>
  <si>
    <t>1997 week 46</t>
  </si>
  <si>
    <t>1997 week 45</t>
  </si>
  <si>
    <t>1997 week 44</t>
  </si>
  <si>
    <t>1997 week 43</t>
  </si>
  <si>
    <t>1997 week 42</t>
  </si>
  <si>
    <t>1997 week 41</t>
  </si>
  <si>
    <t>1997 week 40</t>
  </si>
  <si>
    <t>1997 week 39</t>
  </si>
  <si>
    <t>1997 week 38</t>
  </si>
  <si>
    <t>1997 week 37</t>
  </si>
  <si>
    <t>1997 week 36</t>
  </si>
  <si>
    <t>1997 week 35</t>
  </si>
  <si>
    <t>1997 week 34</t>
  </si>
  <si>
    <t>1997 week 33</t>
  </si>
  <si>
    <t>1997 week 32</t>
  </si>
  <si>
    <t>1997 week 31</t>
  </si>
  <si>
    <t>1997 week 30</t>
  </si>
  <si>
    <t>1997 week 29</t>
  </si>
  <si>
    <t>1997 week 28</t>
  </si>
  <si>
    <t>1997 week 27</t>
  </si>
  <si>
    <t>1997 week 26</t>
  </si>
  <si>
    <t>1997 week 25</t>
  </si>
  <si>
    <t>1997 week 24</t>
  </si>
  <si>
    <t>1997 week 23</t>
  </si>
  <si>
    <t>1997 week 22</t>
  </si>
  <si>
    <t>1997 week 21</t>
  </si>
  <si>
    <t>1997 week 20</t>
  </si>
  <si>
    <t>1997 week 19</t>
  </si>
  <si>
    <t>1997 week 18</t>
  </si>
  <si>
    <t>1997 week 17</t>
  </si>
  <si>
    <t>1997 week 16</t>
  </si>
  <si>
    <t>1997 week 15</t>
  </si>
  <si>
    <t>1997 week 14</t>
  </si>
  <si>
    <t>1997 week 13</t>
  </si>
  <si>
    <t>1997 week 12</t>
  </si>
  <si>
    <t>1997 week 11</t>
  </si>
  <si>
    <t>1997 week 10</t>
  </si>
  <si>
    <t>1997 week 9</t>
  </si>
  <si>
    <t>1997 week 8</t>
  </si>
  <si>
    <t>1997 week 7</t>
  </si>
  <si>
    <t>1997 week 6</t>
  </si>
  <si>
    <t>1997 week 5</t>
  </si>
  <si>
    <t>1997 week 4</t>
  </si>
  <si>
    <t>1997 week 3</t>
  </si>
  <si>
    <t>1997 week 2</t>
  </si>
  <si>
    <t>1997 week 1 (5 days)</t>
  </si>
  <si>
    <t>1996 week 53 (2 days)</t>
  </si>
  <si>
    <t>1996 week 52</t>
  </si>
  <si>
    <t>1996 week 51</t>
  </si>
  <si>
    <t>1996 week 50</t>
  </si>
  <si>
    <t>1996 week 49</t>
  </si>
  <si>
    <t>1996 week 48</t>
  </si>
  <si>
    <t>1996 week 47</t>
  </si>
  <si>
    <t>1996 week 46</t>
  </si>
  <si>
    <t>1996 week 45</t>
  </si>
  <si>
    <t>1996 week 44</t>
  </si>
  <si>
    <t>1996 week 43</t>
  </si>
  <si>
    <t>1996 week 42</t>
  </si>
  <si>
    <t>1996 week 41</t>
  </si>
  <si>
    <t>1996 week 40</t>
  </si>
  <si>
    <t>1996 week 39</t>
  </si>
  <si>
    <t>1996 week 38</t>
  </si>
  <si>
    <t>1996 week 37</t>
  </si>
  <si>
    <t>1996 week 36</t>
  </si>
  <si>
    <t>1996 week 35</t>
  </si>
  <si>
    <t>1996 week 34</t>
  </si>
  <si>
    <t>1996 week 33</t>
  </si>
  <si>
    <t>1996 week 32</t>
  </si>
  <si>
    <t>1996 week 31</t>
  </si>
  <si>
    <t>1996 week 30</t>
  </si>
  <si>
    <t>1996 week 29</t>
  </si>
  <si>
    <t>1996 week 28</t>
  </si>
  <si>
    <t>1996 week 27</t>
  </si>
  <si>
    <t>1996 week 26</t>
  </si>
  <si>
    <t>1996 week 25</t>
  </si>
  <si>
    <t>1996 week 24</t>
  </si>
  <si>
    <t>1996 week 23</t>
  </si>
  <si>
    <t>1996 week 22</t>
  </si>
  <si>
    <t>1996 week 21</t>
  </si>
  <si>
    <t>1996 week 20</t>
  </si>
  <si>
    <t>1996 week 19</t>
  </si>
  <si>
    <t>1996 week 18</t>
  </si>
  <si>
    <t>1996 week 17</t>
  </si>
  <si>
    <t>1996 week 16</t>
  </si>
  <si>
    <t>1996 week 15</t>
  </si>
  <si>
    <t>1996 week 14</t>
  </si>
  <si>
    <t>1996 week 13</t>
  </si>
  <si>
    <t>1996 week 12</t>
  </si>
  <si>
    <t>1996 week 11</t>
  </si>
  <si>
    <t>1996 week 10</t>
  </si>
  <si>
    <t>1996 week 9</t>
  </si>
  <si>
    <t>1996 week 8</t>
  </si>
  <si>
    <t>1996 week 7</t>
  </si>
  <si>
    <t>1996 week 6</t>
  </si>
  <si>
    <t>1996 week 5</t>
  </si>
  <si>
    <t>1996 week 4</t>
  </si>
  <si>
    <t>1996 week 3</t>
  </si>
  <si>
    <t>1996 week 2</t>
  </si>
  <si>
    <t>1996 week 1</t>
  </si>
  <si>
    <t>1995 week 52</t>
  </si>
  <si>
    <t>1995 week 51</t>
  </si>
  <si>
    <t>1995 week 50</t>
  </si>
  <si>
    <t>1995 week 49</t>
  </si>
  <si>
    <t>1995 week 48</t>
  </si>
  <si>
    <t>1995 week 47</t>
  </si>
  <si>
    <t>1995 week 46</t>
  </si>
  <si>
    <t>1995 week 45</t>
  </si>
  <si>
    <t>1995 week 44</t>
  </si>
  <si>
    <t>1995 week 43</t>
  </si>
  <si>
    <t>1995 week 42</t>
  </si>
  <si>
    <t>1995 week 41</t>
  </si>
  <si>
    <t>1995 week 40</t>
  </si>
  <si>
    <t>1995 week 39</t>
  </si>
  <si>
    <t>1995 week 38</t>
  </si>
  <si>
    <t>1995 week 37</t>
  </si>
  <si>
    <t>1995 week 36</t>
  </si>
  <si>
    <t>1995 week 35</t>
  </si>
  <si>
    <t>1995 week 34</t>
  </si>
  <si>
    <t>1995 week 33</t>
  </si>
  <si>
    <t>1995 week 32</t>
  </si>
  <si>
    <t>1995 week 31</t>
  </si>
  <si>
    <t>1995 week 30</t>
  </si>
  <si>
    <t>1995 week 29</t>
  </si>
  <si>
    <t>1995 week 28</t>
  </si>
  <si>
    <t>1995 week 27</t>
  </si>
  <si>
    <t>1995 week 26</t>
  </si>
  <si>
    <t>1995 week 25</t>
  </si>
  <si>
    <t>1995 week 24</t>
  </si>
  <si>
    <t>1995 week 23</t>
  </si>
  <si>
    <t>1995 week 22</t>
  </si>
  <si>
    <t>1995 week 21</t>
  </si>
  <si>
    <t>1995 week 20</t>
  </si>
  <si>
    <t>1995 week 19</t>
  </si>
  <si>
    <t>1995 week 18</t>
  </si>
  <si>
    <t>1995 week 17</t>
  </si>
  <si>
    <t>1995 week 16</t>
  </si>
  <si>
    <t>1995 week 15</t>
  </si>
  <si>
    <t>1995 week 14</t>
  </si>
  <si>
    <t>1995 week 13</t>
  </si>
  <si>
    <t>1995 week 12</t>
  </si>
  <si>
    <t>1995 week 11</t>
  </si>
  <si>
    <t>1995 week 10</t>
  </si>
  <si>
    <t>1995 week 9</t>
  </si>
  <si>
    <t>1995 week 8</t>
  </si>
  <si>
    <t>1995 week 7</t>
  </si>
  <si>
    <t>1995 week 6</t>
  </si>
  <si>
    <t>1995 week 5</t>
  </si>
  <si>
    <t>1995 week 4</t>
  </si>
  <si>
    <t>1995 week 3</t>
  </si>
  <si>
    <t>1995 week 2</t>
  </si>
  <si>
    <t>1995 week 1</t>
  </si>
  <si>
    <t>aantal</t>
  </si>
  <si>
    <t>Periods</t>
  </si>
  <si>
    <t>Total male and female</t>
  </si>
  <si>
    <t>Sex</t>
  </si>
  <si>
    <t>Female</t>
  </si>
  <si>
    <t>Male</t>
  </si>
  <si>
    <t>Total</t>
  </si>
  <si>
    <t>Age, 31 December</t>
  </si>
  <si>
    <t>80 years or older</t>
  </si>
  <si>
    <t>65 to 79 years</t>
  </si>
  <si>
    <t>0 to 64 years</t>
  </si>
  <si>
    <t>Topic: |Deaths</t>
  </si>
  <si>
    <t>Deaths registered weekly, by sex and age</t>
  </si>
  <si>
    <t>https://opendata.cbs.nl/#/CBS/en/dataset/70895ENG/table</t>
  </si>
  <si>
    <t>2019 week 2</t>
  </si>
  <si>
    <t>2019 week 3</t>
  </si>
  <si>
    <t>2019 week 4</t>
  </si>
  <si>
    <t>2019 week 5</t>
  </si>
  <si>
    <t>2019 week 6</t>
  </si>
  <si>
    <t>2019 week 7</t>
  </si>
  <si>
    <t>2019 week 8</t>
  </si>
  <si>
    <t>2019 week 9</t>
  </si>
  <si>
    <t>2019 week 10</t>
  </si>
  <si>
    <t>2019 week 11</t>
  </si>
  <si>
    <t>2019 week 12</t>
  </si>
  <si>
    <t>2019 week 13</t>
  </si>
  <si>
    <t>2019 week 14</t>
  </si>
  <si>
    <t>2019 week 15</t>
  </si>
  <si>
    <t>2019 week 16</t>
  </si>
  <si>
    <t>2019 week 17</t>
  </si>
  <si>
    <t>2019 week 18</t>
  </si>
  <si>
    <t>2019 week 19</t>
  </si>
  <si>
    <t>2019 week 20</t>
  </si>
  <si>
    <t>2019 week 21</t>
  </si>
  <si>
    <t>2019 week 22</t>
  </si>
  <si>
    <t>2019 week 23</t>
  </si>
  <si>
    <t>2019 week 24</t>
  </si>
  <si>
    <t>2019 week 25</t>
  </si>
  <si>
    <t>2019 week 26</t>
  </si>
  <si>
    <t>2019 week 27</t>
  </si>
  <si>
    <t>2019 week 28</t>
  </si>
  <si>
    <t>2019 week 29</t>
  </si>
  <si>
    <t>2019 week 30</t>
  </si>
  <si>
    <t>2019 week 31</t>
  </si>
  <si>
    <t>2019 week 32</t>
  </si>
  <si>
    <t>2019 week 33</t>
  </si>
  <si>
    <t>2019 week 34</t>
  </si>
  <si>
    <t>2019 week 35</t>
  </si>
  <si>
    <t>2019 week 36</t>
  </si>
  <si>
    <t>2019 week 37</t>
  </si>
  <si>
    <t>2019 week 38</t>
  </si>
  <si>
    <t>2019 week 39</t>
  </si>
  <si>
    <t>2019 week 40</t>
  </si>
  <si>
    <t>2019 week 41</t>
  </si>
  <si>
    <t>2019 week 42</t>
  </si>
  <si>
    <t>2019 week 43</t>
  </si>
  <si>
    <t>2019 week 44</t>
  </si>
  <si>
    <t>2019 week 45</t>
  </si>
  <si>
    <t>2019 week 46</t>
  </si>
  <si>
    <t>2019 week 47</t>
  </si>
  <si>
    <t>2019 week 48</t>
  </si>
  <si>
    <t>2019 week 49</t>
  </si>
  <si>
    <t>2019 week 50</t>
  </si>
  <si>
    <t>2019 week 51</t>
  </si>
  <si>
    <t>2019 week 52</t>
  </si>
  <si>
    <t>2019 week 53 (2 days)</t>
  </si>
  <si>
    <t>2019</t>
  </si>
  <si>
    <t>Cumulative</t>
  </si>
  <si>
    <t>NL-2020</t>
  </si>
  <si>
    <t>Non-cumulative</t>
  </si>
  <si>
    <t>CZ-2011</t>
  </si>
  <si>
    <t>CZ-2012</t>
  </si>
  <si>
    <t>CZ-2013</t>
  </si>
  <si>
    <t>CZ-2014</t>
  </si>
  <si>
    <t>CZ-2015</t>
  </si>
  <si>
    <t>CZ-2016</t>
  </si>
  <si>
    <t>CZ-2017</t>
  </si>
  <si>
    <t>CZ-2018</t>
  </si>
  <si>
    <t>CZ-2019</t>
  </si>
  <si>
    <t>UK-2011</t>
  </si>
  <si>
    <t>UK-2012</t>
  </si>
  <si>
    <t>UK-2013</t>
  </si>
  <si>
    <t>UK-2014</t>
  </si>
  <si>
    <t>UK-2015</t>
  </si>
  <si>
    <t>UK-2016</t>
  </si>
  <si>
    <t>UK-2017</t>
  </si>
  <si>
    <t>UK-2018</t>
  </si>
  <si>
    <t>UK-2019</t>
  </si>
  <si>
    <t>NL-2011</t>
  </si>
  <si>
    <t>NL-2012</t>
  </si>
  <si>
    <t>NL-2013</t>
  </si>
  <si>
    <t>NL-2014</t>
  </si>
  <si>
    <t>NL-2015</t>
  </si>
  <si>
    <t>NL-2016</t>
  </si>
  <si>
    <t>NL-2017</t>
  </si>
  <si>
    <t>NL-2018</t>
  </si>
  <si>
    <t>NL-2019</t>
  </si>
  <si>
    <r>
      <rPr>
        <vertAlign val="superscript"/>
        <sz val="10"/>
        <color theme="1"/>
        <rFont val="Source Sans Pro"/>
        <family val="2"/>
        <charset val="238"/>
        <scheme val="minor"/>
      </rPr>
      <t>1</t>
    </r>
    <r>
      <rPr>
        <sz val="11"/>
        <color theme="1"/>
        <rFont val="Source Sans Pro"/>
        <family val="2"/>
        <scheme val="minor"/>
      </rPr>
      <t xml:space="preserve"> Statistiken för år 2020 är preliminär och kommer att revideras.</t>
    </r>
  </si>
  <si>
    <r>
      <rPr>
        <vertAlign val="superscript"/>
        <sz val="10"/>
        <color theme="1"/>
        <rFont val="Source Sans Pro"/>
        <family val="2"/>
        <charset val="238"/>
        <scheme val="minor"/>
      </rPr>
      <t>1</t>
    </r>
    <r>
      <rPr>
        <sz val="11"/>
        <color theme="1"/>
        <rFont val="Source Sans Pro"/>
        <family val="2"/>
        <scheme val="minor"/>
      </rPr>
      <t xml:space="preserve"> Statistics for 2020 is preliminary and vill be revised.</t>
    </r>
  </si>
  <si>
    <r>
      <t>Antal rapporterade dödsfall till SCB per dag åren 2015-2020</t>
    </r>
    <r>
      <rPr>
        <b/>
        <vertAlign val="superscript"/>
        <sz val="12"/>
        <color theme="1"/>
        <rFont val="Source Sans Pro"/>
        <family val="2"/>
        <charset val="238"/>
        <scheme val="minor"/>
      </rPr>
      <t>1</t>
    </r>
    <r>
      <rPr>
        <b/>
        <sz val="12"/>
        <color theme="1"/>
        <rFont val="Source Sans Pro"/>
        <family val="2"/>
        <charset val="238"/>
        <scheme val="minor"/>
      </rPr>
      <t xml:space="preserve"> (Hela riket)</t>
    </r>
  </si>
  <si>
    <r>
      <t>Number of deaths reported to Statistics Sweden, per day for 2015-2020</t>
    </r>
    <r>
      <rPr>
        <b/>
        <i/>
        <vertAlign val="superscript"/>
        <sz val="10"/>
        <color theme="1"/>
        <rFont val="Source Sans Pro"/>
        <family val="2"/>
        <charset val="238"/>
        <scheme val="minor"/>
      </rPr>
      <t>1</t>
    </r>
    <r>
      <rPr>
        <b/>
        <i/>
        <sz val="10"/>
        <color theme="1"/>
        <rFont val="Source Sans Pro"/>
        <family val="2"/>
        <charset val="238"/>
        <scheme val="minor"/>
      </rPr>
      <t xml:space="preserve"> (entire country)</t>
    </r>
  </si>
  <si>
    <r>
      <t>Datum</t>
    </r>
    <r>
      <rPr>
        <i/>
        <sz val="10"/>
        <color theme="1"/>
        <rFont val="Source Sans Pro"/>
        <family val="2"/>
        <charset val="238"/>
        <scheme val="minor"/>
      </rPr>
      <t>/Date</t>
    </r>
  </si>
  <si>
    <r>
      <t>År</t>
    </r>
    <r>
      <rPr>
        <i/>
        <sz val="10"/>
        <color theme="1"/>
        <rFont val="Source Sans Pro"/>
        <family val="2"/>
        <charset val="238"/>
        <scheme val="minor"/>
      </rPr>
      <t>/Year</t>
    </r>
  </si>
  <si>
    <t>DagMånad</t>
  </si>
  <si>
    <t>1 januari</t>
  </si>
  <si>
    <t>2 januari</t>
  </si>
  <si>
    <t>3 januari</t>
  </si>
  <si>
    <t>4 januari</t>
  </si>
  <si>
    <t>5 januari</t>
  </si>
  <si>
    <t>6 januari</t>
  </si>
  <si>
    <t>7 januari</t>
  </si>
  <si>
    <t>8 januari</t>
  </si>
  <si>
    <t>9 januari</t>
  </si>
  <si>
    <t>10 januari</t>
  </si>
  <si>
    <t>11 januari</t>
  </si>
  <si>
    <t>12 januari</t>
  </si>
  <si>
    <t>13 januari</t>
  </si>
  <si>
    <t>14 januari</t>
  </si>
  <si>
    <t>15 januari</t>
  </si>
  <si>
    <t>16 januari</t>
  </si>
  <si>
    <t>17 januari</t>
  </si>
  <si>
    <t>18 januari</t>
  </si>
  <si>
    <t>19 januari</t>
  </si>
  <si>
    <t>20 januari</t>
  </si>
  <si>
    <t>21 januari</t>
  </si>
  <si>
    <t>22 januari</t>
  </si>
  <si>
    <t>23 januari</t>
  </si>
  <si>
    <t>24 januari</t>
  </si>
  <si>
    <t>25 januari</t>
  </si>
  <si>
    <t>26 januari</t>
  </si>
  <si>
    <t>27 januari</t>
  </si>
  <si>
    <t>28 januari</t>
  </si>
  <si>
    <t>29 januari</t>
  </si>
  <si>
    <t>30 januari</t>
  </si>
  <si>
    <t>31 januari</t>
  </si>
  <si>
    <t>1 februari</t>
  </si>
  <si>
    <t>2 februari</t>
  </si>
  <si>
    <t>3 februari</t>
  </si>
  <si>
    <t>4 februari</t>
  </si>
  <si>
    <t>5 februari</t>
  </si>
  <si>
    <t>6 februari</t>
  </si>
  <si>
    <t>7 februari</t>
  </si>
  <si>
    <t>8 februari</t>
  </si>
  <si>
    <t>9 februari</t>
  </si>
  <si>
    <t>10 februari</t>
  </si>
  <si>
    <t>11 februari</t>
  </si>
  <si>
    <t>12 februari</t>
  </si>
  <si>
    <t>13 februari</t>
  </si>
  <si>
    <t>14 februari</t>
  </si>
  <si>
    <t>15 februari</t>
  </si>
  <si>
    <t>16 februari</t>
  </si>
  <si>
    <t>17 februari</t>
  </si>
  <si>
    <t>18 februari</t>
  </si>
  <si>
    <t>19 februari</t>
  </si>
  <si>
    <t>20 februari</t>
  </si>
  <si>
    <t>21 februari</t>
  </si>
  <si>
    <t>22 februari</t>
  </si>
  <si>
    <t>23 februari</t>
  </si>
  <si>
    <t>24 februari</t>
  </si>
  <si>
    <t>25 februari</t>
  </si>
  <si>
    <t>26 februari</t>
  </si>
  <si>
    <t>27 februari</t>
  </si>
  <si>
    <t>28 februari</t>
  </si>
  <si>
    <t>29 februari</t>
  </si>
  <si>
    <t>1 mars</t>
  </si>
  <si>
    <t>2 mars</t>
  </si>
  <si>
    <t>3 mars</t>
  </si>
  <si>
    <t>4 mars</t>
  </si>
  <si>
    <t>5 mars</t>
  </si>
  <si>
    <t>6 mars</t>
  </si>
  <si>
    <t>7 mars</t>
  </si>
  <si>
    <t>8 mars</t>
  </si>
  <si>
    <t>9 mars</t>
  </si>
  <si>
    <t>10 mars</t>
  </si>
  <si>
    <t>11 mars</t>
  </si>
  <si>
    <t>12 mars</t>
  </si>
  <si>
    <t>13 mars</t>
  </si>
  <si>
    <t>14 mars</t>
  </si>
  <si>
    <t>15 mars</t>
  </si>
  <si>
    <t>16 mars</t>
  </si>
  <si>
    <t>17 mars</t>
  </si>
  <si>
    <t>18 mars</t>
  </si>
  <si>
    <t>19 mars</t>
  </si>
  <si>
    <t>20 mars</t>
  </si>
  <si>
    <t>21 mars</t>
  </si>
  <si>
    <t>22 mars</t>
  </si>
  <si>
    <t>23 mars</t>
  </si>
  <si>
    <t>24 mars</t>
  </si>
  <si>
    <t>25 mars</t>
  </si>
  <si>
    <t>26 mars</t>
  </si>
  <si>
    <t>27 mars</t>
  </si>
  <si>
    <t>28 mars</t>
  </si>
  <si>
    <t>29 mars</t>
  </si>
  <si>
    <t>30 mars</t>
  </si>
  <si>
    <t>31 mars</t>
  </si>
  <si>
    <t>1 april</t>
  </si>
  <si>
    <t>2 april</t>
  </si>
  <si>
    <t>3 april</t>
  </si>
  <si>
    <t>4 april</t>
  </si>
  <si>
    <t>5 april</t>
  </si>
  <si>
    <t>6 april</t>
  </si>
  <si>
    <t>7 april</t>
  </si>
  <si>
    <t>8 april</t>
  </si>
  <si>
    <t>9 april</t>
  </si>
  <si>
    <t>10 april</t>
  </si>
  <si>
    <t>11 april</t>
  </si>
  <si>
    <t>12 april</t>
  </si>
  <si>
    <t>13 april</t>
  </si>
  <si>
    <t>14 april</t>
  </si>
  <si>
    <t>15 april</t>
  </si>
  <si>
    <t>16 april</t>
  </si>
  <si>
    <t>17 april</t>
  </si>
  <si>
    <t>18 april</t>
  </si>
  <si>
    <t>19 april</t>
  </si>
  <si>
    <t>20 april</t>
  </si>
  <si>
    <t>21 april</t>
  </si>
  <si>
    <t>22 april</t>
  </si>
  <si>
    <t>23 april</t>
  </si>
  <si>
    <t>24 april</t>
  </si>
  <si>
    <t>25 april</t>
  </si>
  <si>
    <t>26 april</t>
  </si>
  <si>
    <t>27 april</t>
  </si>
  <si>
    <t>28 april</t>
  </si>
  <si>
    <t>29 april</t>
  </si>
  <si>
    <t>30 april</t>
  </si>
  <si>
    <t>1 maj</t>
  </si>
  <si>
    <t>2 maj</t>
  </si>
  <si>
    <t>3 maj</t>
  </si>
  <si>
    <t>4 maj</t>
  </si>
  <si>
    <t>5 maj</t>
  </si>
  <si>
    <t>6 maj</t>
  </si>
  <si>
    <t>7 maj</t>
  </si>
  <si>
    <t>8 maj</t>
  </si>
  <si>
    <t>9 maj</t>
  </si>
  <si>
    <t>10 maj</t>
  </si>
  <si>
    <t>11 maj</t>
  </si>
  <si>
    <t>12 maj</t>
  </si>
  <si>
    <t>13 maj</t>
  </si>
  <si>
    <t>14 maj</t>
  </si>
  <si>
    <t>15 maj</t>
  </si>
  <si>
    <t>16 maj</t>
  </si>
  <si>
    <t>17 maj</t>
  </si>
  <si>
    <t>18 maj</t>
  </si>
  <si>
    <t>19 maj</t>
  </si>
  <si>
    <t>20 maj</t>
  </si>
  <si>
    <t>21 maj</t>
  </si>
  <si>
    <t>22 maj</t>
  </si>
  <si>
    <t>23 maj</t>
  </si>
  <si>
    <t>24 maj</t>
  </si>
  <si>
    <t>25 maj</t>
  </si>
  <si>
    <t>26 maj</t>
  </si>
  <si>
    <t>27 maj</t>
  </si>
  <si>
    <t>28 maj</t>
  </si>
  <si>
    <t>29 maj</t>
  </si>
  <si>
    <t>30 maj</t>
  </si>
  <si>
    <t>31 maj</t>
  </si>
  <si>
    <t>1 juni</t>
  </si>
  <si>
    <t>2 juni</t>
  </si>
  <si>
    <t>3 juni</t>
  </si>
  <si>
    <t>4 juni</t>
  </si>
  <si>
    <t>5 juni</t>
  </si>
  <si>
    <t>6 juni</t>
  </si>
  <si>
    <t>7 juni</t>
  </si>
  <si>
    <t>8 juni</t>
  </si>
  <si>
    <t>9 juni</t>
  </si>
  <si>
    <t>10 juni</t>
  </si>
  <si>
    <t>11 juni</t>
  </si>
  <si>
    <t>12 juni</t>
  </si>
  <si>
    <t>13 juni</t>
  </si>
  <si>
    <t>14 juni</t>
  </si>
  <si>
    <t>15 juni</t>
  </si>
  <si>
    <t>16 juni</t>
  </si>
  <si>
    <t>17 juni</t>
  </si>
  <si>
    <t>18 juni</t>
  </si>
  <si>
    <t>19 juni</t>
  </si>
  <si>
    <t>20 juni</t>
  </si>
  <si>
    <t>21 juni</t>
  </si>
  <si>
    <t>22 juni</t>
  </si>
  <si>
    <t>23 juni</t>
  </si>
  <si>
    <t>24 juni</t>
  </si>
  <si>
    <t>25 juni</t>
  </si>
  <si>
    <t>26 juni</t>
  </si>
  <si>
    <t>27 juni</t>
  </si>
  <si>
    <t>28 juni</t>
  </si>
  <si>
    <t>29 juni</t>
  </si>
  <si>
    <t>30 juni</t>
  </si>
  <si>
    <t>1 juli</t>
  </si>
  <si>
    <t>2 juli</t>
  </si>
  <si>
    <t>3 juli</t>
  </si>
  <si>
    <t>4 juli</t>
  </si>
  <si>
    <t>5 juli</t>
  </si>
  <si>
    <t>6 juli</t>
  </si>
  <si>
    <t>7 juli</t>
  </si>
  <si>
    <t>8 juli</t>
  </si>
  <si>
    <t>9 juli</t>
  </si>
  <si>
    <t>10 juli</t>
  </si>
  <si>
    <t>11 juli</t>
  </si>
  <si>
    <t>12 juli</t>
  </si>
  <si>
    <t>13 juli</t>
  </si>
  <si>
    <t>14 juli</t>
  </si>
  <si>
    <t>15 juli</t>
  </si>
  <si>
    <t>16 juli</t>
  </si>
  <si>
    <t>17 juli</t>
  </si>
  <si>
    <t>18 juli</t>
  </si>
  <si>
    <t>19 juli</t>
  </si>
  <si>
    <t>20 juli</t>
  </si>
  <si>
    <t>21 juli</t>
  </si>
  <si>
    <t>22 juli</t>
  </si>
  <si>
    <t>23 juli</t>
  </si>
  <si>
    <t>24 juli</t>
  </si>
  <si>
    <t>25 juli</t>
  </si>
  <si>
    <t>26 juli</t>
  </si>
  <si>
    <t>27 juli</t>
  </si>
  <si>
    <t>28 juli</t>
  </si>
  <si>
    <t>29 juli</t>
  </si>
  <si>
    <t>30 juli</t>
  </si>
  <si>
    <t>31 juli</t>
  </si>
  <si>
    <t>1 augusti</t>
  </si>
  <si>
    <t>2 augusti</t>
  </si>
  <si>
    <t>3 augusti</t>
  </si>
  <si>
    <t>4 augusti</t>
  </si>
  <si>
    <t>5 augusti</t>
  </si>
  <si>
    <t>6 augusti</t>
  </si>
  <si>
    <t>7 augusti</t>
  </si>
  <si>
    <t>8 augusti</t>
  </si>
  <si>
    <t>9 augusti</t>
  </si>
  <si>
    <t>10 augusti</t>
  </si>
  <si>
    <t>11 augusti</t>
  </si>
  <si>
    <t>12 augusti</t>
  </si>
  <si>
    <t>13 augusti</t>
  </si>
  <si>
    <t>14 augusti</t>
  </si>
  <si>
    <t>15 augusti</t>
  </si>
  <si>
    <t>16 augusti</t>
  </si>
  <si>
    <t>17 augusti</t>
  </si>
  <si>
    <t>18 augusti</t>
  </si>
  <si>
    <t>19 augusti</t>
  </si>
  <si>
    <t>20 augusti</t>
  </si>
  <si>
    <t>21 augusti</t>
  </si>
  <si>
    <t>22 augusti</t>
  </si>
  <si>
    <t>23 augusti</t>
  </si>
  <si>
    <t>24 augusti</t>
  </si>
  <si>
    <t>25 augusti</t>
  </si>
  <si>
    <t>26 augusti</t>
  </si>
  <si>
    <t>27 augusti</t>
  </si>
  <si>
    <t>28 augusti</t>
  </si>
  <si>
    <t>29 augusti</t>
  </si>
  <si>
    <t>30 augusti</t>
  </si>
  <si>
    <t>31 augusti</t>
  </si>
  <si>
    <t>1 september</t>
  </si>
  <si>
    <t>2 september</t>
  </si>
  <si>
    <t>3 september</t>
  </si>
  <si>
    <t>4 september</t>
  </si>
  <si>
    <t>5 september</t>
  </si>
  <si>
    <t>6 september</t>
  </si>
  <si>
    <t>7 september</t>
  </si>
  <si>
    <t>8 september</t>
  </si>
  <si>
    <t>9 september</t>
  </si>
  <si>
    <t>10 september</t>
  </si>
  <si>
    <t>11 september</t>
  </si>
  <si>
    <t>12 september</t>
  </si>
  <si>
    <t>13 september</t>
  </si>
  <si>
    <t>14 september</t>
  </si>
  <si>
    <t>15 september</t>
  </si>
  <si>
    <t>16 september</t>
  </si>
  <si>
    <t>17 september</t>
  </si>
  <si>
    <t>18 september</t>
  </si>
  <si>
    <t>19 september</t>
  </si>
  <si>
    <t>20 september</t>
  </si>
  <si>
    <t>21 september</t>
  </si>
  <si>
    <t>22 september</t>
  </si>
  <si>
    <t>23 september</t>
  </si>
  <si>
    <t>24 september</t>
  </si>
  <si>
    <t>25 september</t>
  </si>
  <si>
    <t>26 september</t>
  </si>
  <si>
    <t>27 september</t>
  </si>
  <si>
    <t>28 september</t>
  </si>
  <si>
    <t>29 september</t>
  </si>
  <si>
    <t>30 september</t>
  </si>
  <si>
    <t>1 oktober</t>
  </si>
  <si>
    <t>2 oktober</t>
  </si>
  <si>
    <t>3 oktober</t>
  </si>
  <si>
    <t>4 oktober</t>
  </si>
  <si>
    <t>5 oktober</t>
  </si>
  <si>
    <t>6 oktober</t>
  </si>
  <si>
    <t>7 oktober</t>
  </si>
  <si>
    <t>8 oktober</t>
  </si>
  <si>
    <t>9 oktober</t>
  </si>
  <si>
    <t>10 oktober</t>
  </si>
  <si>
    <t>11 oktober</t>
  </si>
  <si>
    <t>12 oktober</t>
  </si>
  <si>
    <t>13 oktober</t>
  </si>
  <si>
    <t>14 oktober</t>
  </si>
  <si>
    <t>15 oktober</t>
  </si>
  <si>
    <t>16 oktober</t>
  </si>
  <si>
    <t>17 oktober</t>
  </si>
  <si>
    <t>18 oktober</t>
  </si>
  <si>
    <t>19 oktober</t>
  </si>
  <si>
    <t>20 oktober</t>
  </si>
  <si>
    <t>21 oktober</t>
  </si>
  <si>
    <t>22 oktober</t>
  </si>
  <si>
    <t>23 oktober</t>
  </si>
  <si>
    <t>24 oktober</t>
  </si>
  <si>
    <t>25 oktober</t>
  </si>
  <si>
    <t>26 oktober</t>
  </si>
  <si>
    <t>27 oktober</t>
  </si>
  <si>
    <t>28 oktober</t>
  </si>
  <si>
    <t>29 oktober</t>
  </si>
  <si>
    <t>30 oktober</t>
  </si>
  <si>
    <t>31 oktober</t>
  </si>
  <si>
    <t>1 november</t>
  </si>
  <si>
    <t>2 november</t>
  </si>
  <si>
    <t>3 november</t>
  </si>
  <si>
    <t>4 november</t>
  </si>
  <si>
    <t>5 november</t>
  </si>
  <si>
    <t>6 november</t>
  </si>
  <si>
    <t>7 november</t>
  </si>
  <si>
    <t>8 november</t>
  </si>
  <si>
    <t>9 november</t>
  </si>
  <si>
    <t>10 november</t>
  </si>
  <si>
    <t>11 november</t>
  </si>
  <si>
    <t>12 november</t>
  </si>
  <si>
    <t>13 november</t>
  </si>
  <si>
    <t>14 november</t>
  </si>
  <si>
    <t>15 november</t>
  </si>
  <si>
    <t>16 november</t>
  </si>
  <si>
    <t>17 november</t>
  </si>
  <si>
    <t>18 november</t>
  </si>
  <si>
    <t>19 november</t>
  </si>
  <si>
    <t>20 november</t>
  </si>
  <si>
    <t>21 november</t>
  </si>
  <si>
    <t>22 november</t>
  </si>
  <si>
    <t>23 november</t>
  </si>
  <si>
    <t>24 november</t>
  </si>
  <si>
    <t>25 november</t>
  </si>
  <si>
    <t>26 november</t>
  </si>
  <si>
    <t>27 november</t>
  </si>
  <si>
    <t>28 november</t>
  </si>
  <si>
    <t>29 november</t>
  </si>
  <si>
    <t>30 november</t>
  </si>
  <si>
    <t>1 december</t>
  </si>
  <si>
    <t>2 december</t>
  </si>
  <si>
    <t>3 december</t>
  </si>
  <si>
    <t>4 december</t>
  </si>
  <si>
    <t>5 december</t>
  </si>
  <si>
    <t>6 december</t>
  </si>
  <si>
    <t>7 december</t>
  </si>
  <si>
    <t>8 december</t>
  </si>
  <si>
    <t>9 december</t>
  </si>
  <si>
    <t>10 december</t>
  </si>
  <si>
    <t>11 december</t>
  </si>
  <si>
    <t>12 december</t>
  </si>
  <si>
    <t>13 december</t>
  </si>
  <si>
    <t>14 december</t>
  </si>
  <si>
    <t>15 december</t>
  </si>
  <si>
    <t>16 december</t>
  </si>
  <si>
    <t>17 december</t>
  </si>
  <si>
    <t>18 december</t>
  </si>
  <si>
    <t>19 december</t>
  </si>
  <si>
    <t>20 december</t>
  </si>
  <si>
    <t>21 december</t>
  </si>
  <si>
    <t>22 december</t>
  </si>
  <si>
    <t>23 december</t>
  </si>
  <si>
    <t>24 december</t>
  </si>
  <si>
    <t>25 december</t>
  </si>
  <si>
    <t>26 december</t>
  </si>
  <si>
    <t>27 december</t>
  </si>
  <si>
    <t>28 december</t>
  </si>
  <si>
    <t>29 december</t>
  </si>
  <si>
    <t>30 december</t>
  </si>
  <si>
    <t>31 december</t>
  </si>
  <si>
    <t xml:space="preserve">Okänd dödsdag </t>
  </si>
  <si>
    <t>day of week</t>
  </si>
  <si>
    <t>year</t>
  </si>
  <si>
    <t>week</t>
  </si>
  <si>
    <t>https://scb.se/om-scb/nyheter-och-pressmeddelanden/april-var-den-dodligaste-manaden-i-sverige-pa-over-20-ar/</t>
  </si>
  <si>
    <t>SE-2011</t>
  </si>
  <si>
    <t>SE-2012</t>
  </si>
  <si>
    <t>SE-2013</t>
  </si>
  <si>
    <t>SE-2014</t>
  </si>
  <si>
    <t>SE-2015</t>
  </si>
  <si>
    <t>SE-2016</t>
  </si>
  <si>
    <t>SE-2017</t>
  </si>
  <si>
    <t>SE-2018</t>
  </si>
  <si>
    <t>SE-2019</t>
  </si>
  <si>
    <t>SE-2020</t>
  </si>
  <si>
    <t>2020-W14</t>
  </si>
  <si>
    <t>2020-W15</t>
  </si>
  <si>
    <t>2020-W16</t>
  </si>
  <si>
    <t>2020-W17</t>
  </si>
  <si>
    <t>2020-W18</t>
  </si>
  <si>
    <t>2020-W19</t>
  </si>
  <si>
    <t>2020 week 20*</t>
  </si>
  <si>
    <t>2020 week 21*</t>
  </si>
  <si>
    <t>2020 week 22*</t>
  </si>
  <si>
    <t>2020 week 23*</t>
  </si>
  <si>
    <t>2020 week 24*</t>
  </si>
  <si>
    <t>2020 week 25*</t>
  </si>
  <si>
    <t>Počet mrtvých navíc</t>
  </si>
  <si>
    <t>CZ</t>
  </si>
  <si>
    <t>UK</t>
  </si>
  <si>
    <t>NL</t>
  </si>
  <si>
    <t>SE</t>
  </si>
  <si>
    <t>týden od</t>
  </si>
  <si>
    <t>týden do</t>
  </si>
  <si>
    <t>průměrný počet mrtvých</t>
  </si>
  <si>
    <t>Celkem</t>
  </si>
  <si>
    <t>Skotsko</t>
  </si>
  <si>
    <t>cca</t>
  </si>
  <si>
    <t>COVID-19 hlášeno</t>
  </si>
  <si>
    <t>Nárůst úmrtí</t>
  </si>
  <si>
    <t>5y vs 9y</t>
  </si>
  <si>
    <t>5/9</t>
  </si>
  <si>
    <t>směrodatná odchylka</t>
  </si>
  <si>
    <t>SE období</t>
  </si>
  <si>
    <t>alternativní SE průměr</t>
  </si>
  <si>
    <t>alternativní SE nárůst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</si>
</sst>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General_)"/>
  </numFmts>
  <fonts count="34" x14ac:knownFonts="1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8"/>
      <color theme="3"/>
      <name val="Source Sans Pro"/>
      <family val="2"/>
      <scheme val="major"/>
    </font>
    <font>
      <b/>
      <sz val="15"/>
      <color theme="3"/>
      <name val="Source Sans Pro"/>
      <family val="2"/>
      <scheme val="minor"/>
    </font>
    <font>
      <b/>
      <sz val="13"/>
      <color theme="3"/>
      <name val="Source Sans Pro"/>
      <family val="2"/>
      <scheme val="minor"/>
    </font>
    <font>
      <b/>
      <sz val="11"/>
      <color theme="3"/>
      <name val="Source Sans Pro"/>
      <family val="2"/>
      <scheme val="minor"/>
    </font>
    <font>
      <sz val="11"/>
      <color rgb="FF006100"/>
      <name val="Source Sans Pro"/>
      <family val="2"/>
      <scheme val="minor"/>
    </font>
    <font>
      <sz val="11"/>
      <color rgb="FF9C0006"/>
      <name val="Source Sans Pro"/>
      <family val="2"/>
      <scheme val="minor"/>
    </font>
    <font>
      <sz val="11"/>
      <color rgb="FF9C5700"/>
      <name val="Source Sans Pro"/>
      <family val="2"/>
      <scheme val="minor"/>
    </font>
    <font>
      <sz val="11"/>
      <color rgb="FF3F3F76"/>
      <name val="Source Sans Pro"/>
      <family val="2"/>
      <scheme val="minor"/>
    </font>
    <font>
      <b/>
      <sz val="11"/>
      <color rgb="FF3F3F3F"/>
      <name val="Source Sans Pro"/>
      <family val="2"/>
      <scheme val="minor"/>
    </font>
    <font>
      <b/>
      <sz val="11"/>
      <color rgb="FFFA7D00"/>
      <name val="Source Sans Pro"/>
      <family val="2"/>
      <scheme val="minor"/>
    </font>
    <font>
      <sz val="11"/>
      <color rgb="FFFA7D00"/>
      <name val="Source Sans Pro"/>
      <family val="2"/>
      <scheme val="minor"/>
    </font>
    <font>
      <b/>
      <sz val="11"/>
      <color theme="0"/>
      <name val="Source Sans Pro"/>
      <family val="2"/>
      <scheme val="minor"/>
    </font>
    <font>
      <sz val="11"/>
      <color rgb="FFFF0000"/>
      <name val="Source Sans Pro"/>
      <family val="2"/>
      <scheme val="minor"/>
    </font>
    <font>
      <i/>
      <sz val="11"/>
      <color rgb="FF7F7F7F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11"/>
      <color theme="0"/>
      <name val="Source Sans Pro"/>
      <family val="2"/>
      <scheme val="minor"/>
    </font>
    <font>
      <u/>
      <sz val="11"/>
      <color theme="10"/>
      <name val="Source Sans Pro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Source Sans Pro"/>
      <family val="2"/>
      <scheme val="minor"/>
    </font>
    <font>
      <sz val="10"/>
      <color theme="1"/>
      <name val="Source Sans Pro"/>
      <family val="2"/>
      <charset val="238"/>
      <scheme val="minor"/>
    </font>
    <font>
      <sz val="10"/>
      <color theme="1"/>
      <name val="Source Sans Pro"/>
      <scheme val="minor"/>
    </font>
    <font>
      <vertAlign val="superscript"/>
      <sz val="10"/>
      <color theme="1"/>
      <name val="Source Sans Pro"/>
      <family val="2"/>
      <charset val="238"/>
      <scheme val="minor"/>
    </font>
    <font>
      <b/>
      <sz val="12"/>
      <color theme="1"/>
      <name val="Source Sans Pro"/>
      <family val="2"/>
      <charset val="238"/>
      <scheme val="minor"/>
    </font>
    <font>
      <b/>
      <vertAlign val="superscript"/>
      <sz val="12"/>
      <color theme="1"/>
      <name val="Source Sans Pro"/>
      <family val="2"/>
      <charset val="238"/>
      <scheme val="minor"/>
    </font>
    <font>
      <b/>
      <i/>
      <sz val="10"/>
      <color theme="1"/>
      <name val="Source Sans Pro"/>
      <family val="2"/>
      <charset val="238"/>
      <scheme val="minor"/>
    </font>
    <font>
      <b/>
      <i/>
      <vertAlign val="superscript"/>
      <sz val="10"/>
      <color theme="1"/>
      <name val="Source Sans Pro"/>
      <family val="2"/>
      <charset val="238"/>
      <scheme val="minor"/>
    </font>
    <font>
      <i/>
      <sz val="10"/>
      <color theme="1"/>
      <name val="Source Sans Pro"/>
      <family val="2"/>
      <charset val="238"/>
      <scheme val="minor"/>
    </font>
    <font>
      <sz val="10"/>
      <color theme="0"/>
      <name val="Source Sans Pro"/>
      <family val="2"/>
      <charset val="238"/>
      <scheme val="minor"/>
    </font>
    <font>
      <b/>
      <sz val="11"/>
      <color theme="1"/>
      <name val="Source Sans Pro"/>
      <family val="2"/>
      <charset val="238"/>
      <scheme val="minor"/>
    </font>
    <font>
      <sz val="11"/>
      <color theme="0" tint="-0.499984740745262"/>
      <name val="Source Sans Pro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165" fontId="19" fillId="0" borderId="0"/>
    <xf numFmtId="43" fontId="21" fillId="0" borderId="0" applyFont="0" applyFill="0" applyBorder="0" applyAlignment="0" applyProtection="0"/>
    <xf numFmtId="0" fontId="24" fillId="0" borderId="0"/>
  </cellStyleXfs>
  <cellXfs count="5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0" fontId="18" fillId="0" borderId="0" xfId="43"/>
    <xf numFmtId="165" fontId="20" fillId="0" borderId="10" xfId="44" applyFont="1" applyBorder="1"/>
    <xf numFmtId="165" fontId="21" fillId="0" borderId="0" xfId="44" applyFont="1"/>
    <xf numFmtId="165" fontId="21" fillId="0" borderId="10" xfId="44" quotePrefix="1" applyFont="1" applyBorder="1" applyAlignment="1">
      <alignment horizontal="right"/>
    </xf>
    <xf numFmtId="165" fontId="20" fillId="0" borderId="0" xfId="44" applyFont="1"/>
    <xf numFmtId="165" fontId="21" fillId="0" borderId="0" xfId="44" applyFont="1" applyAlignment="1">
      <alignment wrapText="1"/>
    </xf>
    <xf numFmtId="15" fontId="21" fillId="0" borderId="0" xfId="44" applyNumberFormat="1" applyFont="1" applyAlignment="1">
      <alignment horizontal="right"/>
    </xf>
    <xf numFmtId="165" fontId="20" fillId="0" borderId="0" xfId="44" applyFont="1" applyAlignment="1">
      <alignment horizontal="left" vertical="center"/>
    </xf>
    <xf numFmtId="165" fontId="21" fillId="0" borderId="0" xfId="44" applyFont="1" applyAlignment="1">
      <alignment vertical="center"/>
    </xf>
    <xf numFmtId="3" fontId="21" fillId="0" borderId="0" xfId="45" applyNumberFormat="1" applyFont="1" applyFill="1" applyAlignment="1"/>
    <xf numFmtId="3" fontId="21" fillId="0" borderId="0" xfId="45" applyNumberFormat="1" applyFont="1" applyFill="1" applyAlignment="1">
      <alignment horizontal="right"/>
    </xf>
    <xf numFmtId="3" fontId="21" fillId="0" borderId="0" xfId="45" applyNumberFormat="1" applyFill="1" applyAlignment="1">
      <alignment horizontal="right"/>
    </xf>
    <xf numFmtId="3" fontId="21" fillId="0" borderId="0" xfId="45" applyNumberFormat="1" applyAlignment="1">
      <alignment horizontal="right"/>
    </xf>
    <xf numFmtId="3" fontId="21" fillId="0" borderId="0" xfId="4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20" fillId="0" borderId="10" xfId="44" applyFont="1" applyBorder="1" applyAlignment="1">
      <alignment wrapText="1"/>
    </xf>
    <xf numFmtId="165" fontId="20" fillId="0" borderId="0" xfId="44" applyFont="1" applyAlignment="1">
      <alignment wrapText="1"/>
    </xf>
    <xf numFmtId="165" fontId="20" fillId="0" borderId="0" xfId="44" applyFont="1" applyAlignment="1">
      <alignment horizontal="left" vertical="center" wrapText="1"/>
    </xf>
    <xf numFmtId="15" fontId="21" fillId="0" borderId="0" xfId="44" quotePrefix="1" applyNumberFormat="1" applyFont="1" applyAlignment="1">
      <alignment horizontal="right"/>
    </xf>
    <xf numFmtId="0" fontId="0" fillId="33" borderId="0" xfId="0" applyFill="1"/>
    <xf numFmtId="49" fontId="24" fillId="0" borderId="0" xfId="46" applyNumberFormat="1"/>
    <xf numFmtId="0" fontId="24" fillId="0" borderId="0" xfId="46"/>
    <xf numFmtId="49" fontId="26" fillId="0" borderId="0" xfId="46" applyNumberFormat="1" applyFont="1"/>
    <xf numFmtId="49" fontId="28" fillId="0" borderId="11" xfId="46" applyNumberFormat="1" applyFont="1" applyBorder="1"/>
    <xf numFmtId="0" fontId="24" fillId="0" borderId="11" xfId="46" applyBorder="1"/>
    <xf numFmtId="49" fontId="24" fillId="0" borderId="0" xfId="46" applyNumberFormat="1" applyAlignment="1">
      <alignment vertical="top"/>
    </xf>
    <xf numFmtId="0" fontId="24" fillId="0" borderId="11" xfId="46" applyBorder="1" applyAlignment="1">
      <alignment vertical="top"/>
    </xf>
    <xf numFmtId="0" fontId="24" fillId="0" borderId="0" xfId="46" applyAlignment="1">
      <alignment horizontal="right" wrapText="1"/>
    </xf>
    <xf numFmtId="49" fontId="31" fillId="0" borderId="0" xfId="46" applyNumberFormat="1" applyFont="1"/>
    <xf numFmtId="0" fontId="24" fillId="0" borderId="0" xfId="46" applyAlignment="1">
      <alignment horizontal="right"/>
    </xf>
    <xf numFmtId="3" fontId="24" fillId="0" borderId="0" xfId="46" applyNumberFormat="1"/>
    <xf numFmtId="49" fontId="23" fillId="0" borderId="0" xfId="46" applyNumberFormat="1" applyFont="1"/>
    <xf numFmtId="0" fontId="23" fillId="0" borderId="0" xfId="46" applyFont="1"/>
    <xf numFmtId="3" fontId="23" fillId="0" borderId="0" xfId="46" applyNumberFormat="1" applyFont="1"/>
    <xf numFmtId="14" fontId="24" fillId="0" borderId="0" xfId="46" applyNumberFormat="1"/>
    <xf numFmtId="0" fontId="24" fillId="34" borderId="0" xfId="46" applyFill="1"/>
    <xf numFmtId="3" fontId="0" fillId="0" borderId="0" xfId="0" applyNumberFormat="1"/>
    <xf numFmtId="0" fontId="32" fillId="0" borderId="0" xfId="0" applyFont="1"/>
    <xf numFmtId="164" fontId="32" fillId="0" borderId="0" xfId="1" applyNumberFormat="1" applyFont="1"/>
    <xf numFmtId="9" fontId="0" fillId="0" borderId="0" xfId="1" applyNumberFormat="1" applyFont="1"/>
    <xf numFmtId="9" fontId="0" fillId="0" borderId="0" xfId="1" applyFont="1"/>
    <xf numFmtId="0" fontId="33" fillId="0" borderId="0" xfId="0" applyFont="1"/>
    <xf numFmtId="0" fontId="33" fillId="0" borderId="0" xfId="0" quotePrefix="1" applyFont="1" applyAlignment="1">
      <alignment horizontal="center"/>
    </xf>
    <xf numFmtId="164" fontId="33" fillId="0" borderId="0" xfId="1" applyNumberFormat="1" applyFont="1"/>
    <xf numFmtId="3" fontId="33" fillId="0" borderId="0" xfId="0" applyNumberFormat="1" applyFont="1"/>
    <xf numFmtId="0" fontId="33" fillId="35" borderId="0" xfId="0" applyFont="1" applyFill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omma 3" xfId="45" xr:uid="{00000000-0005-0000-0000-000013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Check Cell" xfId="14" builtinId="23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D000000}"/>
    <cellStyle name="Normal 3" xfId="46" xr:uid="{00000000-0005-0000-0000-00001E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Souhrnná odchylka úmrtnosti od počátku</a:t>
            </a:r>
            <a:r>
              <a:rPr lang="cs-CZ" baseline="0"/>
              <a:t> roku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Overview!$B$4</c:f>
              <c:strCache>
                <c:ptCount val="1"/>
                <c:pt idx="0">
                  <c:v>CZ-2011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Overview!$C$4:$AA$4</c:f>
              <c:numCache>
                <c:formatCode>0.0%</c:formatCode>
                <c:ptCount val="25"/>
                <c:pt idx="0">
                  <c:v>-2.4530120481927754E-2</c:v>
                </c:pt>
                <c:pt idx="1">
                  <c:v>-4.1118621733082783E-2</c:v>
                </c:pt>
                <c:pt idx="2">
                  <c:v>-4.8079737244317265E-2</c:v>
                </c:pt>
                <c:pt idx="3">
                  <c:v>-5.8238947753014261E-2</c:v>
                </c:pt>
                <c:pt idx="4">
                  <c:v>-5.2291888748909783E-2</c:v>
                </c:pt>
                <c:pt idx="5">
                  <c:v>-5.1275057957179869E-2</c:v>
                </c:pt>
                <c:pt idx="6">
                  <c:v>-5.2284854289232449E-2</c:v>
                </c:pt>
                <c:pt idx="7">
                  <c:v>-5.0747923758875824E-2</c:v>
                </c:pt>
                <c:pt idx="8">
                  <c:v>-4.9546783006480584E-2</c:v>
                </c:pt>
                <c:pt idx="9">
                  <c:v>-4.9112634821334905E-2</c:v>
                </c:pt>
                <c:pt idx="10">
                  <c:v>-4.4613039532025583E-2</c:v>
                </c:pt>
                <c:pt idx="11">
                  <c:v>-4.6809801987709586E-2</c:v>
                </c:pt>
                <c:pt idx="12">
                  <c:v>-4.6924835899978548E-2</c:v>
                </c:pt>
                <c:pt idx="13">
                  <c:v>-4.6846467442896063E-2</c:v>
                </c:pt>
                <c:pt idx="14">
                  <c:v>-4.6860984368877652E-2</c:v>
                </c:pt>
                <c:pt idx="15">
                  <c:v>-4.2618647947504966E-2</c:v>
                </c:pt>
                <c:pt idx="16">
                  <c:v>-4.3974975327381129E-2</c:v>
                </c:pt>
                <c:pt idx="17">
                  <c:v>-4.3476830181228866E-2</c:v>
                </c:pt>
                <c:pt idx="18">
                  <c:v>-4.0999610548133898E-2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16-4C2F-B9D0-8C19322D4B58}"/>
            </c:ext>
          </c:extLst>
        </c:ser>
        <c:ser>
          <c:idx val="1"/>
          <c:order val="1"/>
          <c:tx>
            <c:strRef>
              <c:f>Overview!$B$5</c:f>
              <c:strCache>
                <c:ptCount val="1"/>
                <c:pt idx="0">
                  <c:v>CZ-2012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Overview!$C$5:$AA$5</c:f>
              <c:numCache>
                <c:formatCode>0.0%</c:formatCode>
                <c:ptCount val="25"/>
                <c:pt idx="0">
                  <c:v>-1.8891566265060285E-2</c:v>
                </c:pt>
                <c:pt idx="1">
                  <c:v>-2.2670148124649198E-2</c:v>
                </c:pt>
                <c:pt idx="2">
                  <c:v>-4.1055575428441363E-2</c:v>
                </c:pt>
                <c:pt idx="3">
                  <c:v>-4.9908659115820257E-2</c:v>
                </c:pt>
                <c:pt idx="4">
                  <c:v>-5.2030235487934881E-2</c:v>
                </c:pt>
                <c:pt idx="5">
                  <c:v>-5.06252958022156E-2</c:v>
                </c:pt>
                <c:pt idx="6">
                  <c:v>-4.7482555753181006E-2</c:v>
                </c:pt>
                <c:pt idx="7">
                  <c:v>-4.7850427172079109E-2</c:v>
                </c:pt>
                <c:pt idx="8">
                  <c:v>-4.7545427591172862E-2</c:v>
                </c:pt>
                <c:pt idx="9">
                  <c:v>-4.6409055797675014E-2</c:v>
                </c:pt>
                <c:pt idx="10">
                  <c:v>-4.574649648888908E-2</c:v>
                </c:pt>
                <c:pt idx="11">
                  <c:v>-4.2964554242749739E-2</c:v>
                </c:pt>
                <c:pt idx="12">
                  <c:v>-3.7034433253657573E-2</c:v>
                </c:pt>
                <c:pt idx="13">
                  <c:v>-3.6718434469831661E-2</c:v>
                </c:pt>
                <c:pt idx="14">
                  <c:v>-3.0248666642919371E-2</c:v>
                </c:pt>
                <c:pt idx="15">
                  <c:v>-2.7126506943384712E-2</c:v>
                </c:pt>
                <c:pt idx="16">
                  <c:v>-2.1509906561473779E-2</c:v>
                </c:pt>
                <c:pt idx="17">
                  <c:v>-1.8303868903166362E-2</c:v>
                </c:pt>
                <c:pt idx="18">
                  <c:v>-1.8793012867594206E-2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16-4C2F-B9D0-8C19322D4B58}"/>
            </c:ext>
          </c:extLst>
        </c:ser>
        <c:ser>
          <c:idx val="2"/>
          <c:order val="2"/>
          <c:tx>
            <c:strRef>
              <c:f>Overview!$B$6</c:f>
              <c:strCache>
                <c:ptCount val="1"/>
                <c:pt idx="0">
                  <c:v>CZ-2013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Overview!$C$6:$AA$6</c:f>
              <c:numCache>
                <c:formatCode>0.0%</c:formatCode>
                <c:ptCount val="25"/>
                <c:pt idx="0">
                  <c:v>3.2289156626505583E-3</c:v>
                </c:pt>
                <c:pt idx="1">
                  <c:v>-1.5861782864393845E-3</c:v>
                </c:pt>
                <c:pt idx="2">
                  <c:v>7.5282104647003195E-3</c:v>
                </c:pt>
                <c:pt idx="3">
                  <c:v>1.3116550968213354E-2</c:v>
                </c:pt>
                <c:pt idx="4">
                  <c:v>2.0622153309429198E-2</c:v>
                </c:pt>
                <c:pt idx="5">
                  <c:v>2.4602722583646854E-2</c:v>
                </c:pt>
                <c:pt idx="6">
                  <c:v>2.0611574770830487E-2</c:v>
                </c:pt>
                <c:pt idx="7">
                  <c:v>1.6377413835248104E-2</c:v>
                </c:pt>
                <c:pt idx="8">
                  <c:v>1.2352280909822523E-2</c:v>
                </c:pt>
                <c:pt idx="9">
                  <c:v>1.1181468801556351E-2</c:v>
                </c:pt>
                <c:pt idx="10">
                  <c:v>1.1825299975246346E-2</c:v>
                </c:pt>
                <c:pt idx="11">
                  <c:v>1.482197261608615E-2</c:v>
                </c:pt>
                <c:pt idx="12">
                  <c:v>1.7779044038747579E-2</c:v>
                </c:pt>
                <c:pt idx="13">
                  <c:v>2.557207507309512E-2</c:v>
                </c:pt>
                <c:pt idx="14">
                  <c:v>2.830246723681781E-2</c:v>
                </c:pt>
                <c:pt idx="15">
                  <c:v>2.9375858385472301E-2</c:v>
                </c:pt>
                <c:pt idx="16">
                  <c:v>2.7367849990477238E-2</c:v>
                </c:pt>
                <c:pt idx="17">
                  <c:v>2.486035587657023E-2</c:v>
                </c:pt>
                <c:pt idx="18">
                  <c:v>2.2750262030534079E-2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16-4C2F-B9D0-8C19322D4B58}"/>
            </c:ext>
          </c:extLst>
        </c:ser>
        <c:ser>
          <c:idx val="3"/>
          <c:order val="3"/>
          <c:tx>
            <c:strRef>
              <c:f>Overview!$B$7</c:f>
              <c:strCache>
                <c:ptCount val="1"/>
                <c:pt idx="0">
                  <c:v>CZ-2014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Overview!$C$7:$AA$7</c:f>
              <c:numCache>
                <c:formatCode>0.0%</c:formatCode>
                <c:ptCount val="25"/>
                <c:pt idx="0">
                  <c:v>-8.9590361445783168E-2</c:v>
                </c:pt>
                <c:pt idx="1">
                  <c:v>-0.10459015593352691</c:v>
                </c:pt>
                <c:pt idx="2">
                  <c:v>-0.111150856882703</c:v>
                </c:pt>
                <c:pt idx="3">
                  <c:v>-0.10219218122031422</c:v>
                </c:pt>
                <c:pt idx="4">
                  <c:v>-0.10087217753658301</c:v>
                </c:pt>
                <c:pt idx="5">
                  <c:v>-0.10462775045924547</c:v>
                </c:pt>
                <c:pt idx="6">
                  <c:v>-0.10923518949240661</c:v>
                </c:pt>
                <c:pt idx="7">
                  <c:v>-0.11052220519760808</c:v>
                </c:pt>
                <c:pt idx="8">
                  <c:v>-0.11425727476809691</c:v>
                </c:pt>
                <c:pt idx="9">
                  <c:v>-0.11511429416084148</c:v>
                </c:pt>
                <c:pt idx="10">
                  <c:v>-0.11246411805323338</c:v>
                </c:pt>
                <c:pt idx="11">
                  <c:v>-0.10509944537392339</c:v>
                </c:pt>
                <c:pt idx="12">
                  <c:v>-0.10007326224182461</c:v>
                </c:pt>
                <c:pt idx="13">
                  <c:v>-9.7579835065638915E-2</c:v>
                </c:pt>
                <c:pt idx="14">
                  <c:v>-9.6027615954301551E-2</c:v>
                </c:pt>
                <c:pt idx="15">
                  <c:v>-9.2336334503280951E-2</c:v>
                </c:pt>
                <c:pt idx="16">
                  <c:v>-8.8853170503667714E-2</c:v>
                </c:pt>
                <c:pt idx="17">
                  <c:v>-8.5209651280448176E-2</c:v>
                </c:pt>
                <c:pt idx="18">
                  <c:v>-8.3201555716447689E-2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16-4C2F-B9D0-8C19322D4B58}"/>
            </c:ext>
          </c:extLst>
        </c:ser>
        <c:ser>
          <c:idx val="4"/>
          <c:order val="4"/>
          <c:tx>
            <c:strRef>
              <c:f>Overview!$B$8</c:f>
              <c:strCache>
                <c:ptCount val="1"/>
                <c:pt idx="0">
                  <c:v>CZ-2015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Overview!$C$8:$AA$8</c:f>
              <c:numCache>
                <c:formatCode>0.0%</c:formatCode>
                <c:ptCount val="25"/>
                <c:pt idx="0">
                  <c:v>3.1421686746987906E-2</c:v>
                </c:pt>
                <c:pt idx="1">
                  <c:v>5.6394738768637598E-2</c:v>
                </c:pt>
                <c:pt idx="2">
                  <c:v>5.4502292608370438E-2</c:v>
                </c:pt>
                <c:pt idx="3">
                  <c:v>6.3755937157471659E-2</c:v>
                </c:pt>
                <c:pt idx="4">
                  <c:v>7.147010369221822E-2</c:v>
                </c:pt>
                <c:pt idx="5">
                  <c:v>7.4490016925903055E-2</c:v>
                </c:pt>
                <c:pt idx="6">
                  <c:v>8.4519086058284301E-2</c:v>
                </c:pt>
                <c:pt idx="7">
                  <c:v>8.9190429914565578E-2</c:v>
                </c:pt>
                <c:pt idx="8">
                  <c:v>9.1596425092125899E-2</c:v>
                </c:pt>
                <c:pt idx="9">
                  <c:v>8.4221016393129969E-2</c:v>
                </c:pt>
                <c:pt idx="10">
                  <c:v>7.7018617356222535E-2</c:v>
                </c:pt>
                <c:pt idx="11">
                  <c:v>7.1961635368293309E-2</c:v>
                </c:pt>
                <c:pt idx="12">
                  <c:v>6.7330960327386044E-2</c:v>
                </c:pt>
                <c:pt idx="13">
                  <c:v>6.4375489745970738E-2</c:v>
                </c:pt>
                <c:pt idx="14">
                  <c:v>6.0011593001453985E-2</c:v>
                </c:pt>
                <c:pt idx="15">
                  <c:v>5.9014191973142081E-2</c:v>
                </c:pt>
                <c:pt idx="16">
                  <c:v>5.8247580351938347E-2</c:v>
                </c:pt>
                <c:pt idx="17">
                  <c:v>5.5981046240920089E-2</c:v>
                </c:pt>
                <c:pt idx="18">
                  <c:v>5.3307857779497099E-2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16-4C2F-B9D0-8C19322D4B58}"/>
            </c:ext>
          </c:extLst>
        </c:ser>
        <c:ser>
          <c:idx val="5"/>
          <c:order val="5"/>
          <c:tx>
            <c:strRef>
              <c:f>Overview!$B$9</c:f>
              <c:strCache>
                <c:ptCount val="1"/>
                <c:pt idx="0">
                  <c:v>CZ-2016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Overview!$C$9:$AA$9</c:f>
              <c:numCache>
                <c:formatCode>0.0%</c:formatCode>
                <c:ptCount val="25"/>
                <c:pt idx="0">
                  <c:v>-3.6240963855421728E-2</c:v>
                </c:pt>
                <c:pt idx="1">
                  <c:v>-6.0884843456404485E-2</c:v>
                </c:pt>
                <c:pt idx="2">
                  <c:v>-5.5981919287177662E-2</c:v>
                </c:pt>
                <c:pt idx="3">
                  <c:v>-6.0979174278407031E-2</c:v>
                </c:pt>
                <c:pt idx="4">
                  <c:v>-6.6421164841554414E-2</c:v>
                </c:pt>
                <c:pt idx="5">
                  <c:v>-6.5136650596417475E-2</c:v>
                </c:pt>
                <c:pt idx="6">
                  <c:v>-6.9770146394855653E-2</c:v>
                </c:pt>
                <c:pt idx="7">
                  <c:v>-7.049382642445344E-2</c:v>
                </c:pt>
                <c:pt idx="8">
                  <c:v>-6.8035494938370966E-2</c:v>
                </c:pt>
                <c:pt idx="9">
                  <c:v>-7.0741267010614048E-2</c:v>
                </c:pt>
                <c:pt idx="10">
                  <c:v>-6.9431838415071057E-2</c:v>
                </c:pt>
                <c:pt idx="11">
                  <c:v>-6.7186021346515523E-2</c:v>
                </c:pt>
                <c:pt idx="12">
                  <c:v>-6.2642916873256335E-2</c:v>
                </c:pt>
                <c:pt idx="13">
                  <c:v>-5.9087096250832798E-2</c:v>
                </c:pt>
                <c:pt idx="14">
                  <c:v>-5.6857519421515706E-2</c:v>
                </c:pt>
                <c:pt idx="15">
                  <c:v>-5.7561422249351443E-2</c:v>
                </c:pt>
                <c:pt idx="16">
                  <c:v>-5.4025821122070307E-2</c:v>
                </c:pt>
                <c:pt idx="17">
                  <c:v>-5.2163969759540636E-2</c:v>
                </c:pt>
                <c:pt idx="18">
                  <c:v>-4.9468228307661746E-2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16-4C2F-B9D0-8C19322D4B58}"/>
            </c:ext>
          </c:extLst>
        </c:ser>
        <c:ser>
          <c:idx val="6"/>
          <c:order val="6"/>
          <c:tx>
            <c:strRef>
              <c:f>Overview!$B$10</c:f>
              <c:strCache>
                <c:ptCount val="1"/>
                <c:pt idx="0">
                  <c:v>CZ-2017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Overview!$C$10:$AA$10</c:f>
              <c:numCache>
                <c:formatCode>0.0%</c:formatCode>
                <c:ptCount val="25"/>
                <c:pt idx="0">
                  <c:v>0.19840963855421681</c:v>
                </c:pt>
                <c:pt idx="1">
                  <c:v>0.22418799873105735</c:v>
                </c:pt>
                <c:pt idx="2">
                  <c:v>0.23025267470976549</c:v>
                </c:pt>
                <c:pt idx="3">
                  <c:v>0.22411399342345631</c:v>
                </c:pt>
                <c:pt idx="4">
                  <c:v>0.20063959686016081</c:v>
                </c:pt>
                <c:pt idx="5">
                  <c:v>0.1844442127048555</c:v>
                </c:pt>
                <c:pt idx="6">
                  <c:v>0.16351074018333558</c:v>
                </c:pt>
                <c:pt idx="7">
                  <c:v>0.14048685096970742</c:v>
                </c:pt>
                <c:pt idx="8">
                  <c:v>0.1249523486805879</c:v>
                </c:pt>
                <c:pt idx="9">
                  <c:v>0.10859614155882548</c:v>
                </c:pt>
                <c:pt idx="10">
                  <c:v>9.425498004507768E-2</c:v>
                </c:pt>
                <c:pt idx="11">
                  <c:v>8.1700533862537353E-2</c:v>
                </c:pt>
                <c:pt idx="12">
                  <c:v>7.1460286684772514E-2</c:v>
                </c:pt>
                <c:pt idx="13">
                  <c:v>6.3878408373059539E-2</c:v>
                </c:pt>
                <c:pt idx="14">
                  <c:v>5.6135385532063681E-2</c:v>
                </c:pt>
                <c:pt idx="15">
                  <c:v>5.1515336487105115E-2</c:v>
                </c:pt>
                <c:pt idx="16">
                  <c:v>4.7469541579855584E-2</c:v>
                </c:pt>
                <c:pt idx="17">
                  <c:v>4.5739106113080873E-2</c:v>
                </c:pt>
                <c:pt idx="18">
                  <c:v>4.5568482104817433E-2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16-4C2F-B9D0-8C19322D4B58}"/>
            </c:ext>
          </c:extLst>
        </c:ser>
        <c:ser>
          <c:idx val="7"/>
          <c:order val="7"/>
          <c:tx>
            <c:strRef>
              <c:f>Overview!$B$11</c:f>
              <c:strCache>
                <c:ptCount val="1"/>
                <c:pt idx="0">
                  <c:v>CZ-2018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Overview!$C$11:$AA$11</c:f>
              <c:numCache>
                <c:formatCode>0.0%</c:formatCode>
                <c:ptCount val="25"/>
                <c:pt idx="0">
                  <c:v>-7.0506024096385581E-2</c:v>
                </c:pt>
                <c:pt idx="1">
                  <c:v>-6.2422216257107282E-2</c:v>
                </c:pt>
                <c:pt idx="2">
                  <c:v>-4.8957757471301752E-2</c:v>
                </c:pt>
                <c:pt idx="3">
                  <c:v>-4.7606868834490335E-2</c:v>
                </c:pt>
                <c:pt idx="4">
                  <c:v>-4.8890396356236071E-2</c:v>
                </c:pt>
                <c:pt idx="5">
                  <c:v>-3.9146164397846954E-2</c:v>
                </c:pt>
                <c:pt idx="6">
                  <c:v>-2.0392666575454917E-2</c:v>
                </c:pt>
                <c:pt idx="7">
                  <c:v>1.5143294918649477E-3</c:v>
                </c:pt>
                <c:pt idx="8">
                  <c:v>2.3740946249311702E-2</c:v>
                </c:pt>
                <c:pt idx="9">
                  <c:v>5.0447735573759554E-2</c:v>
                </c:pt>
                <c:pt idx="10">
                  <c:v>6.5449539451684774E-2</c:v>
                </c:pt>
                <c:pt idx="11">
                  <c:v>7.3327237371176218E-2</c:v>
                </c:pt>
                <c:pt idx="12">
                  <c:v>7.3957863110611186E-2</c:v>
                </c:pt>
                <c:pt idx="13">
                  <c:v>7.2204521369321095E-2</c:v>
                </c:pt>
                <c:pt idx="14">
                  <c:v>7.1611070992561698E-2</c:v>
                </c:pt>
                <c:pt idx="15">
                  <c:v>6.6595452464520075E-2</c:v>
                </c:pt>
                <c:pt idx="16">
                  <c:v>6.2740594105119812E-2</c:v>
                </c:pt>
                <c:pt idx="17">
                  <c:v>5.9781669806431487E-2</c:v>
                </c:pt>
                <c:pt idx="18">
                  <c:v>5.6224826118890028E-2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16-4C2F-B9D0-8C19322D4B58}"/>
            </c:ext>
          </c:extLst>
        </c:ser>
        <c:ser>
          <c:idx val="8"/>
          <c:order val="8"/>
          <c:tx>
            <c:strRef>
              <c:f>Overview!$B$12</c:f>
              <c:strCache>
                <c:ptCount val="1"/>
                <c:pt idx="0">
                  <c:v>CZ-2019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Overview!$C$12:$AA$12</c:f>
              <c:numCache>
                <c:formatCode>0.0%</c:formatCode>
                <c:ptCount val="25"/>
                <c:pt idx="0">
                  <c:v>6.6987951807228477E-3</c:v>
                </c:pt>
                <c:pt idx="1">
                  <c:v>1.2689426291515177E-2</c:v>
                </c:pt>
                <c:pt idx="2">
                  <c:v>1.2942668531104663E-2</c:v>
                </c:pt>
                <c:pt idx="3">
                  <c:v>1.7939349652904623E-2</c:v>
                </c:pt>
                <c:pt idx="4">
                  <c:v>2.7774009109409817E-2</c:v>
                </c:pt>
                <c:pt idx="5">
                  <c:v>2.7273966998499936E-2</c:v>
                </c:pt>
                <c:pt idx="6">
                  <c:v>3.0524011492680258E-2</c:v>
                </c:pt>
                <c:pt idx="7">
                  <c:v>3.2045358341630345E-2</c:v>
                </c:pt>
                <c:pt idx="8">
                  <c:v>2.6742979372273285E-2</c:v>
                </c:pt>
                <c:pt idx="9">
                  <c:v>2.6930889463194135E-2</c:v>
                </c:pt>
                <c:pt idx="10">
                  <c:v>2.3707055660987804E-2</c:v>
                </c:pt>
                <c:pt idx="11">
                  <c:v>2.0248443732805189E-2</c:v>
                </c:pt>
                <c:pt idx="12">
                  <c:v>1.6147294107199676E-2</c:v>
                </c:pt>
                <c:pt idx="13">
                  <c:v>1.4201338667752875E-2</c:v>
                </c:pt>
                <c:pt idx="14">
                  <c:v>1.3934269624717048E-2</c:v>
                </c:pt>
                <c:pt idx="15">
                  <c:v>1.3142072333282464E-2</c:v>
                </c:pt>
                <c:pt idx="16">
                  <c:v>1.2538307487201984E-2</c:v>
                </c:pt>
                <c:pt idx="17">
                  <c:v>1.279214208738144E-2</c:v>
                </c:pt>
                <c:pt idx="18">
                  <c:v>1.461097940609898E-2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16-4C2F-B9D0-8C19322D4B58}"/>
            </c:ext>
          </c:extLst>
        </c:ser>
        <c:ser>
          <c:idx val="9"/>
          <c:order val="9"/>
          <c:tx>
            <c:strRef>
              <c:f>Overview!$B$13</c:f>
              <c:strCache>
                <c:ptCount val="1"/>
                <c:pt idx="0">
                  <c:v>CZ-2020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Overview!$C$13:$AA$13</c:f>
              <c:numCache>
                <c:formatCode>0.0%</c:formatCode>
                <c:ptCount val="25"/>
                <c:pt idx="0">
                  <c:v>-2.8433734939759471E-3</c:v>
                </c:pt>
                <c:pt idx="1">
                  <c:v>1.1371678176627063E-2</c:v>
                </c:pt>
                <c:pt idx="2">
                  <c:v>1.2357321713114872E-3</c:v>
                </c:pt>
                <c:pt idx="3">
                  <c:v>4.7862623310193477E-3</c:v>
                </c:pt>
                <c:pt idx="4">
                  <c:v>5.010175404593459E-3</c:v>
                </c:pt>
                <c:pt idx="5">
                  <c:v>1.2834807999294122E-3</c:v>
                </c:pt>
                <c:pt idx="6">
                  <c:v>5.4042960733342762E-4</c:v>
                </c:pt>
                <c:pt idx="7">
                  <c:v>-2.6709433557303092E-3</c:v>
                </c:pt>
                <c:pt idx="8">
                  <c:v>-2.5149307467491238E-3</c:v>
                </c:pt>
                <c:pt idx="9">
                  <c:v>-3.7955007104643244E-3</c:v>
                </c:pt>
                <c:pt idx="10">
                  <c:v>-3.2223182451828038E-3</c:v>
                </c:pt>
                <c:pt idx="11">
                  <c:v>-3.4339699487699962E-4</c:v>
                </c:pt>
                <c:pt idx="12">
                  <c:v>2.1941671415145235E-3</c:v>
                </c:pt>
                <c:pt idx="13">
                  <c:v>6.5276449734372067E-3</c:v>
                </c:pt>
                <c:pt idx="14">
                  <c:v>9.008863141055732E-3</c:v>
                </c:pt>
                <c:pt idx="15">
                  <c:v>8.7196703799786324E-3</c:v>
                </c:pt>
                <c:pt idx="16">
                  <c:v>6.0714842239523534E-3</c:v>
                </c:pt>
                <c:pt idx="17">
                  <c:v>7.2886417295305204E-3</c:v>
                </c:pt>
                <c:pt idx="18">
                  <c:v>6.0953137701293091E-3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16-4C2F-B9D0-8C19322D4B58}"/>
            </c:ext>
          </c:extLst>
        </c:ser>
        <c:ser>
          <c:idx val="10"/>
          <c:order val="10"/>
          <c:tx>
            <c:strRef>
              <c:f>Overview!$B$14</c:f>
              <c:strCache>
                <c:ptCount val="1"/>
                <c:pt idx="0">
                  <c:v>UK-2011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Overview!$C$14:$AA$14</c:f>
              <c:numCache>
                <c:formatCode>0.0%</c:formatCode>
                <c:ptCount val="25"/>
                <c:pt idx="0">
                  <c:v>6.1272452576800404E-2</c:v>
                </c:pt>
                <c:pt idx="1">
                  <c:v>3.0155149599026619E-2</c:v>
                </c:pt>
                <c:pt idx="2">
                  <c:v>-8.9191430463498233E-4</c:v>
                </c:pt>
                <c:pt idx="3">
                  <c:v>-2.6311975142000416E-2</c:v>
                </c:pt>
                <c:pt idx="4">
                  <c:v>-4.1223821881353415E-2</c:v>
                </c:pt>
                <c:pt idx="5">
                  <c:v>-5.1740882034506309E-2</c:v>
                </c:pt>
                <c:pt idx="6">
                  <c:v>-6.0696612207217858E-2</c:v>
                </c:pt>
                <c:pt idx="7">
                  <c:v>-7.0852682529555025E-2</c:v>
                </c:pt>
                <c:pt idx="8">
                  <c:v>-7.6667140713319953E-2</c:v>
                </c:pt>
                <c:pt idx="9">
                  <c:v>-8.0780385831393575E-2</c:v>
                </c:pt>
                <c:pt idx="10">
                  <c:v>-8.1370703699603031E-2</c:v>
                </c:pt>
                <c:pt idx="11">
                  <c:v>-8.0042393012462118E-2</c:v>
                </c:pt>
                <c:pt idx="12">
                  <c:v>-7.8203693446795244E-2</c:v>
                </c:pt>
                <c:pt idx="13">
                  <c:v>-7.6321701171725445E-2</c:v>
                </c:pt>
                <c:pt idx="14">
                  <c:v>-7.796905017924724E-2</c:v>
                </c:pt>
                <c:pt idx="15">
                  <c:v>-8.374959564880502E-2</c:v>
                </c:pt>
                <c:pt idx="16">
                  <c:v>-8.9924833261059559E-2</c:v>
                </c:pt>
                <c:pt idx="17">
                  <c:v>-8.6215595297085473E-2</c:v>
                </c:pt>
                <c:pt idx="18">
                  <c:v>-7.8570023212233372E-2</c:v>
                </c:pt>
                <c:pt idx="19">
                  <c:v>-7.9400654152679412E-2</c:v>
                </c:pt>
                <c:pt idx="20">
                  <c:v>-7.8375650069916897E-2</c:v>
                </c:pt>
                <c:pt idx="21">
                  <c:v>-7.7271179432872344E-2</c:v>
                </c:pt>
                <c:pt idx="22">
                  <c:v>-7.5044379297643835E-2</c:v>
                </c:pt>
                <c:pt idx="23">
                  <c:v>-7.3953816678430984E-2</c:v>
                </c:pt>
                <c:pt idx="24">
                  <c:v>-7.3145996250550571E-2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F16-4C2F-B9D0-8C19322D4B58}"/>
            </c:ext>
          </c:extLst>
        </c:ser>
        <c:ser>
          <c:idx val="11"/>
          <c:order val="11"/>
          <c:tx>
            <c:strRef>
              <c:f>Overview!$B$15</c:f>
              <c:strCache>
                <c:ptCount val="1"/>
                <c:pt idx="0">
                  <c:v>UK-2012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Overview!$C$15:$AA$15</c:f>
              <c:numCache>
                <c:formatCode>0.0%</c:formatCode>
                <c:ptCount val="25"/>
                <c:pt idx="0">
                  <c:v>-0.11750881316098707</c:v>
                </c:pt>
                <c:pt idx="1">
                  <c:v>-0.12650420511363134</c:v>
                </c:pt>
                <c:pt idx="2">
                  <c:v>-0.1341868664872895</c:v>
                </c:pt>
                <c:pt idx="3">
                  <c:v>-0.13230271680542094</c:v>
                </c:pt>
                <c:pt idx="4">
                  <c:v>-0.12912610125787205</c:v>
                </c:pt>
                <c:pt idx="5">
                  <c:v>-0.12213822041104612</c:v>
                </c:pt>
                <c:pt idx="6">
                  <c:v>-0.11232261319478737</c:v>
                </c:pt>
                <c:pt idx="7">
                  <c:v>-9.8786549413398303E-2</c:v>
                </c:pt>
                <c:pt idx="8">
                  <c:v>-8.7460546229100405E-2</c:v>
                </c:pt>
                <c:pt idx="9">
                  <c:v>-8.312350312847952E-2</c:v>
                </c:pt>
                <c:pt idx="10">
                  <c:v>-8.1940116729671192E-2</c:v>
                </c:pt>
                <c:pt idx="11">
                  <c:v>-7.9421116105690193E-2</c:v>
                </c:pt>
                <c:pt idx="12">
                  <c:v>-7.5428266619790796E-2</c:v>
                </c:pt>
                <c:pt idx="13">
                  <c:v>-8.0342327623618329E-2</c:v>
                </c:pt>
                <c:pt idx="14">
                  <c:v>-7.7759579302681459E-2</c:v>
                </c:pt>
                <c:pt idx="15">
                  <c:v>-6.9554047649497117E-2</c:v>
                </c:pt>
                <c:pt idx="16">
                  <c:v>-6.4885072779033784E-2</c:v>
                </c:pt>
                <c:pt idx="17">
                  <c:v>-6.1920582008198589E-2</c:v>
                </c:pt>
                <c:pt idx="18">
                  <c:v>-6.1530158163578E-2</c:v>
                </c:pt>
                <c:pt idx="19">
                  <c:v>-5.8689581161716083E-2</c:v>
                </c:pt>
                <c:pt idx="20">
                  <c:v>-5.6612546545791655E-2</c:v>
                </c:pt>
                <c:pt idx="21">
                  <c:v>-4.9079138619155506E-2</c:v>
                </c:pt>
                <c:pt idx="22">
                  <c:v>-5.8076212650934017E-2</c:v>
                </c:pt>
                <c:pt idx="23">
                  <c:v>-5.284382110648822E-2</c:v>
                </c:pt>
                <c:pt idx="24">
                  <c:v>-5.1483215692347158E-2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F16-4C2F-B9D0-8C19322D4B58}"/>
            </c:ext>
          </c:extLst>
        </c:ser>
        <c:ser>
          <c:idx val="12"/>
          <c:order val="12"/>
          <c:tx>
            <c:strRef>
              <c:f>Overview!$B$16</c:f>
              <c:strCache>
                <c:ptCount val="1"/>
                <c:pt idx="0">
                  <c:v>UK-2013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Overview!$C$16:$AA$16</c:f>
              <c:numCache>
                <c:formatCode>0.0%</c:formatCode>
                <c:ptCount val="25"/>
                <c:pt idx="0">
                  <c:v>-2.4676850763807285E-2</c:v>
                </c:pt>
                <c:pt idx="1">
                  <c:v>-3.4426870098844625E-2</c:v>
                </c:pt>
                <c:pt idx="2">
                  <c:v>-5.4021966745616511E-2</c:v>
                </c:pt>
                <c:pt idx="3">
                  <c:v>-5.2238941179667896E-2</c:v>
                </c:pt>
                <c:pt idx="4">
                  <c:v>-4.4413957255491833E-2</c:v>
                </c:pt>
                <c:pt idx="5">
                  <c:v>-4.0142746286133811E-2</c:v>
                </c:pt>
                <c:pt idx="6">
                  <c:v>-3.5276090083514039E-2</c:v>
                </c:pt>
                <c:pt idx="7">
                  <c:v>-3.3330531818305593E-2</c:v>
                </c:pt>
                <c:pt idx="8">
                  <c:v>-3.0322358799544081E-2</c:v>
                </c:pt>
                <c:pt idx="9">
                  <c:v>-2.502111111217856E-2</c:v>
                </c:pt>
                <c:pt idx="10">
                  <c:v>-1.9787102794868974E-2</c:v>
                </c:pt>
                <c:pt idx="11">
                  <c:v>-1.3127215583086665E-2</c:v>
                </c:pt>
                <c:pt idx="12">
                  <c:v>-1.599185329258971E-2</c:v>
                </c:pt>
                <c:pt idx="13">
                  <c:v>-9.5920659638016117E-3</c:v>
                </c:pt>
                <c:pt idx="14">
                  <c:v>1.4862457432525372E-3</c:v>
                </c:pt>
                <c:pt idx="15">
                  <c:v>1.0434141534202464E-2</c:v>
                </c:pt>
                <c:pt idx="16">
                  <c:v>1.2871658918242001E-2</c:v>
                </c:pt>
                <c:pt idx="17">
                  <c:v>1.2961169422046026E-2</c:v>
                </c:pt>
                <c:pt idx="18">
                  <c:v>9.6966712646742777E-3</c:v>
                </c:pt>
                <c:pt idx="19">
                  <c:v>8.9745931039010973E-3</c:v>
                </c:pt>
                <c:pt idx="20">
                  <c:v>7.8327533112322462E-3</c:v>
                </c:pt>
                <c:pt idx="21">
                  <c:v>7.6757787432031035E-3</c:v>
                </c:pt>
                <c:pt idx="22">
                  <c:v>7.5509684680480273E-3</c:v>
                </c:pt>
                <c:pt idx="23">
                  <c:v>5.2185312002665431E-3</c:v>
                </c:pt>
                <c:pt idx="24">
                  <c:v>3.9779196267304869E-3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F16-4C2F-B9D0-8C19322D4B58}"/>
            </c:ext>
          </c:extLst>
        </c:ser>
        <c:ser>
          <c:idx val="13"/>
          <c:order val="13"/>
          <c:tx>
            <c:strRef>
              <c:f>Overview!$B$17</c:f>
              <c:strCache>
                <c:ptCount val="1"/>
                <c:pt idx="0">
                  <c:v>UK-2014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Overview!$C$17:$AA$17</c:f>
              <c:numCache>
                <c:formatCode>0.0%</c:formatCode>
                <c:ptCount val="25"/>
                <c:pt idx="0">
                  <c:v>-3.9113647809299983E-2</c:v>
                </c:pt>
                <c:pt idx="1">
                  <c:v>-6.9035798971589984E-2</c:v>
                </c:pt>
                <c:pt idx="2">
                  <c:v>-7.7647255349994351E-2</c:v>
                </c:pt>
                <c:pt idx="3">
                  <c:v>-8.8275793345230877E-2</c:v>
                </c:pt>
                <c:pt idx="4">
                  <c:v>-9.1092414750657047E-2</c:v>
                </c:pt>
                <c:pt idx="5">
                  <c:v>-9.2013735612689176E-2</c:v>
                </c:pt>
                <c:pt idx="6">
                  <c:v>-9.0259290667468198E-2</c:v>
                </c:pt>
                <c:pt idx="7">
                  <c:v>-8.6343087735164525E-2</c:v>
                </c:pt>
                <c:pt idx="8">
                  <c:v>-8.172953445080991E-2</c:v>
                </c:pt>
                <c:pt idx="9">
                  <c:v>-8.380655208224258E-2</c:v>
                </c:pt>
                <c:pt idx="10">
                  <c:v>-8.2849595874918969E-2</c:v>
                </c:pt>
                <c:pt idx="11">
                  <c:v>-8.0495559697401631E-2</c:v>
                </c:pt>
                <c:pt idx="12">
                  <c:v>-7.6512524274566493E-2</c:v>
                </c:pt>
                <c:pt idx="13">
                  <c:v>-7.2269164986087375E-2</c:v>
                </c:pt>
                <c:pt idx="14">
                  <c:v>-7.3109325842920805E-2</c:v>
                </c:pt>
                <c:pt idx="15">
                  <c:v>-8.105830932302209E-2</c:v>
                </c:pt>
                <c:pt idx="16">
                  <c:v>-8.0464181752712083E-2</c:v>
                </c:pt>
                <c:pt idx="17">
                  <c:v>-7.3819766656155708E-2</c:v>
                </c:pt>
                <c:pt idx="18">
                  <c:v>-7.4123789260014672E-2</c:v>
                </c:pt>
                <c:pt idx="19">
                  <c:v>-7.2553903986473753E-2</c:v>
                </c:pt>
                <c:pt idx="20">
                  <c:v>-7.1159579398871922E-2</c:v>
                </c:pt>
                <c:pt idx="21">
                  <c:v>-6.97947900184092E-2</c:v>
                </c:pt>
                <c:pt idx="22">
                  <c:v>-6.6615613590741626E-2</c:v>
                </c:pt>
                <c:pt idx="23">
                  <c:v>-6.4049874830659714E-2</c:v>
                </c:pt>
                <c:pt idx="24">
                  <c:v>-6.2708717025724489E-2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F16-4C2F-B9D0-8C19322D4B58}"/>
            </c:ext>
          </c:extLst>
        </c:ser>
        <c:ser>
          <c:idx val="14"/>
          <c:order val="14"/>
          <c:tx>
            <c:strRef>
              <c:f>Overview!$B$18</c:f>
              <c:strCache>
                <c:ptCount val="1"/>
                <c:pt idx="0">
                  <c:v>UK-2015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Overview!$C$18:$AA$18</c:f>
              <c:numCache>
                <c:formatCode>0.0%</c:formatCode>
                <c:ptCount val="25"/>
                <c:pt idx="0">
                  <c:v>3.1223770354205135E-2</c:v>
                </c:pt>
                <c:pt idx="1">
                  <c:v>0.13989662614008752</c:v>
                </c:pt>
                <c:pt idx="2">
                  <c:v>0.16486096279017046</c:v>
                </c:pt>
                <c:pt idx="3">
                  <c:v>0.16840524699466425</c:v>
                </c:pt>
                <c:pt idx="4">
                  <c:v>0.16072992942032102</c:v>
                </c:pt>
                <c:pt idx="5">
                  <c:v>0.14673779198632017</c:v>
                </c:pt>
                <c:pt idx="6">
                  <c:v>0.13618261448292152</c:v>
                </c:pt>
                <c:pt idx="7">
                  <c:v>0.124151703222492</c:v>
                </c:pt>
                <c:pt idx="8">
                  <c:v>0.11745177990367657</c:v>
                </c:pt>
                <c:pt idx="9">
                  <c:v>0.11068082976517912</c:v>
                </c:pt>
                <c:pt idx="10">
                  <c:v>0.10252597946949688</c:v>
                </c:pt>
                <c:pt idx="11">
                  <c:v>9.6210210868691304E-2</c:v>
                </c:pt>
                <c:pt idx="12">
                  <c:v>9.4288742890005051E-2</c:v>
                </c:pt>
                <c:pt idx="13">
                  <c:v>8.1950578204375471E-2</c:v>
                </c:pt>
                <c:pt idx="14">
                  <c:v>7.5016508300034118E-2</c:v>
                </c:pt>
                <c:pt idx="15">
                  <c:v>7.9115542883795117E-2</c:v>
                </c:pt>
                <c:pt idx="16">
                  <c:v>7.7724104669876781E-2</c:v>
                </c:pt>
                <c:pt idx="17">
                  <c:v>7.4342312716789039E-2</c:v>
                </c:pt>
                <c:pt idx="18">
                  <c:v>6.8528232591093766E-2</c:v>
                </c:pt>
                <c:pt idx="19">
                  <c:v>6.7160427456355615E-2</c:v>
                </c:pt>
                <c:pt idx="20">
                  <c:v>6.5623183339356114E-2</c:v>
                </c:pt>
                <c:pt idx="21">
                  <c:v>6.290899084845604E-2</c:v>
                </c:pt>
                <c:pt idx="22">
                  <c:v>6.3413565882825887E-2</c:v>
                </c:pt>
                <c:pt idx="23">
                  <c:v>6.169072870038711E-2</c:v>
                </c:pt>
                <c:pt idx="24">
                  <c:v>6.0029269568153278E-2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F16-4C2F-B9D0-8C19322D4B58}"/>
            </c:ext>
          </c:extLst>
        </c:ser>
        <c:ser>
          <c:idx val="15"/>
          <c:order val="15"/>
          <c:tx>
            <c:strRef>
              <c:f>Overview!$B$19</c:f>
              <c:strCache>
                <c:ptCount val="1"/>
                <c:pt idx="0">
                  <c:v>UK-2016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Overview!$C$19:$AA$19</c:f>
              <c:numCache>
                <c:formatCode>0.0%</c:formatCode>
                <c:ptCount val="25"/>
                <c:pt idx="0">
                  <c:v>9.493033406076884E-2</c:v>
                </c:pt>
                <c:pt idx="1">
                  <c:v>-1.9040683475280002E-2</c:v>
                </c:pt>
                <c:pt idx="2">
                  <c:v>-3.3000829271493955E-2</c:v>
                </c:pt>
                <c:pt idx="3">
                  <c:v>-3.5158125503908975E-2</c:v>
                </c:pt>
                <c:pt idx="4">
                  <c:v>-3.489313872956578E-2</c:v>
                </c:pt>
                <c:pt idx="5">
                  <c:v>-3.0356819248444515E-2</c:v>
                </c:pt>
                <c:pt idx="6">
                  <c:v>-3.2112110607784634E-2</c:v>
                </c:pt>
                <c:pt idx="7">
                  <c:v>-2.834462422805439E-2</c:v>
                </c:pt>
                <c:pt idx="8">
                  <c:v>-2.1057223091307767E-2</c:v>
                </c:pt>
                <c:pt idx="9">
                  <c:v>-1.8666161985395644E-2</c:v>
                </c:pt>
                <c:pt idx="10">
                  <c:v>-1.5223890040017101E-2</c:v>
                </c:pt>
                <c:pt idx="11">
                  <c:v>-1.9435003471841555E-2</c:v>
                </c:pt>
                <c:pt idx="12">
                  <c:v>-1.50167033263449E-2</c:v>
                </c:pt>
                <c:pt idx="13">
                  <c:v>-4.1546473336226608E-3</c:v>
                </c:pt>
                <c:pt idx="14">
                  <c:v>2.2164013701390221E-3</c:v>
                </c:pt>
                <c:pt idx="15">
                  <c:v>6.456454197353469E-3</c:v>
                </c:pt>
                <c:pt idx="16">
                  <c:v>7.9758251523533788E-3</c:v>
                </c:pt>
                <c:pt idx="17">
                  <c:v>3.0840353169061543E-3</c:v>
                </c:pt>
                <c:pt idx="18">
                  <c:v>9.0870679154038125E-3</c:v>
                </c:pt>
                <c:pt idx="19">
                  <c:v>8.8822566215517283E-3</c:v>
                </c:pt>
                <c:pt idx="20">
                  <c:v>8.6679262180463928E-3</c:v>
                </c:pt>
                <c:pt idx="21">
                  <c:v>6.6740960109346638E-3</c:v>
                </c:pt>
                <c:pt idx="22">
                  <c:v>8.1901942581679831E-3</c:v>
                </c:pt>
                <c:pt idx="23">
                  <c:v>7.8740502694099983E-3</c:v>
                </c:pt>
                <c:pt idx="24">
                  <c:v>8.2960059605330302E-3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F16-4C2F-B9D0-8C19322D4B58}"/>
            </c:ext>
          </c:extLst>
        </c:ser>
        <c:ser>
          <c:idx val="16"/>
          <c:order val="16"/>
          <c:tx>
            <c:strRef>
              <c:f>Overview!$B$20</c:f>
              <c:strCache>
                <c:ptCount val="1"/>
                <c:pt idx="0">
                  <c:v>UK-2017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Overview!$C$20:$AA$20</c:f>
              <c:numCache>
                <c:formatCode>0.0%</c:formatCode>
                <c:ptCount val="25"/>
                <c:pt idx="0">
                  <c:v>6.4629847238542888E-3</c:v>
                </c:pt>
                <c:pt idx="1">
                  <c:v>2.7317697000914701E-2</c:v>
                </c:pt>
                <c:pt idx="2">
                  <c:v>5.5513462238317109E-2</c:v>
                </c:pt>
                <c:pt idx="3">
                  <c:v>6.3841303776712849E-2</c:v>
                </c:pt>
                <c:pt idx="4">
                  <c:v>6.9075521909453055E-2</c:v>
                </c:pt>
                <c:pt idx="5">
                  <c:v>7.2646335853387686E-2</c:v>
                </c:pt>
                <c:pt idx="6">
                  <c:v>6.9847731810472546E-2</c:v>
                </c:pt>
                <c:pt idx="7">
                  <c:v>6.9466524460185544E-2</c:v>
                </c:pt>
                <c:pt idx="8">
                  <c:v>6.6283396409839518E-2</c:v>
                </c:pt>
                <c:pt idx="9">
                  <c:v>6.0973887547662121E-2</c:v>
                </c:pt>
                <c:pt idx="10">
                  <c:v>5.5051168087563065E-2</c:v>
                </c:pt>
                <c:pt idx="11">
                  <c:v>5.055732193107481E-2</c:v>
                </c:pt>
                <c:pt idx="12">
                  <c:v>4.8518067551297651E-2</c:v>
                </c:pt>
                <c:pt idx="13">
                  <c:v>4.4711918923748498E-2</c:v>
                </c:pt>
                <c:pt idx="14">
                  <c:v>3.0542848764022079E-2</c:v>
                </c:pt>
                <c:pt idx="15">
                  <c:v>2.59330168736694E-2</c:v>
                </c:pt>
                <c:pt idx="16">
                  <c:v>2.9048732321341808E-2</c:v>
                </c:pt>
                <c:pt idx="17">
                  <c:v>2.2716676426866065E-2</c:v>
                </c:pt>
                <c:pt idx="18">
                  <c:v>2.8100886666458793E-2</c:v>
                </c:pt>
                <c:pt idx="19">
                  <c:v>2.8573011482554544E-2</c:v>
                </c:pt>
                <c:pt idx="20">
                  <c:v>2.8844643109651652E-2</c:v>
                </c:pt>
                <c:pt idx="21">
                  <c:v>2.7939607293008047E-2</c:v>
                </c:pt>
                <c:pt idx="22">
                  <c:v>2.8194683407947601E-2</c:v>
                </c:pt>
                <c:pt idx="23">
                  <c:v>2.7062444375271257E-2</c:v>
                </c:pt>
                <c:pt idx="24">
                  <c:v>2.7811166860654758E-2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F16-4C2F-B9D0-8C19322D4B58}"/>
            </c:ext>
          </c:extLst>
        </c:ser>
        <c:ser>
          <c:idx val="17"/>
          <c:order val="17"/>
          <c:tx>
            <c:strRef>
              <c:f>Overview!$B$21</c:f>
              <c:strCache>
                <c:ptCount val="1"/>
                <c:pt idx="0">
                  <c:v>UK-2018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Overview!$C$21:$AA$21</c:f>
              <c:numCache>
                <c:formatCode>0.0%</c:formatCode>
                <c:ptCount val="25"/>
                <c:pt idx="0">
                  <c:v>6.7903307033741811E-2</c:v>
                </c:pt>
                <c:pt idx="1">
                  <c:v>0.10992353531496164</c:v>
                </c:pt>
                <c:pt idx="2">
                  <c:v>0.12834915312885925</c:v>
                </c:pt>
                <c:pt idx="3">
                  <c:v>0.14070497431762799</c:v>
                </c:pt>
                <c:pt idx="4">
                  <c:v>0.14463048976016135</c:v>
                </c:pt>
                <c:pt idx="5">
                  <c:v>0.13951683727759787</c:v>
                </c:pt>
                <c:pt idx="6">
                  <c:v>0.13504744627407203</c:v>
                </c:pt>
                <c:pt idx="7">
                  <c:v>0.13069304352252242</c:v>
                </c:pt>
                <c:pt idx="8">
                  <c:v>0.11741357315848797</c:v>
                </c:pt>
                <c:pt idx="9">
                  <c:v>0.12385762224030451</c:v>
                </c:pt>
                <c:pt idx="10">
                  <c:v>0.12910649605365138</c:v>
                </c:pt>
                <c:pt idx="11">
                  <c:v>0.1306070240836166</c:v>
                </c:pt>
                <c:pt idx="12">
                  <c:v>0.1226158265248368</c:v>
                </c:pt>
                <c:pt idx="13">
                  <c:v>0.11951471676920331</c:v>
                </c:pt>
                <c:pt idx="14">
                  <c:v>0.12348208425517149</c:v>
                </c:pt>
                <c:pt idx="15">
                  <c:v>0.12245822958120504</c:v>
                </c:pt>
                <c:pt idx="16">
                  <c:v>0.11717374010733703</c:v>
                </c:pt>
                <c:pt idx="17">
                  <c:v>0.11188454434884455</c:v>
                </c:pt>
                <c:pt idx="18">
                  <c:v>0.10321756603767498</c:v>
                </c:pt>
                <c:pt idx="19">
                  <c:v>9.9575149585101386E-2</c:v>
                </c:pt>
                <c:pt idx="20">
                  <c:v>9.5017734535798981E-2</c:v>
                </c:pt>
                <c:pt idx="21">
                  <c:v>9.0981682230243013E-2</c:v>
                </c:pt>
                <c:pt idx="22">
                  <c:v>8.9552164057025832E-2</c:v>
                </c:pt>
                <c:pt idx="23">
                  <c:v>8.605205816976555E-2</c:v>
                </c:pt>
                <c:pt idx="24">
                  <c:v>8.3325611887557105E-2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F16-4C2F-B9D0-8C19322D4B58}"/>
            </c:ext>
          </c:extLst>
        </c:ser>
        <c:ser>
          <c:idx val="18"/>
          <c:order val="18"/>
          <c:tx>
            <c:strRef>
              <c:f>Overview!$B$22</c:f>
              <c:strCache>
                <c:ptCount val="1"/>
                <c:pt idx="0">
                  <c:v>UK-2019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Overview!$C$22:$AA$22</c:f>
              <c:numCache>
                <c:formatCode>0.0%</c:formatCode>
                <c:ptCount val="25"/>
                <c:pt idx="0">
                  <c:v>-8.0493537015276145E-2</c:v>
                </c:pt>
                <c:pt idx="1">
                  <c:v>-5.8285450395644832E-2</c:v>
                </c:pt>
                <c:pt idx="2">
                  <c:v>-4.8974745998317609E-2</c:v>
                </c:pt>
                <c:pt idx="3">
                  <c:v>-3.8663973112775959E-2</c:v>
                </c:pt>
                <c:pt idx="4">
                  <c:v>-3.368650721499529E-2</c:v>
                </c:pt>
                <c:pt idx="5">
                  <c:v>-2.2508561524485722E-2</c:v>
                </c:pt>
                <c:pt idx="6">
                  <c:v>-1.0411075806694009E-2</c:v>
                </c:pt>
                <c:pt idx="7">
                  <c:v>-6.6537954807222351E-3</c:v>
                </c:pt>
                <c:pt idx="8">
                  <c:v>-3.911946187922009E-3</c:v>
                </c:pt>
                <c:pt idx="9">
                  <c:v>-4.1146254134559832E-3</c:v>
                </c:pt>
                <c:pt idx="10">
                  <c:v>-5.5122344716321747E-3</c:v>
                </c:pt>
                <c:pt idx="11">
                  <c:v>-4.8532690129006462E-3</c:v>
                </c:pt>
                <c:pt idx="12">
                  <c:v>-4.2695960060524603E-3</c:v>
                </c:pt>
                <c:pt idx="13">
                  <c:v>-3.4973068184719191E-3</c:v>
                </c:pt>
                <c:pt idx="14">
                  <c:v>-3.9061331077697818E-3</c:v>
                </c:pt>
                <c:pt idx="15">
                  <c:v>-1.0035432448901302E-2</c:v>
                </c:pt>
                <c:pt idx="16">
                  <c:v>-9.5199733763456553E-3</c:v>
                </c:pt>
                <c:pt idx="17">
                  <c:v>-3.0327942700121764E-3</c:v>
                </c:pt>
                <c:pt idx="18">
                  <c:v>-4.4064538394797351E-3</c:v>
                </c:pt>
                <c:pt idx="19">
                  <c:v>-2.5212989485952722E-3</c:v>
                </c:pt>
                <c:pt idx="20">
                  <c:v>1.6153550049489765E-4</c:v>
                </c:pt>
                <c:pt idx="21">
                  <c:v>-3.5047055407991006E-5</c:v>
                </c:pt>
                <c:pt idx="22">
                  <c:v>2.8346294653040006E-3</c:v>
                </c:pt>
                <c:pt idx="23">
                  <c:v>2.9496999004783005E-3</c:v>
                </c:pt>
                <c:pt idx="24">
                  <c:v>3.8979550649934028E-3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F16-4C2F-B9D0-8C19322D4B58}"/>
            </c:ext>
          </c:extLst>
        </c:ser>
        <c:ser>
          <c:idx val="19"/>
          <c:order val="19"/>
          <c:tx>
            <c:strRef>
              <c:f>Overview!$B$23</c:f>
              <c:strCache>
                <c:ptCount val="1"/>
                <c:pt idx="0">
                  <c:v>UK-2020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Overview!$C$23:$AA$23</c:f>
              <c:numCache>
                <c:formatCode>0.0%</c:formatCode>
                <c:ptCount val="25"/>
                <c:pt idx="0">
                  <c:v>2.8537854624811145E-2</c:v>
                </c:pt>
                <c:pt idx="1">
                  <c:v>5.153595438761642E-2</c:v>
                </c:pt>
                <c:pt idx="2">
                  <c:v>5.5137605374156552E-2</c:v>
                </c:pt>
                <c:pt idx="3">
                  <c:v>4.2745069618705112E-2</c:v>
                </c:pt>
                <c:pt idx="4">
                  <c:v>3.7537810542323018E-2</c:v>
                </c:pt>
                <c:pt idx="5">
                  <c:v>2.8163582039617684E-2</c:v>
                </c:pt>
                <c:pt idx="6">
                  <c:v>2.2859013718628567E-2</c:v>
                </c:pt>
                <c:pt idx="7">
                  <c:v>1.7860250171346178E-2</c:v>
                </c:pt>
                <c:pt idx="8">
                  <c:v>1.5888699506071684E-2</c:v>
                </c:pt>
                <c:pt idx="9">
                  <c:v>1.3782986412993867E-2</c:v>
                </c:pt>
                <c:pt idx="10">
                  <c:v>1.4433038609366833E-2</c:v>
                </c:pt>
                <c:pt idx="11">
                  <c:v>1.5356503307385876E-2</c:v>
                </c:pt>
                <c:pt idx="12">
                  <c:v>2.3273276117463507E-2</c:v>
                </c:pt>
                <c:pt idx="13">
                  <c:v>6.2236744696602252E-2</c:v>
                </c:pt>
                <c:pt idx="14">
                  <c:v>0.10696380941741164</c:v>
                </c:pt>
                <c:pt idx="15">
                  <c:v>0.16967140353120841</c:v>
                </c:pt>
                <c:pt idx="16">
                  <c:v>0.2242681016231057</c:v>
                </c:pt>
                <c:pt idx="17">
                  <c:v>0.2530682688409388</c:v>
                </c:pt>
                <c:pt idx="18">
                  <c:v>0.25751494710857714</c:v>
                </c:pt>
                <c:pt idx="19">
                  <c:v>0.26727666882802431</c:v>
                </c:pt>
                <c:pt idx="20">
                  <c:v>0.26724894731880527</c:v>
                </c:pt>
                <c:pt idx="21">
                  <c:v>0.26426426995325952</c:v>
                </c:pt>
                <c:pt idx="22">
                  <c:v>0.25924202572656158</c:v>
                </c:pt>
                <c:pt idx="23">
                  <c:v>0.2519529486038467</c:v>
                </c:pt>
                <c:pt idx="24">
                  <c:v>0.24374213840469428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F16-4C2F-B9D0-8C19322D4B58}"/>
            </c:ext>
          </c:extLst>
        </c:ser>
        <c:ser>
          <c:idx val="20"/>
          <c:order val="20"/>
          <c:tx>
            <c:strRef>
              <c:f>Overview!$B$24</c:f>
              <c:strCache>
                <c:ptCount val="1"/>
                <c:pt idx="0">
                  <c:v>NL-2011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Overview!$C$24:$AA$24</c:f>
              <c:numCache>
                <c:formatCode>0.0%</c:formatCode>
                <c:ptCount val="25"/>
                <c:pt idx="0">
                  <c:v>-6.1085082793891507E-2</c:v>
                </c:pt>
                <c:pt idx="1">
                  <c:v>-8.0965605639820568E-2</c:v>
                </c:pt>
                <c:pt idx="2">
                  <c:v>-0.10184787279759347</c:v>
                </c:pt>
                <c:pt idx="3">
                  <c:v>-0.11493645490940681</c:v>
                </c:pt>
                <c:pt idx="4">
                  <c:v>-0.11650589726512986</c:v>
                </c:pt>
                <c:pt idx="5">
                  <c:v>-0.12129320619785458</c:v>
                </c:pt>
                <c:pt idx="6">
                  <c:v>-0.12739405936552961</c:v>
                </c:pt>
                <c:pt idx="7">
                  <c:v>-0.13224575573137665</c:v>
                </c:pt>
                <c:pt idx="8">
                  <c:v>-0.13334045431887773</c:v>
                </c:pt>
                <c:pt idx="9">
                  <c:v>-0.13403986699148246</c:v>
                </c:pt>
                <c:pt idx="10">
                  <c:v>-0.1313346058989574</c:v>
                </c:pt>
                <c:pt idx="11">
                  <c:v>-0.12797526678921861</c:v>
                </c:pt>
                <c:pt idx="12">
                  <c:v>-0.12370503935352911</c:v>
                </c:pt>
                <c:pt idx="13">
                  <c:v>-0.12146426496223126</c:v>
                </c:pt>
                <c:pt idx="14">
                  <c:v>-0.11745412232430728</c:v>
                </c:pt>
                <c:pt idx="15">
                  <c:v>-0.11267895296093597</c:v>
                </c:pt>
                <c:pt idx="16">
                  <c:v>-0.10958824102014991</c:v>
                </c:pt>
                <c:pt idx="17">
                  <c:v>-0.10626258554053805</c:v>
                </c:pt>
                <c:pt idx="18">
                  <c:v>-0.10310041538633281</c:v>
                </c:pt>
                <c:pt idx="19">
                  <c:v>-0.10024920113450128</c:v>
                </c:pt>
                <c:pt idx="20">
                  <c:v>-9.7829103939058054E-2</c:v>
                </c:pt>
                <c:pt idx="21">
                  <c:v>-9.6260120144778416E-2</c:v>
                </c:pt>
                <c:pt idx="22">
                  <c:v>-9.4280353827961391E-2</c:v>
                </c:pt>
                <c:pt idx="23">
                  <c:v>-9.1960898165013572E-2</c:v>
                </c:pt>
                <c:pt idx="24">
                  <c:v>-9.0748103691950258E-2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F16-4C2F-B9D0-8C19322D4B58}"/>
            </c:ext>
          </c:extLst>
        </c:ser>
        <c:ser>
          <c:idx val="21"/>
          <c:order val="21"/>
          <c:tx>
            <c:strRef>
              <c:f>Overview!$B$25</c:f>
              <c:strCache>
                <c:ptCount val="1"/>
                <c:pt idx="0">
                  <c:v>NL-2012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Overview!$C$25:$AA$25</c:f>
              <c:numCache>
                <c:formatCode>0.0%</c:formatCode>
                <c:ptCount val="25"/>
                <c:pt idx="0">
                  <c:v>-5.6900683094309949E-2</c:v>
                </c:pt>
                <c:pt idx="1">
                  <c:v>-8.6252937406537084E-2</c:v>
                </c:pt>
                <c:pt idx="2">
                  <c:v>-8.8096261280618829E-2</c:v>
                </c:pt>
                <c:pt idx="3">
                  <c:v>-9.0996211476628466E-2</c:v>
                </c:pt>
                <c:pt idx="4">
                  <c:v>-9.1756719015188948E-2</c:v>
                </c:pt>
                <c:pt idx="5">
                  <c:v>-8.1442193087008341E-2</c:v>
                </c:pt>
                <c:pt idx="6">
                  <c:v>-7.1788618715753594E-2</c:v>
                </c:pt>
                <c:pt idx="7">
                  <c:v>-6.833127779979252E-2</c:v>
                </c:pt>
                <c:pt idx="8">
                  <c:v>-6.3198746706544184E-2</c:v>
                </c:pt>
                <c:pt idx="9">
                  <c:v>-6.3399541227305872E-2</c:v>
                </c:pt>
                <c:pt idx="10">
                  <c:v>-6.2178550247437313E-2</c:v>
                </c:pt>
                <c:pt idx="11">
                  <c:v>-6.0776613269033358E-2</c:v>
                </c:pt>
                <c:pt idx="12">
                  <c:v>-6.0086727102772727E-2</c:v>
                </c:pt>
                <c:pt idx="13">
                  <c:v>-5.7106333527019174E-2</c:v>
                </c:pt>
                <c:pt idx="14">
                  <c:v>-5.4750187874233351E-2</c:v>
                </c:pt>
                <c:pt idx="15">
                  <c:v>-5.1680129794454022E-2</c:v>
                </c:pt>
                <c:pt idx="16">
                  <c:v>-4.8301372529932836E-2</c:v>
                </c:pt>
                <c:pt idx="17">
                  <c:v>-4.6765246116094478E-2</c:v>
                </c:pt>
                <c:pt idx="18">
                  <c:v>-4.5621992561823241E-2</c:v>
                </c:pt>
                <c:pt idx="19">
                  <c:v>-4.5576492774663808E-2</c:v>
                </c:pt>
                <c:pt idx="20">
                  <c:v>-4.2517186484323101E-2</c:v>
                </c:pt>
                <c:pt idx="21">
                  <c:v>-4.1947602859150265E-2</c:v>
                </c:pt>
                <c:pt idx="22">
                  <c:v>-4.0487735593533858E-2</c:v>
                </c:pt>
                <c:pt idx="23">
                  <c:v>-3.9159103743945024E-2</c:v>
                </c:pt>
                <c:pt idx="24">
                  <c:v>-3.7590096691377875E-2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F16-4C2F-B9D0-8C19322D4B58}"/>
            </c:ext>
          </c:extLst>
        </c:ser>
        <c:ser>
          <c:idx val="22"/>
          <c:order val="22"/>
          <c:tx>
            <c:strRef>
              <c:f>Overview!$B$26</c:f>
              <c:strCache>
                <c:ptCount val="1"/>
                <c:pt idx="0">
                  <c:v>NL-2013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Overview!$C$26:$AA$26</c:f>
              <c:numCache>
                <c:formatCode>0.0%</c:formatCode>
                <c:ptCount val="25"/>
                <c:pt idx="0">
                  <c:v>-5.1428775794857134E-2</c:v>
                </c:pt>
                <c:pt idx="1">
                  <c:v>-4.1070284127323241E-2</c:v>
                </c:pt>
                <c:pt idx="2">
                  <c:v>-3.3519553072625698E-2</c:v>
                </c:pt>
                <c:pt idx="3">
                  <c:v>-2.6430100400347489E-2</c:v>
                </c:pt>
                <c:pt idx="4">
                  <c:v>-1.5833458654693097E-2</c:v>
                </c:pt>
                <c:pt idx="5">
                  <c:v>-1.2413587604290817E-2</c:v>
                </c:pt>
                <c:pt idx="6">
                  <c:v>-1.5264838831464338E-2</c:v>
                </c:pt>
                <c:pt idx="7">
                  <c:v>-1.1950293191805765E-2</c:v>
                </c:pt>
                <c:pt idx="8">
                  <c:v>-9.221676279997152E-3</c:v>
                </c:pt>
                <c:pt idx="9">
                  <c:v>-3.9297971086651156E-3</c:v>
                </c:pt>
                <c:pt idx="10">
                  <c:v>-3.6686187261596509E-3</c:v>
                </c:pt>
                <c:pt idx="11">
                  <c:v>-9.6390288156230535E-4</c:v>
                </c:pt>
                <c:pt idx="12">
                  <c:v>2.1626465040902178E-3</c:v>
                </c:pt>
                <c:pt idx="13">
                  <c:v>4.95061011040093E-3</c:v>
                </c:pt>
                <c:pt idx="14">
                  <c:v>1.009187656056823E-2</c:v>
                </c:pt>
                <c:pt idx="15">
                  <c:v>1.0943409161020535E-2</c:v>
                </c:pt>
                <c:pt idx="16">
                  <c:v>1.0084688017132288E-2</c:v>
                </c:pt>
                <c:pt idx="17">
                  <c:v>7.8449440836903753E-3</c:v>
                </c:pt>
                <c:pt idx="18">
                  <c:v>6.357114739458174E-3</c:v>
                </c:pt>
                <c:pt idx="19">
                  <c:v>4.6510061589349451E-3</c:v>
                </c:pt>
                <c:pt idx="20">
                  <c:v>1.8838428244749115E-3</c:v>
                </c:pt>
                <c:pt idx="21">
                  <c:v>1.3107015431234488E-3</c:v>
                </c:pt>
                <c:pt idx="22">
                  <c:v>9.8267194281674683E-4</c:v>
                </c:pt>
                <c:pt idx="23">
                  <c:v>-7.3176745702857582E-5</c:v>
                </c:pt>
                <c:pt idx="24">
                  <c:v>-3.6982418772951036E-4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F16-4C2F-B9D0-8C19322D4B58}"/>
            </c:ext>
          </c:extLst>
        </c:ser>
        <c:ser>
          <c:idx val="23"/>
          <c:order val="23"/>
          <c:tx>
            <c:strRef>
              <c:f>Overview!$B$27</c:f>
              <c:strCache>
                <c:ptCount val="1"/>
                <c:pt idx="0">
                  <c:v>NL-2014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Overview!$C$27:$AA$27</c:f>
              <c:numCache>
                <c:formatCode>0.0%</c:formatCode>
                <c:ptCount val="25"/>
                <c:pt idx="0">
                  <c:v>-0.10968849468903116</c:v>
                </c:pt>
                <c:pt idx="1">
                  <c:v>-0.10515915402691733</c:v>
                </c:pt>
                <c:pt idx="2">
                  <c:v>-0.10560807907176623</c:v>
                </c:pt>
                <c:pt idx="3">
                  <c:v>-0.11050307649592934</c:v>
                </c:pt>
                <c:pt idx="4">
                  <c:v>-0.11425011278922378</c:v>
                </c:pt>
                <c:pt idx="5">
                  <c:v>-0.10976162097735398</c:v>
                </c:pt>
                <c:pt idx="6">
                  <c:v>-0.10948644429252165</c:v>
                </c:pt>
                <c:pt idx="7">
                  <c:v>-0.11253044341643031</c:v>
                </c:pt>
                <c:pt idx="8">
                  <c:v>-0.11486149683116144</c:v>
                </c:pt>
                <c:pt idx="9">
                  <c:v>-0.11585966534487971</c:v>
                </c:pt>
                <c:pt idx="10">
                  <c:v>-0.11351328577956526</c:v>
                </c:pt>
                <c:pt idx="11">
                  <c:v>-0.11220963544775228</c:v>
                </c:pt>
                <c:pt idx="12">
                  <c:v>-0.11031433043689885</c:v>
                </c:pt>
                <c:pt idx="13">
                  <c:v>-0.1062870424171993</c:v>
                </c:pt>
                <c:pt idx="14">
                  <c:v>-0.10451625415141451</c:v>
                </c:pt>
                <c:pt idx="15">
                  <c:v>-0.10223141345703414</c:v>
                </c:pt>
                <c:pt idx="16">
                  <c:v>-9.9328336415847374E-2</c:v>
                </c:pt>
                <c:pt idx="17">
                  <c:v>-9.6784477953321152E-2</c:v>
                </c:pt>
                <c:pt idx="18">
                  <c:v>-9.386438546911631E-2</c:v>
                </c:pt>
                <c:pt idx="19">
                  <c:v>-9.0264317839957503E-2</c:v>
                </c:pt>
                <c:pt idx="20">
                  <c:v>-8.7998023039469381E-2</c:v>
                </c:pt>
                <c:pt idx="21">
                  <c:v>-8.630359833095988E-2</c:v>
                </c:pt>
                <c:pt idx="22">
                  <c:v>-8.4410694113217014E-2</c:v>
                </c:pt>
                <c:pt idx="23">
                  <c:v>-8.3327632970896334E-2</c:v>
                </c:pt>
                <c:pt idx="24">
                  <c:v>-8.2019639045454604E-2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F16-4C2F-B9D0-8C19322D4B58}"/>
            </c:ext>
          </c:extLst>
        </c:ser>
        <c:ser>
          <c:idx val="24"/>
          <c:order val="24"/>
          <c:tx>
            <c:strRef>
              <c:f>Overview!$B$28</c:f>
              <c:strCache>
                <c:ptCount val="1"/>
                <c:pt idx="0">
                  <c:v>NL-2015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Overview!$C$28:$AA$28</c:f>
              <c:numCache>
                <c:formatCode>0.0%</c:formatCode>
                <c:ptCount val="25"/>
                <c:pt idx="0">
                  <c:v>4.7709309395229049E-2</c:v>
                </c:pt>
                <c:pt idx="1">
                  <c:v>7.0925016022217444E-2</c:v>
                </c:pt>
                <c:pt idx="2">
                  <c:v>8.0898152127202402E-2</c:v>
                </c:pt>
                <c:pt idx="3">
                  <c:v>8.1260691607032517E-2</c:v>
                </c:pt>
                <c:pt idx="4">
                  <c:v>7.8651685393258439E-2</c:v>
                </c:pt>
                <c:pt idx="5">
                  <c:v>7.3134684147795018E-2</c:v>
                </c:pt>
                <c:pt idx="6">
                  <c:v>7.0737630480699615E-2</c:v>
                </c:pt>
                <c:pt idx="7">
                  <c:v>6.9916339042818951E-2</c:v>
                </c:pt>
                <c:pt idx="8">
                  <c:v>6.483657338175608E-2</c:v>
                </c:pt>
                <c:pt idx="9">
                  <c:v>6.0373063997012699E-2</c:v>
                </c:pt>
                <c:pt idx="10">
                  <c:v>5.6299685963644437E-2</c:v>
                </c:pt>
                <c:pt idx="11">
                  <c:v>5.4632105426504693E-2</c:v>
                </c:pt>
                <c:pt idx="12">
                  <c:v>5.4107645591464512E-2</c:v>
                </c:pt>
                <c:pt idx="13">
                  <c:v>5.0319581638582259E-2</c:v>
                </c:pt>
                <c:pt idx="14">
                  <c:v>4.8949116385057376E-2</c:v>
                </c:pt>
                <c:pt idx="15">
                  <c:v>4.8270740262559599E-2</c:v>
                </c:pt>
                <c:pt idx="16">
                  <c:v>4.7405821084396026E-2</c:v>
                </c:pt>
                <c:pt idx="17">
                  <c:v>4.5442671641576185E-2</c:v>
                </c:pt>
                <c:pt idx="18">
                  <c:v>4.3724258679341751E-2</c:v>
                </c:pt>
                <c:pt idx="19">
                  <c:v>4.287307205879054E-2</c:v>
                </c:pt>
                <c:pt idx="20">
                  <c:v>3.9548164238144973E-2</c:v>
                </c:pt>
                <c:pt idx="21">
                  <c:v>3.8353910030560157E-2</c:v>
                </c:pt>
                <c:pt idx="22">
                  <c:v>3.6864236026239838E-2</c:v>
                </c:pt>
                <c:pt idx="23">
                  <c:v>3.7094246876068847E-2</c:v>
                </c:pt>
                <c:pt idx="24">
                  <c:v>3.5759390235106929E-2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F16-4C2F-B9D0-8C19322D4B58}"/>
            </c:ext>
          </c:extLst>
        </c:ser>
        <c:ser>
          <c:idx val="25"/>
          <c:order val="25"/>
          <c:tx>
            <c:strRef>
              <c:f>Overview!$B$29</c:f>
              <c:strCache>
                <c:ptCount val="1"/>
                <c:pt idx="0">
                  <c:v>NL-2016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Overview!$C$29:$AA$29</c:f>
              <c:numCache>
                <c:formatCode>0.0%</c:formatCode>
                <c:ptCount val="25"/>
                <c:pt idx="0">
                  <c:v>2.1315403597868442E-2</c:v>
                </c:pt>
                <c:pt idx="1">
                  <c:v>1.0681478316598774E-3</c:v>
                </c:pt>
                <c:pt idx="2">
                  <c:v>2.1486892995272884E-4</c:v>
                </c:pt>
                <c:pt idx="3">
                  <c:v>8.4726787457569605E-3</c:v>
                </c:pt>
                <c:pt idx="4">
                  <c:v>6.3376801942123112E-3</c:v>
                </c:pt>
                <c:pt idx="5">
                  <c:v>2.9797377830751435E-4</c:v>
                </c:pt>
                <c:pt idx="6">
                  <c:v>-4.6580206728365414E-3</c:v>
                </c:pt>
                <c:pt idx="7">
                  <c:v>1.6340378544682274E-3</c:v>
                </c:pt>
                <c:pt idx="8">
                  <c:v>3.3824681335896888E-3</c:v>
                </c:pt>
                <c:pt idx="9">
                  <c:v>2.8557711115457778E-3</c:v>
                </c:pt>
                <c:pt idx="10">
                  <c:v>3.1857351659142523E-3</c:v>
                </c:pt>
                <c:pt idx="11">
                  <c:v>5.0791414997493189E-3</c:v>
                </c:pt>
                <c:pt idx="12">
                  <c:v>7.0161562415305516E-3</c:v>
                </c:pt>
                <c:pt idx="13">
                  <c:v>1.031958163858222E-2</c:v>
                </c:pt>
                <c:pt idx="14">
                  <c:v>8.7609997333398006E-3</c:v>
                </c:pt>
                <c:pt idx="15">
                  <c:v>7.4677513339350835E-3</c:v>
                </c:pt>
                <c:pt idx="16">
                  <c:v>7.0865375255524188E-3</c:v>
                </c:pt>
                <c:pt idx="17">
                  <c:v>8.5854212389416956E-3</c:v>
                </c:pt>
                <c:pt idx="18">
                  <c:v>1.2349958578873461E-2</c:v>
                </c:pt>
                <c:pt idx="19">
                  <c:v>1.2059688535999461E-2</c:v>
                </c:pt>
                <c:pt idx="20">
                  <c:v>1.2424050870919159E-2</c:v>
                </c:pt>
                <c:pt idx="21">
                  <c:v>1.2674123178459826E-2</c:v>
                </c:pt>
                <c:pt idx="22">
                  <c:v>1.2056311231197105E-2</c:v>
                </c:pt>
                <c:pt idx="23">
                  <c:v>1.2339826443848775E-2</c:v>
                </c:pt>
                <c:pt idx="24">
                  <c:v>1.2405222961018075E-2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F16-4C2F-B9D0-8C19322D4B58}"/>
            </c:ext>
          </c:extLst>
        </c:ser>
        <c:ser>
          <c:idx val="26"/>
          <c:order val="26"/>
          <c:tx>
            <c:strRef>
              <c:f>Overview!$B$30</c:f>
              <c:strCache>
                <c:ptCount val="1"/>
                <c:pt idx="0">
                  <c:v>NL-2017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Overview!$C$30:$AA$30</c:f>
              <c:numCache>
                <c:formatCode>0.0%</c:formatCode>
                <c:ptCount val="25"/>
                <c:pt idx="0">
                  <c:v>0.14845677908515431</c:v>
                </c:pt>
                <c:pt idx="1">
                  <c:v>0.15440076906643882</c:v>
                </c:pt>
                <c:pt idx="2">
                  <c:v>0.1486892995272884</c:v>
                </c:pt>
                <c:pt idx="3">
                  <c:v>0.15412931134855312</c:v>
                </c:pt>
                <c:pt idx="4">
                  <c:v>0.15315702408318477</c:v>
                </c:pt>
                <c:pt idx="5">
                  <c:v>0.14446960667461264</c:v>
                </c:pt>
                <c:pt idx="6">
                  <c:v>0.13667438751874947</c:v>
                </c:pt>
                <c:pt idx="7">
                  <c:v>0.12533560109885711</c:v>
                </c:pt>
                <c:pt idx="8">
                  <c:v>0.11211991739656774</c:v>
                </c:pt>
                <c:pt idx="9">
                  <c:v>9.7501644824581735E-2</c:v>
                </c:pt>
                <c:pt idx="10">
                  <c:v>8.3046249874417929E-2</c:v>
                </c:pt>
                <c:pt idx="11">
                  <c:v>7.1901783369541908E-2</c:v>
                </c:pt>
                <c:pt idx="12">
                  <c:v>6.4287571143326547E-2</c:v>
                </c:pt>
                <c:pt idx="13">
                  <c:v>5.8082510168506726E-2</c:v>
                </c:pt>
                <c:pt idx="14">
                  <c:v>5.4534435528835704E-2</c:v>
                </c:pt>
                <c:pt idx="15">
                  <c:v>4.9833757983615778E-2</c:v>
                </c:pt>
                <c:pt idx="16">
                  <c:v>4.7892533826535612E-2</c:v>
                </c:pt>
                <c:pt idx="17">
                  <c:v>4.7664103107330144E-2</c:v>
                </c:pt>
                <c:pt idx="18">
                  <c:v>4.6914566723265771E-2</c:v>
                </c:pt>
                <c:pt idx="19">
                  <c:v>4.7267767741549262E-2</c:v>
                </c:pt>
                <c:pt idx="20">
                  <c:v>4.7074581910453023E-2</c:v>
                </c:pt>
                <c:pt idx="21">
                  <c:v>4.6207812330901488E-2</c:v>
                </c:pt>
                <c:pt idx="22">
                  <c:v>4.4846174681085815E-2</c:v>
                </c:pt>
                <c:pt idx="23">
                  <c:v>4.425284156439159E-2</c:v>
                </c:pt>
                <c:pt idx="24">
                  <c:v>4.3603959727527064E-2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F16-4C2F-B9D0-8C19322D4B58}"/>
            </c:ext>
          </c:extLst>
        </c:ser>
        <c:ser>
          <c:idx val="27"/>
          <c:order val="27"/>
          <c:tx>
            <c:strRef>
              <c:f>Overview!$B$31</c:f>
              <c:strCache>
                <c:ptCount val="1"/>
                <c:pt idx="0">
                  <c:v>NL-2018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Overview!$C$31:$AA$31</c:f>
              <c:numCache>
                <c:formatCode>0.0%</c:formatCode>
                <c:ptCount val="25"/>
                <c:pt idx="0">
                  <c:v>7.6034476592396538E-2</c:v>
                </c:pt>
                <c:pt idx="1">
                  <c:v>7.380901516769918E-2</c:v>
                </c:pt>
                <c:pt idx="2">
                  <c:v>8.1435324452084235E-2</c:v>
                </c:pt>
                <c:pt idx="3">
                  <c:v>7.9164912720661354E-2</c:v>
                </c:pt>
                <c:pt idx="4">
                  <c:v>8.2196489569682271E-2</c:v>
                </c:pt>
                <c:pt idx="5">
                  <c:v>8.901072705601909E-2</c:v>
                </c:pt>
                <c:pt idx="6">
                  <c:v>0.10035407079375125</c:v>
                </c:pt>
                <c:pt idx="7">
                  <c:v>0.10818488225577372</c:v>
                </c:pt>
                <c:pt idx="8">
                  <c:v>0.12483087659332057</c:v>
                </c:pt>
                <c:pt idx="9">
                  <c:v>0.14215196400946004</c:v>
                </c:pt>
                <c:pt idx="10">
                  <c:v>0.14969390367607269</c:v>
                </c:pt>
                <c:pt idx="11">
                  <c:v>0.15078365602692964</c:v>
                </c:pt>
                <c:pt idx="12">
                  <c:v>0.14672256729923622</c:v>
                </c:pt>
                <c:pt idx="13">
                  <c:v>0.14147588611272521</c:v>
                </c:pt>
                <c:pt idx="14">
                  <c:v>0.13390705679862311</c:v>
                </c:pt>
                <c:pt idx="15">
                  <c:v>0.12561955143219503</c:v>
                </c:pt>
                <c:pt idx="16">
                  <c:v>0.11739511340406895</c:v>
                </c:pt>
                <c:pt idx="17">
                  <c:v>0.11145621003223136</c:v>
                </c:pt>
                <c:pt idx="18">
                  <c:v>0.10481601381879288</c:v>
                </c:pt>
                <c:pt idx="19">
                  <c:v>9.9296923525934153E-2</c:v>
                </c:pt>
                <c:pt idx="20">
                  <c:v>9.5295227896632181E-2</c:v>
                </c:pt>
                <c:pt idx="21">
                  <c:v>9.3624974447332296E-2</c:v>
                </c:pt>
                <c:pt idx="22">
                  <c:v>9.125141207480858E-2</c:v>
                </c:pt>
                <c:pt idx="23">
                  <c:v>8.7719828511887241E-2</c:v>
                </c:pt>
                <c:pt idx="24">
                  <c:v>8.5174653692640809E-2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F16-4C2F-B9D0-8C19322D4B58}"/>
            </c:ext>
          </c:extLst>
        </c:ser>
        <c:ser>
          <c:idx val="28"/>
          <c:order val="28"/>
          <c:tx>
            <c:strRef>
              <c:f>Overview!$B$32</c:f>
              <c:strCache>
                <c:ptCount val="1"/>
                <c:pt idx="0">
                  <c:v>NL-2019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Overview!$C$32:$AA$32</c:f>
              <c:numCache>
                <c:formatCode>0.0%</c:formatCode>
                <c:ptCount val="25"/>
                <c:pt idx="0">
                  <c:v>-1.4412932298558723E-2</c:v>
                </c:pt>
                <c:pt idx="1">
                  <c:v>1.3245033112582755E-2</c:v>
                </c:pt>
                <c:pt idx="2">
                  <c:v>1.7834121186076492E-2</c:v>
                </c:pt>
                <c:pt idx="3">
                  <c:v>1.9838248860308293E-2</c:v>
                </c:pt>
                <c:pt idx="4">
                  <c:v>1.8003308483898008E-2</c:v>
                </c:pt>
                <c:pt idx="5">
                  <c:v>1.7997616209773543E-2</c:v>
                </c:pt>
                <c:pt idx="6">
                  <c:v>2.0825893084905567E-2</c:v>
                </c:pt>
                <c:pt idx="7">
                  <c:v>1.9986909887487369E-2</c:v>
                </c:pt>
                <c:pt idx="8">
                  <c:v>1.5452538631346579E-2</c:v>
                </c:pt>
                <c:pt idx="9">
                  <c:v>1.4346426729733092E-2</c:v>
                </c:pt>
                <c:pt idx="10">
                  <c:v>1.8469485972070529E-2</c:v>
                </c:pt>
                <c:pt idx="11">
                  <c:v>1.9528732064841112E-2</c:v>
                </c:pt>
                <c:pt idx="12">
                  <c:v>1.9809510113552763E-2</c:v>
                </c:pt>
                <c:pt idx="13">
                  <c:v>1.9709471237652529E-2</c:v>
                </c:pt>
                <c:pt idx="14">
                  <c:v>2.0477079343531067E-2</c:v>
                </c:pt>
                <c:pt idx="15">
                  <c:v>2.4455286039098297E-2</c:v>
                </c:pt>
                <c:pt idx="16">
                  <c:v>2.7353256108244912E-2</c:v>
                </c:pt>
                <c:pt idx="17">
                  <c:v>2.8818959506184016E-2</c:v>
                </c:pt>
                <c:pt idx="18">
                  <c:v>2.8424880877540342E-2</c:v>
                </c:pt>
                <c:pt idx="19">
                  <c:v>2.9941553727914263E-2</c:v>
                </c:pt>
                <c:pt idx="20">
                  <c:v>3.2118445722226288E-2</c:v>
                </c:pt>
                <c:pt idx="21">
                  <c:v>3.2339799804511349E-2</c:v>
                </c:pt>
                <c:pt idx="22">
                  <c:v>3.3177977578564208E-2</c:v>
                </c:pt>
                <c:pt idx="23">
                  <c:v>3.3114068229361381E-2</c:v>
                </c:pt>
                <c:pt idx="24">
                  <c:v>3.3784437000219436E-2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F16-4C2F-B9D0-8C19322D4B58}"/>
            </c:ext>
          </c:extLst>
        </c:ser>
        <c:ser>
          <c:idx val="29"/>
          <c:order val="29"/>
          <c:tx>
            <c:strRef>
              <c:f>Overview!$B$33</c:f>
              <c:strCache>
                <c:ptCount val="1"/>
                <c:pt idx="0">
                  <c:v>NL-2020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Overview!$C$33:$AA$33</c:f>
              <c:numCache>
                <c:formatCode>0.0%</c:formatCode>
                <c:ptCount val="25"/>
                <c:pt idx="0">
                  <c:v>-3.4691176996531044E-3</c:v>
                </c:pt>
                <c:pt idx="1">
                  <c:v>3.5035248878444752E-2</c:v>
                </c:pt>
                <c:pt idx="2">
                  <c:v>3.2874946282767513E-2</c:v>
                </c:pt>
                <c:pt idx="3">
                  <c:v>2.0241283261533519E-2</c:v>
                </c:pt>
                <c:pt idx="4">
                  <c:v>1.9421230154467537E-2</c:v>
                </c:pt>
                <c:pt idx="5">
                  <c:v>1.9553039332538741E-2</c:v>
                </c:pt>
                <c:pt idx="6">
                  <c:v>1.9677969041764033E-2</c:v>
                </c:pt>
                <c:pt idx="7">
                  <c:v>8.366095718108436E-3</c:v>
                </c:pt>
                <c:pt idx="8">
                  <c:v>6.1240475681834366E-3</c:v>
                </c:pt>
                <c:pt idx="9">
                  <c:v>3.6559560431744208E-3</c:v>
                </c:pt>
                <c:pt idx="10">
                  <c:v>8.4067111092386293E-3</c:v>
                </c:pt>
                <c:pt idx="11">
                  <c:v>2.5491202521068582E-2</c:v>
                </c:pt>
                <c:pt idx="12">
                  <c:v>6.1251016333235625E-2</c:v>
                </c:pt>
                <c:pt idx="13">
                  <c:v>0.10914584543869843</c:v>
                </c:pt>
                <c:pt idx="14">
                  <c:v>0.14968121984921579</c:v>
                </c:pt>
                <c:pt idx="15">
                  <c:v>0.17209876261097079</c:v>
                </c:pt>
                <c:pt idx="16">
                  <c:v>0.18547649177455464</c:v>
                </c:pt>
                <c:pt idx="17">
                  <c:v>0.18968762148453325</c:v>
                </c:pt>
                <c:pt idx="18">
                  <c:v>0.18520825132341964</c:v>
                </c:pt>
                <c:pt idx="19">
                  <c:v>0.17875504201995102</c:v>
                </c:pt>
                <c:pt idx="20">
                  <c:v>0.17279960174273362</c:v>
                </c:pt>
                <c:pt idx="21">
                  <c:v>0.16703113216784532</c:v>
                </c:pt>
                <c:pt idx="22">
                  <c:v>0.16164705726912984</c:v>
                </c:pt>
                <c:pt idx="23">
                  <c:v>0.15720114855674772</c:v>
                </c:pt>
                <c:pt idx="24">
                  <c:v>0.15309647193863063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F16-4C2F-B9D0-8C19322D4B58}"/>
            </c:ext>
          </c:extLst>
        </c:ser>
        <c:ser>
          <c:idx val="30"/>
          <c:order val="30"/>
          <c:tx>
            <c:strRef>
              <c:f>Overview!$B$34</c:f>
              <c:strCache>
                <c:ptCount val="1"/>
                <c:pt idx="0">
                  <c:v>SE-2015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Overview!$C$34:$AA$34</c:f>
              <c:numCache>
                <c:formatCode>0.0%</c:formatCode>
                <c:ptCount val="25"/>
                <c:pt idx="0">
                  <c:v>-2.2465088038858577E-2</c:v>
                </c:pt>
                <c:pt idx="1">
                  <c:v>-7.8900483583609054E-3</c:v>
                </c:pt>
                <c:pt idx="2">
                  <c:v>-7.3854740997890021E-3</c:v>
                </c:pt>
                <c:pt idx="3">
                  <c:v>-2.6923076923076922E-3</c:v>
                </c:pt>
                <c:pt idx="4">
                  <c:v>6.9580657815952029E-3</c:v>
                </c:pt>
                <c:pt idx="5">
                  <c:v>3.9043604450279905E-3</c:v>
                </c:pt>
                <c:pt idx="6">
                  <c:v>8.7972630737103968E-3</c:v>
                </c:pt>
                <c:pt idx="7">
                  <c:v>1.5126874725728599E-2</c:v>
                </c:pt>
                <c:pt idx="8">
                  <c:v>1.9081304442384081E-2</c:v>
                </c:pt>
                <c:pt idx="9">
                  <c:v>2.3695557985516522E-2</c:v>
                </c:pt>
                <c:pt idx="10">
                  <c:v>2.3093473134342391E-2</c:v>
                </c:pt>
                <c:pt idx="11">
                  <c:v>2.4586968386945879E-2</c:v>
                </c:pt>
                <c:pt idx="12">
                  <c:v>2.7182205091142719E-2</c:v>
                </c:pt>
                <c:pt idx="13">
                  <c:v>2.6477173172393675E-2</c:v>
                </c:pt>
                <c:pt idx="14">
                  <c:v>2.8436085575328247E-2</c:v>
                </c:pt>
                <c:pt idx="15">
                  <c:v>2.9518829836521304E-2</c:v>
                </c:pt>
                <c:pt idx="16">
                  <c:v>3.0100208689766709E-2</c:v>
                </c:pt>
                <c:pt idx="17">
                  <c:v>2.8829881057373757E-2</c:v>
                </c:pt>
                <c:pt idx="18">
                  <c:v>2.8165092785145316E-2</c:v>
                </c:pt>
                <c:pt idx="19">
                  <c:v>2.9571734708307519E-2</c:v>
                </c:pt>
                <c:pt idx="20">
                  <c:v>3.1173370897897446E-2</c:v>
                </c:pt>
                <c:pt idx="21">
                  <c:v>3.1582113495087244E-2</c:v>
                </c:pt>
                <c:pt idx="22">
                  <c:v>3.2341370405232564E-2</c:v>
                </c:pt>
                <c:pt idx="23">
                  <c:v>3.3148656827599064E-2</c:v>
                </c:pt>
                <c:pt idx="24">
                  <c:v>3.325362292782913E-2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F16-4C2F-B9D0-8C19322D4B58}"/>
            </c:ext>
          </c:extLst>
        </c:ser>
        <c:ser>
          <c:idx val="31"/>
          <c:order val="31"/>
          <c:tx>
            <c:strRef>
              <c:f>Overview!$B$35</c:f>
              <c:strCache>
                <c:ptCount val="1"/>
                <c:pt idx="0">
                  <c:v>SE-2016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Overview!$C$35:$AA$35</c:f>
              <c:numCache>
                <c:formatCode>0.0%</c:formatCode>
                <c:ptCount val="25"/>
                <c:pt idx="0">
                  <c:v>-5.889496053430484E-2</c:v>
                </c:pt>
                <c:pt idx="1">
                  <c:v>-3.9450241791804529E-2</c:v>
                </c:pt>
                <c:pt idx="2">
                  <c:v>-2.4572867742155079E-2</c:v>
                </c:pt>
                <c:pt idx="3">
                  <c:v>-7.9487179487179489E-3</c:v>
                </c:pt>
                <c:pt idx="4">
                  <c:v>-4.0881217351805494E-3</c:v>
                </c:pt>
                <c:pt idx="5">
                  <c:v>-8.0160320641282524E-3</c:v>
                </c:pt>
                <c:pt idx="6">
                  <c:v>-1.3492098754461578E-2</c:v>
                </c:pt>
                <c:pt idx="7">
                  <c:v>-2.1206019773355025E-2</c:v>
                </c:pt>
                <c:pt idx="8">
                  <c:v>-2.544555475430103E-2</c:v>
                </c:pt>
                <c:pt idx="9">
                  <c:v>-2.8348016257814281E-2</c:v>
                </c:pt>
                <c:pt idx="10">
                  <c:v>-3.0506308896342444E-2</c:v>
                </c:pt>
                <c:pt idx="11">
                  <c:v>-2.8260285721711565E-2</c:v>
                </c:pt>
                <c:pt idx="12">
                  <c:v>-2.7904922508632461E-2</c:v>
                </c:pt>
                <c:pt idx="13">
                  <c:v>-2.9719428823877382E-2</c:v>
                </c:pt>
                <c:pt idx="14">
                  <c:v>-2.6981248770065504E-2</c:v>
                </c:pt>
                <c:pt idx="15">
                  <c:v>-2.5084386789330865E-2</c:v>
                </c:pt>
                <c:pt idx="16">
                  <c:v>-2.6615778951788283E-2</c:v>
                </c:pt>
                <c:pt idx="17">
                  <c:v>-2.6201940266488696E-2</c:v>
                </c:pt>
                <c:pt idx="18">
                  <c:v>-2.6437800429550348E-2</c:v>
                </c:pt>
                <c:pt idx="19">
                  <c:v>-2.5497938626548759E-2</c:v>
                </c:pt>
                <c:pt idx="20">
                  <c:v>-2.4782177701257381E-2</c:v>
                </c:pt>
                <c:pt idx="21">
                  <c:v>-2.4338279526769611E-2</c:v>
                </c:pt>
                <c:pt idx="22">
                  <c:v>-2.5245577196920339E-2</c:v>
                </c:pt>
                <c:pt idx="23">
                  <c:v>-2.3976907677266176E-2</c:v>
                </c:pt>
                <c:pt idx="24">
                  <c:v>-2.2326405120644405E-2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F16-4C2F-B9D0-8C19322D4B58}"/>
            </c:ext>
          </c:extLst>
        </c:ser>
        <c:ser>
          <c:idx val="32"/>
          <c:order val="32"/>
          <c:tx>
            <c:strRef>
              <c:f>Overview!$B$36</c:f>
              <c:strCache>
                <c:ptCount val="1"/>
                <c:pt idx="0">
                  <c:v>SE-2017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Overview!$C$36:$AA$36</c:f>
              <c:numCache>
                <c:formatCode>0.0%</c:formatCode>
                <c:ptCount val="25"/>
                <c:pt idx="0">
                  <c:v>8.7330499898805855E-2</c:v>
                </c:pt>
                <c:pt idx="1">
                  <c:v>8.7045049630949348E-2</c:v>
                </c:pt>
                <c:pt idx="2">
                  <c:v>7.7360288612075404E-2</c:v>
                </c:pt>
                <c:pt idx="3">
                  <c:v>5.6538461538461537E-2</c:v>
                </c:pt>
                <c:pt idx="4">
                  <c:v>4.5155162802221635E-2</c:v>
                </c:pt>
                <c:pt idx="5">
                  <c:v>3.6987768640729737E-2</c:v>
                </c:pt>
                <c:pt idx="6">
                  <c:v>3.7825269175515742E-2</c:v>
                </c:pt>
                <c:pt idx="7">
                  <c:v>3.7972069490694108E-2</c:v>
                </c:pt>
                <c:pt idx="8">
                  <c:v>3.436237308700478E-2</c:v>
                </c:pt>
                <c:pt idx="9">
                  <c:v>2.658400214570136E-2</c:v>
                </c:pt>
                <c:pt idx="10">
                  <c:v>2.1825117205483042E-2</c:v>
                </c:pt>
                <c:pt idx="11">
                  <c:v>1.5533627314233215E-2</c:v>
                </c:pt>
                <c:pt idx="12">
                  <c:v>1.284830964426241E-2</c:v>
                </c:pt>
                <c:pt idx="13">
                  <c:v>1.1613714816284646E-2</c:v>
                </c:pt>
                <c:pt idx="14">
                  <c:v>9.916786146017811E-3</c:v>
                </c:pt>
                <c:pt idx="15">
                  <c:v>9.5638361241643984E-3</c:v>
                </c:pt>
                <c:pt idx="16">
                  <c:v>1.1456002807598059E-2</c:v>
                </c:pt>
                <c:pt idx="17">
                  <c:v>1.2293518937859032E-2</c:v>
                </c:pt>
                <c:pt idx="18">
                  <c:v>1.4187661223422993E-2</c:v>
                </c:pt>
                <c:pt idx="19">
                  <c:v>1.3907472070837271E-2</c:v>
                </c:pt>
                <c:pt idx="20">
                  <c:v>1.5521469191840134E-2</c:v>
                </c:pt>
                <c:pt idx="21">
                  <c:v>1.6367555644676148E-2</c:v>
                </c:pt>
                <c:pt idx="22">
                  <c:v>1.6050008447372859E-2</c:v>
                </c:pt>
                <c:pt idx="23">
                  <c:v>1.69933423343731E-2</c:v>
                </c:pt>
                <c:pt idx="24">
                  <c:v>1.5386205904563261E-2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F16-4C2F-B9D0-8C19322D4B58}"/>
            </c:ext>
          </c:extLst>
        </c:ser>
        <c:ser>
          <c:idx val="33"/>
          <c:order val="33"/>
          <c:tx>
            <c:strRef>
              <c:f>Overview!$B$37</c:f>
              <c:strCache>
                <c:ptCount val="1"/>
                <c:pt idx="0">
                  <c:v>SE-2018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Overview!$C$37:$AA$37</c:f>
              <c:numCache>
                <c:formatCode>0.0%</c:formatCode>
                <c:ptCount val="25"/>
                <c:pt idx="0">
                  <c:v>1.0928961748633833E-2</c:v>
                </c:pt>
                <c:pt idx="1">
                  <c:v>2.5451768897938407E-3</c:v>
                </c:pt>
                <c:pt idx="2">
                  <c:v>1.2933088285344615E-3</c:v>
                </c:pt>
                <c:pt idx="3">
                  <c:v>1.5384615384615385E-3</c:v>
                </c:pt>
                <c:pt idx="4">
                  <c:v>-2.1266491854727053E-3</c:v>
                </c:pt>
                <c:pt idx="5">
                  <c:v>6.2366111533411683E-3</c:v>
                </c:pt>
                <c:pt idx="6">
                  <c:v>1.2499814872410045E-2</c:v>
                </c:pt>
                <c:pt idx="7">
                  <c:v>1.893440718655616E-2</c:v>
                </c:pt>
                <c:pt idx="8">
                  <c:v>2.8810823804127587E-2</c:v>
                </c:pt>
                <c:pt idx="9">
                  <c:v>4.0871484866615758E-2</c:v>
                </c:pt>
                <c:pt idx="10">
                  <c:v>4.6111784435863459E-2</c:v>
                </c:pt>
                <c:pt idx="11">
                  <c:v>5.1140547705476172E-2</c:v>
                </c:pt>
                <c:pt idx="12">
                  <c:v>5.2517465670922657E-2</c:v>
                </c:pt>
                <c:pt idx="13">
                  <c:v>5.5867134909284223E-2</c:v>
                </c:pt>
                <c:pt idx="14">
                  <c:v>5.3667313260802339E-2</c:v>
                </c:pt>
                <c:pt idx="15">
                  <c:v>4.8083923489311002E-2</c:v>
                </c:pt>
                <c:pt idx="16">
                  <c:v>4.3762181403423014E-2</c:v>
                </c:pt>
                <c:pt idx="17">
                  <c:v>4.196958501179892E-2</c:v>
                </c:pt>
                <c:pt idx="18">
                  <c:v>3.8165206422800267E-2</c:v>
                </c:pt>
                <c:pt idx="19">
                  <c:v>3.4194867778394193E-2</c:v>
                </c:pt>
                <c:pt idx="20">
                  <c:v>3.0129910784160271E-2</c:v>
                </c:pt>
                <c:pt idx="21">
                  <c:v>2.6919991979145772E-2</c:v>
                </c:pt>
                <c:pt idx="22">
                  <c:v>2.5342118601115047E-2</c:v>
                </c:pt>
                <c:pt idx="23">
                  <c:v>2.248708040411564E-2</c:v>
                </c:pt>
                <c:pt idx="24">
                  <c:v>2.0892516811104309E-2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F16-4C2F-B9D0-8C19322D4B58}"/>
            </c:ext>
          </c:extLst>
        </c:ser>
        <c:ser>
          <c:idx val="34"/>
          <c:order val="34"/>
          <c:tx>
            <c:strRef>
              <c:f>Overview!$B$38</c:f>
              <c:strCache>
                <c:ptCount val="1"/>
                <c:pt idx="0">
                  <c:v>SE-2019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Overview!$C$38:$AA$38</c:f>
              <c:numCache>
                <c:formatCode>0.0%</c:formatCode>
                <c:ptCount val="25"/>
                <c:pt idx="0">
                  <c:v>-1.6899413074276507E-2</c:v>
                </c:pt>
                <c:pt idx="1">
                  <c:v>-4.2249936370577758E-2</c:v>
                </c:pt>
                <c:pt idx="2">
                  <c:v>-4.6695255598665865E-2</c:v>
                </c:pt>
                <c:pt idx="3">
                  <c:v>-4.7435897435897434E-2</c:v>
                </c:pt>
                <c:pt idx="4">
                  <c:v>-4.5898457663163535E-2</c:v>
                </c:pt>
                <c:pt idx="5">
                  <c:v>-3.9112708174970624E-2</c:v>
                </c:pt>
                <c:pt idx="6">
                  <c:v>-4.5630248367174657E-2</c:v>
                </c:pt>
                <c:pt idx="7">
                  <c:v>-5.0827331629623898E-2</c:v>
                </c:pt>
                <c:pt idx="8">
                  <c:v>-5.6808946579215473E-2</c:v>
                </c:pt>
                <c:pt idx="9">
                  <c:v>-6.2803028740019404E-2</c:v>
                </c:pt>
                <c:pt idx="10">
                  <c:v>-6.0524065879346479E-2</c:v>
                </c:pt>
                <c:pt idx="11">
                  <c:v>-6.3000857684943734E-2</c:v>
                </c:pt>
                <c:pt idx="12">
                  <c:v>-6.4643057897695338E-2</c:v>
                </c:pt>
                <c:pt idx="13">
                  <c:v>-6.4238594074085179E-2</c:v>
                </c:pt>
                <c:pt idx="14">
                  <c:v>-6.5038936212082885E-2</c:v>
                </c:pt>
                <c:pt idx="15">
                  <c:v>-6.2082202660665838E-2</c:v>
                </c:pt>
                <c:pt idx="16">
                  <c:v>-5.8702613948999484E-2</c:v>
                </c:pt>
                <c:pt idx="17">
                  <c:v>-5.6891044740543004E-2</c:v>
                </c:pt>
                <c:pt idx="18">
                  <c:v>-5.4080160001818221E-2</c:v>
                </c:pt>
                <c:pt idx="19">
                  <c:v>-5.2176135930990235E-2</c:v>
                </c:pt>
                <c:pt idx="20">
                  <c:v>-5.2042573172640494E-2</c:v>
                </c:pt>
                <c:pt idx="21">
                  <c:v>-5.0531381592139581E-2</c:v>
                </c:pt>
                <c:pt idx="22">
                  <c:v>-4.8487920256800147E-2</c:v>
                </c:pt>
                <c:pt idx="23">
                  <c:v>-4.8652171888821649E-2</c:v>
                </c:pt>
                <c:pt idx="24">
                  <c:v>-4.7205940522852319E-2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F16-4C2F-B9D0-8C19322D4B58}"/>
            </c:ext>
          </c:extLst>
        </c:ser>
        <c:ser>
          <c:idx val="35"/>
          <c:order val="35"/>
          <c:tx>
            <c:strRef>
              <c:f>Overview!$B$39</c:f>
              <c:strCache>
                <c:ptCount val="1"/>
                <c:pt idx="0">
                  <c:v>SE-2020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Overview!$C$3:$AA$3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Overview!$C$39:$AA$39</c:f>
              <c:numCache>
                <c:formatCode>0.0%</c:formatCode>
                <c:ptCount val="25"/>
                <c:pt idx="0">
                  <c:v>-7.9639749038656185E-2</c:v>
                </c:pt>
                <c:pt idx="1">
                  <c:v>-5.5993891575464493E-2</c:v>
                </c:pt>
                <c:pt idx="2">
                  <c:v>-5.8096793955482971E-2</c:v>
                </c:pt>
                <c:pt idx="3">
                  <c:v>-6.8717948717948715E-2</c:v>
                </c:pt>
                <c:pt idx="4">
                  <c:v>-5.9422294716412354E-2</c:v>
                </c:pt>
                <c:pt idx="5">
                  <c:v>-6.3903669407781069E-2</c:v>
                </c:pt>
                <c:pt idx="6">
                  <c:v>-6.2439833533271129E-2</c:v>
                </c:pt>
                <c:pt idx="7">
                  <c:v>-6.8445236067012583E-2</c:v>
                </c:pt>
                <c:pt idx="8">
                  <c:v>-7.2090015223836193E-2</c:v>
                </c:pt>
                <c:pt idx="9">
                  <c:v>-6.9611504260455148E-2</c:v>
                </c:pt>
                <c:pt idx="10">
                  <c:v>-7.1469507783947325E-2</c:v>
                </c:pt>
                <c:pt idx="11">
                  <c:v>-6.3130809949145356E-2</c:v>
                </c:pt>
                <c:pt idx="12">
                  <c:v>-4.9827350839155231E-2</c:v>
                </c:pt>
                <c:pt idx="13">
                  <c:v>-2.4927180285887578E-2</c:v>
                </c:pt>
                <c:pt idx="14">
                  <c:v>5.3484580135503661E-3</c:v>
                </c:pt>
                <c:pt idx="15">
                  <c:v>3.0180687007743724E-2</c:v>
                </c:pt>
                <c:pt idx="16">
                  <c:v>4.6425639386589959E-2</c:v>
                </c:pt>
                <c:pt idx="17">
                  <c:v>6.1634448072843427E-2</c:v>
                </c:pt>
                <c:pt idx="18">
                  <c:v>7.4046295980636181E-2</c:v>
                </c:pt>
                <c:pt idx="19">
                  <c:v>8.2085087404409965E-2</c:v>
                </c:pt>
                <c:pt idx="20">
                  <c:v>8.7937601085198547E-2</c:v>
                </c:pt>
                <c:pt idx="21">
                  <c:v>8.6625225586524982E-2</c:v>
                </c:pt>
                <c:pt idx="22">
                  <c:v>8.8118166678734358E-2</c:v>
                </c:pt>
                <c:pt idx="23">
                  <c:v>8.8505051445598046E-2</c:v>
                </c:pt>
                <c:pt idx="24">
                  <c:v>8.4540975943040025E-2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F16-4C2F-B9D0-8C19322D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46752"/>
        <c:axId val="100748288"/>
      </c:scatterChart>
      <c:valAx>
        <c:axId val="100746752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48288"/>
        <c:crosses val="autoZero"/>
        <c:crossBetween val="midCat"/>
        <c:majorUnit val="6"/>
      </c:valAx>
      <c:valAx>
        <c:axId val="1007482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4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ayout>
        <c:manualLayout>
          <c:xMode val="edge"/>
          <c:yMode val="edge"/>
          <c:x val="1.0206346011426696E-2"/>
          <c:y val="0.91437408105483697"/>
          <c:w val="0.76251126859225637"/>
          <c:h val="6.6735715895312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NL 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NL!$S$31</c:f>
              <c:strCache>
                <c:ptCount val="1"/>
                <c:pt idx="0">
                  <c:v>NL-2011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NL!$T$31:$AL$31</c:f>
              <c:numCache>
                <c:formatCode>0.0%</c:formatCode>
                <c:ptCount val="19"/>
                <c:pt idx="0">
                  <c:v>-6.1085082793891507E-2</c:v>
                </c:pt>
                <c:pt idx="1">
                  <c:v>-8.0965605639820568E-2</c:v>
                </c:pt>
                <c:pt idx="2">
                  <c:v>-0.10184787279759347</c:v>
                </c:pt>
                <c:pt idx="3">
                  <c:v>-0.11493645490940681</c:v>
                </c:pt>
                <c:pt idx="4">
                  <c:v>-0.11650589726512986</c:v>
                </c:pt>
                <c:pt idx="5">
                  <c:v>-0.12129320619785458</c:v>
                </c:pt>
                <c:pt idx="6">
                  <c:v>-0.12739405936552961</c:v>
                </c:pt>
                <c:pt idx="7">
                  <c:v>-0.13224575573137665</c:v>
                </c:pt>
                <c:pt idx="8">
                  <c:v>-0.13334045431887773</c:v>
                </c:pt>
                <c:pt idx="9">
                  <c:v>-0.13403986699148246</c:v>
                </c:pt>
                <c:pt idx="10">
                  <c:v>-0.1313346058989574</c:v>
                </c:pt>
                <c:pt idx="11">
                  <c:v>-0.12797526678921861</c:v>
                </c:pt>
                <c:pt idx="12">
                  <c:v>-0.12370503935352911</c:v>
                </c:pt>
                <c:pt idx="13">
                  <c:v>-0.12146426496223126</c:v>
                </c:pt>
                <c:pt idx="14">
                  <c:v>-0.11745412232430728</c:v>
                </c:pt>
                <c:pt idx="15">
                  <c:v>-0.11267895296093597</c:v>
                </c:pt>
                <c:pt idx="16">
                  <c:v>-0.10958824102014991</c:v>
                </c:pt>
                <c:pt idx="17">
                  <c:v>-0.10626258554053805</c:v>
                </c:pt>
                <c:pt idx="18">
                  <c:v>-0.10310041538633281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7-4E6F-8708-ADACB7BA73A6}"/>
            </c:ext>
          </c:extLst>
        </c:ser>
        <c:ser>
          <c:idx val="1"/>
          <c:order val="1"/>
          <c:tx>
            <c:strRef>
              <c:f>NL!$S$32</c:f>
              <c:strCache>
                <c:ptCount val="1"/>
                <c:pt idx="0">
                  <c:v>NL-2012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NL!$T$32:$AL$32</c:f>
              <c:numCache>
                <c:formatCode>0.0%</c:formatCode>
                <c:ptCount val="19"/>
                <c:pt idx="0">
                  <c:v>-5.6900683094309949E-2</c:v>
                </c:pt>
                <c:pt idx="1">
                  <c:v>-8.6252937406537084E-2</c:v>
                </c:pt>
                <c:pt idx="2">
                  <c:v>-8.8096261280618829E-2</c:v>
                </c:pt>
                <c:pt idx="3">
                  <c:v>-9.0996211476628466E-2</c:v>
                </c:pt>
                <c:pt idx="4">
                  <c:v>-9.1756719015188948E-2</c:v>
                </c:pt>
                <c:pt idx="5">
                  <c:v>-8.1442193087008341E-2</c:v>
                </c:pt>
                <c:pt idx="6">
                  <c:v>-7.1788618715753594E-2</c:v>
                </c:pt>
                <c:pt idx="7">
                  <c:v>-6.833127779979252E-2</c:v>
                </c:pt>
                <c:pt idx="8">
                  <c:v>-6.3198746706544184E-2</c:v>
                </c:pt>
                <c:pt idx="9">
                  <c:v>-6.3399541227305872E-2</c:v>
                </c:pt>
                <c:pt idx="10">
                  <c:v>-6.2178550247437313E-2</c:v>
                </c:pt>
                <c:pt idx="11">
                  <c:v>-6.0776613269033358E-2</c:v>
                </c:pt>
                <c:pt idx="12">
                  <c:v>-6.0086727102772727E-2</c:v>
                </c:pt>
                <c:pt idx="13">
                  <c:v>-5.7106333527019174E-2</c:v>
                </c:pt>
                <c:pt idx="14">
                  <c:v>-5.4750187874233351E-2</c:v>
                </c:pt>
                <c:pt idx="15">
                  <c:v>-5.1680129794454022E-2</c:v>
                </c:pt>
                <c:pt idx="16">
                  <c:v>-4.8301372529932836E-2</c:v>
                </c:pt>
                <c:pt idx="17">
                  <c:v>-4.6765246116094478E-2</c:v>
                </c:pt>
                <c:pt idx="18">
                  <c:v>-4.5621992561823241E-2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7-4E6F-8708-ADACB7BA73A6}"/>
            </c:ext>
          </c:extLst>
        </c:ser>
        <c:ser>
          <c:idx val="2"/>
          <c:order val="2"/>
          <c:tx>
            <c:strRef>
              <c:f>NL!$S$33</c:f>
              <c:strCache>
                <c:ptCount val="1"/>
                <c:pt idx="0">
                  <c:v>NL-2013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NL!$T$33:$AL$33</c:f>
              <c:numCache>
                <c:formatCode>0.0%</c:formatCode>
                <c:ptCount val="19"/>
                <c:pt idx="0">
                  <c:v>-5.1428775794857134E-2</c:v>
                </c:pt>
                <c:pt idx="1">
                  <c:v>-4.1070284127323241E-2</c:v>
                </c:pt>
                <c:pt idx="2">
                  <c:v>-3.3519553072625698E-2</c:v>
                </c:pt>
                <c:pt idx="3">
                  <c:v>-2.6430100400347489E-2</c:v>
                </c:pt>
                <c:pt idx="4">
                  <c:v>-1.5833458654693097E-2</c:v>
                </c:pt>
                <c:pt idx="5">
                  <c:v>-1.2413587604290817E-2</c:v>
                </c:pt>
                <c:pt idx="6">
                  <c:v>-1.5264838831464338E-2</c:v>
                </c:pt>
                <c:pt idx="7">
                  <c:v>-1.1950293191805765E-2</c:v>
                </c:pt>
                <c:pt idx="8">
                  <c:v>-9.221676279997152E-3</c:v>
                </c:pt>
                <c:pt idx="9">
                  <c:v>-3.9297971086651156E-3</c:v>
                </c:pt>
                <c:pt idx="10">
                  <c:v>-3.6686187261596509E-3</c:v>
                </c:pt>
                <c:pt idx="11">
                  <c:v>-9.6390288156230535E-4</c:v>
                </c:pt>
                <c:pt idx="12">
                  <c:v>2.1626465040902178E-3</c:v>
                </c:pt>
                <c:pt idx="13">
                  <c:v>4.95061011040093E-3</c:v>
                </c:pt>
                <c:pt idx="14">
                  <c:v>1.009187656056823E-2</c:v>
                </c:pt>
                <c:pt idx="15">
                  <c:v>1.0943409161020535E-2</c:v>
                </c:pt>
                <c:pt idx="16">
                  <c:v>1.0084688017132288E-2</c:v>
                </c:pt>
                <c:pt idx="17">
                  <c:v>7.8449440836903753E-3</c:v>
                </c:pt>
                <c:pt idx="18">
                  <c:v>6.357114739458174E-3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7-4E6F-8708-ADACB7BA73A6}"/>
            </c:ext>
          </c:extLst>
        </c:ser>
        <c:ser>
          <c:idx val="3"/>
          <c:order val="3"/>
          <c:tx>
            <c:strRef>
              <c:f>NL!$S$34</c:f>
              <c:strCache>
                <c:ptCount val="1"/>
                <c:pt idx="0">
                  <c:v>NL-2014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NL!$T$34:$AL$34</c:f>
              <c:numCache>
                <c:formatCode>0.0%</c:formatCode>
                <c:ptCount val="19"/>
                <c:pt idx="0">
                  <c:v>-0.10968849468903116</c:v>
                </c:pt>
                <c:pt idx="1">
                  <c:v>-0.10515915402691733</c:v>
                </c:pt>
                <c:pt idx="2">
                  <c:v>-0.10560807907176623</c:v>
                </c:pt>
                <c:pt idx="3">
                  <c:v>-0.11050307649592934</c:v>
                </c:pt>
                <c:pt idx="4">
                  <c:v>-0.11425011278922378</c:v>
                </c:pt>
                <c:pt idx="5">
                  <c:v>-0.10976162097735398</c:v>
                </c:pt>
                <c:pt idx="6">
                  <c:v>-0.10948644429252165</c:v>
                </c:pt>
                <c:pt idx="7">
                  <c:v>-0.11253044341643031</c:v>
                </c:pt>
                <c:pt idx="8">
                  <c:v>-0.11486149683116144</c:v>
                </c:pt>
                <c:pt idx="9">
                  <c:v>-0.11585966534487971</c:v>
                </c:pt>
                <c:pt idx="10">
                  <c:v>-0.11351328577956526</c:v>
                </c:pt>
                <c:pt idx="11">
                  <c:v>-0.11220963544775228</c:v>
                </c:pt>
                <c:pt idx="12">
                  <c:v>-0.11031433043689885</c:v>
                </c:pt>
                <c:pt idx="13">
                  <c:v>-0.1062870424171993</c:v>
                </c:pt>
                <c:pt idx="14">
                  <c:v>-0.10451625415141451</c:v>
                </c:pt>
                <c:pt idx="15">
                  <c:v>-0.10223141345703414</c:v>
                </c:pt>
                <c:pt idx="16">
                  <c:v>-9.9328336415847374E-2</c:v>
                </c:pt>
                <c:pt idx="17">
                  <c:v>-9.6784477953321152E-2</c:v>
                </c:pt>
                <c:pt idx="18">
                  <c:v>-9.386438546911631E-2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57-4E6F-8708-ADACB7BA73A6}"/>
            </c:ext>
          </c:extLst>
        </c:ser>
        <c:ser>
          <c:idx val="4"/>
          <c:order val="4"/>
          <c:tx>
            <c:strRef>
              <c:f>NL!$S$35</c:f>
              <c:strCache>
                <c:ptCount val="1"/>
                <c:pt idx="0">
                  <c:v>NL-2015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NL!$T$35:$AL$35</c:f>
              <c:numCache>
                <c:formatCode>0.0%</c:formatCode>
                <c:ptCount val="19"/>
                <c:pt idx="0">
                  <c:v>4.7709309395229049E-2</c:v>
                </c:pt>
                <c:pt idx="1">
                  <c:v>7.0925016022217444E-2</c:v>
                </c:pt>
                <c:pt idx="2">
                  <c:v>8.0898152127202402E-2</c:v>
                </c:pt>
                <c:pt idx="3">
                  <c:v>8.1260691607032517E-2</c:v>
                </c:pt>
                <c:pt idx="4">
                  <c:v>7.8651685393258439E-2</c:v>
                </c:pt>
                <c:pt idx="5">
                  <c:v>7.3134684147795018E-2</c:v>
                </c:pt>
                <c:pt idx="6">
                  <c:v>7.0737630480699615E-2</c:v>
                </c:pt>
                <c:pt idx="7">
                  <c:v>6.9916339042818951E-2</c:v>
                </c:pt>
                <c:pt idx="8">
                  <c:v>6.483657338175608E-2</c:v>
                </c:pt>
                <c:pt idx="9">
                  <c:v>6.0373063997012699E-2</c:v>
                </c:pt>
                <c:pt idx="10">
                  <c:v>5.6299685963644437E-2</c:v>
                </c:pt>
                <c:pt idx="11">
                  <c:v>5.4632105426504693E-2</c:v>
                </c:pt>
                <c:pt idx="12">
                  <c:v>5.4107645591464512E-2</c:v>
                </c:pt>
                <c:pt idx="13">
                  <c:v>5.0319581638582259E-2</c:v>
                </c:pt>
                <c:pt idx="14">
                  <c:v>4.8949116385057376E-2</c:v>
                </c:pt>
                <c:pt idx="15">
                  <c:v>4.8270740262559599E-2</c:v>
                </c:pt>
                <c:pt idx="16">
                  <c:v>4.7405821084396026E-2</c:v>
                </c:pt>
                <c:pt idx="17">
                  <c:v>4.5442671641576185E-2</c:v>
                </c:pt>
                <c:pt idx="18">
                  <c:v>4.3724258679341751E-2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57-4E6F-8708-ADACB7BA73A6}"/>
            </c:ext>
          </c:extLst>
        </c:ser>
        <c:ser>
          <c:idx val="5"/>
          <c:order val="5"/>
          <c:tx>
            <c:strRef>
              <c:f>NL!$S$36</c:f>
              <c:strCache>
                <c:ptCount val="1"/>
                <c:pt idx="0">
                  <c:v>NL-2016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NL!$T$36:$AL$36</c:f>
              <c:numCache>
                <c:formatCode>0.0%</c:formatCode>
                <c:ptCount val="19"/>
                <c:pt idx="0">
                  <c:v>2.1315403597868442E-2</c:v>
                </c:pt>
                <c:pt idx="1">
                  <c:v>1.0681478316598774E-3</c:v>
                </c:pt>
                <c:pt idx="2">
                  <c:v>2.1486892995272884E-4</c:v>
                </c:pt>
                <c:pt idx="3">
                  <c:v>8.4726787457569605E-3</c:v>
                </c:pt>
                <c:pt idx="4">
                  <c:v>6.3376801942123112E-3</c:v>
                </c:pt>
                <c:pt idx="5">
                  <c:v>2.9797377830751435E-4</c:v>
                </c:pt>
                <c:pt idx="6">
                  <c:v>-4.6580206728365414E-3</c:v>
                </c:pt>
                <c:pt idx="7">
                  <c:v>1.6340378544682274E-3</c:v>
                </c:pt>
                <c:pt idx="8">
                  <c:v>3.3824681335896888E-3</c:v>
                </c:pt>
                <c:pt idx="9">
                  <c:v>2.8557711115457778E-3</c:v>
                </c:pt>
                <c:pt idx="10">
                  <c:v>3.1857351659142523E-3</c:v>
                </c:pt>
                <c:pt idx="11">
                  <c:v>5.0791414997493189E-3</c:v>
                </c:pt>
                <c:pt idx="12">
                  <c:v>7.0161562415305516E-3</c:v>
                </c:pt>
                <c:pt idx="13">
                  <c:v>1.031958163858222E-2</c:v>
                </c:pt>
                <c:pt idx="14">
                  <c:v>8.7609997333398006E-3</c:v>
                </c:pt>
                <c:pt idx="15">
                  <c:v>7.4677513339350835E-3</c:v>
                </c:pt>
                <c:pt idx="16">
                  <c:v>7.0865375255524188E-3</c:v>
                </c:pt>
                <c:pt idx="17">
                  <c:v>8.5854212389416956E-3</c:v>
                </c:pt>
                <c:pt idx="18">
                  <c:v>1.2349958578873461E-2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57-4E6F-8708-ADACB7BA73A6}"/>
            </c:ext>
          </c:extLst>
        </c:ser>
        <c:ser>
          <c:idx val="6"/>
          <c:order val="6"/>
          <c:tx>
            <c:strRef>
              <c:f>NL!$S$37</c:f>
              <c:strCache>
                <c:ptCount val="1"/>
                <c:pt idx="0">
                  <c:v>NL-2017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NL!$T$37:$AL$37</c:f>
              <c:numCache>
                <c:formatCode>0.0%</c:formatCode>
                <c:ptCount val="19"/>
                <c:pt idx="0">
                  <c:v>0.14845677908515431</c:v>
                </c:pt>
                <c:pt idx="1">
                  <c:v>0.15440076906643882</c:v>
                </c:pt>
                <c:pt idx="2">
                  <c:v>0.1486892995272884</c:v>
                </c:pt>
                <c:pt idx="3">
                  <c:v>0.15412931134855312</c:v>
                </c:pt>
                <c:pt idx="4">
                  <c:v>0.15315702408318477</c:v>
                </c:pt>
                <c:pt idx="5">
                  <c:v>0.14446960667461264</c:v>
                </c:pt>
                <c:pt idx="6">
                  <c:v>0.13667438751874947</c:v>
                </c:pt>
                <c:pt idx="7">
                  <c:v>0.12533560109885711</c:v>
                </c:pt>
                <c:pt idx="8">
                  <c:v>0.11211991739656774</c:v>
                </c:pt>
                <c:pt idx="9">
                  <c:v>9.7501644824581735E-2</c:v>
                </c:pt>
                <c:pt idx="10">
                  <c:v>8.3046249874417929E-2</c:v>
                </c:pt>
                <c:pt idx="11">
                  <c:v>7.1901783369541908E-2</c:v>
                </c:pt>
                <c:pt idx="12">
                  <c:v>6.4287571143326547E-2</c:v>
                </c:pt>
                <c:pt idx="13">
                  <c:v>5.8082510168506726E-2</c:v>
                </c:pt>
                <c:pt idx="14">
                  <c:v>5.4534435528835704E-2</c:v>
                </c:pt>
                <c:pt idx="15">
                  <c:v>4.9833757983615778E-2</c:v>
                </c:pt>
                <c:pt idx="16">
                  <c:v>4.7892533826535612E-2</c:v>
                </c:pt>
                <c:pt idx="17">
                  <c:v>4.7664103107330144E-2</c:v>
                </c:pt>
                <c:pt idx="18">
                  <c:v>4.6914566723265771E-2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57-4E6F-8708-ADACB7BA73A6}"/>
            </c:ext>
          </c:extLst>
        </c:ser>
        <c:ser>
          <c:idx val="7"/>
          <c:order val="7"/>
          <c:tx>
            <c:strRef>
              <c:f>NL!$S$38</c:f>
              <c:strCache>
                <c:ptCount val="1"/>
                <c:pt idx="0">
                  <c:v>NL-2018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NL!$T$38:$AL$38</c:f>
              <c:numCache>
                <c:formatCode>0.0%</c:formatCode>
                <c:ptCount val="19"/>
                <c:pt idx="0">
                  <c:v>7.6034476592396538E-2</c:v>
                </c:pt>
                <c:pt idx="1">
                  <c:v>7.380901516769918E-2</c:v>
                </c:pt>
                <c:pt idx="2">
                  <c:v>8.1435324452084235E-2</c:v>
                </c:pt>
                <c:pt idx="3">
                  <c:v>7.9164912720661354E-2</c:v>
                </c:pt>
                <c:pt idx="4">
                  <c:v>8.2196489569682271E-2</c:v>
                </c:pt>
                <c:pt idx="5">
                  <c:v>8.901072705601909E-2</c:v>
                </c:pt>
                <c:pt idx="6">
                  <c:v>0.10035407079375125</c:v>
                </c:pt>
                <c:pt idx="7">
                  <c:v>0.10818488225577372</c:v>
                </c:pt>
                <c:pt idx="8">
                  <c:v>0.12483087659332057</c:v>
                </c:pt>
                <c:pt idx="9">
                  <c:v>0.14215196400946004</c:v>
                </c:pt>
                <c:pt idx="10">
                  <c:v>0.14969390367607269</c:v>
                </c:pt>
                <c:pt idx="11">
                  <c:v>0.15078365602692964</c:v>
                </c:pt>
                <c:pt idx="12">
                  <c:v>0.14672256729923622</c:v>
                </c:pt>
                <c:pt idx="13">
                  <c:v>0.14147588611272521</c:v>
                </c:pt>
                <c:pt idx="14">
                  <c:v>0.13390705679862311</c:v>
                </c:pt>
                <c:pt idx="15">
                  <c:v>0.12561955143219503</c:v>
                </c:pt>
                <c:pt idx="16">
                  <c:v>0.11739511340406895</c:v>
                </c:pt>
                <c:pt idx="17">
                  <c:v>0.11145621003223136</c:v>
                </c:pt>
                <c:pt idx="18">
                  <c:v>0.10481601381879288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57-4E6F-8708-ADACB7BA73A6}"/>
            </c:ext>
          </c:extLst>
        </c:ser>
        <c:ser>
          <c:idx val="8"/>
          <c:order val="8"/>
          <c:tx>
            <c:strRef>
              <c:f>NL!$S$39</c:f>
              <c:strCache>
                <c:ptCount val="1"/>
                <c:pt idx="0">
                  <c:v>NL-2019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NL!$T$39:$AL$39</c:f>
              <c:numCache>
                <c:formatCode>0.0%</c:formatCode>
                <c:ptCount val="19"/>
                <c:pt idx="0">
                  <c:v>-1.4412932298558723E-2</c:v>
                </c:pt>
                <c:pt idx="1">
                  <c:v>1.3245033112582755E-2</c:v>
                </c:pt>
                <c:pt idx="2">
                  <c:v>1.7834121186076492E-2</c:v>
                </c:pt>
                <c:pt idx="3">
                  <c:v>1.9838248860308293E-2</c:v>
                </c:pt>
                <c:pt idx="4">
                  <c:v>1.8003308483898008E-2</c:v>
                </c:pt>
                <c:pt idx="5">
                  <c:v>1.7997616209773543E-2</c:v>
                </c:pt>
                <c:pt idx="6">
                  <c:v>2.0825893084905567E-2</c:v>
                </c:pt>
                <c:pt idx="7">
                  <c:v>1.9986909887487369E-2</c:v>
                </c:pt>
                <c:pt idx="8">
                  <c:v>1.5452538631346579E-2</c:v>
                </c:pt>
                <c:pt idx="9">
                  <c:v>1.4346426729733092E-2</c:v>
                </c:pt>
                <c:pt idx="10">
                  <c:v>1.8469485972070529E-2</c:v>
                </c:pt>
                <c:pt idx="11">
                  <c:v>1.9528732064841112E-2</c:v>
                </c:pt>
                <c:pt idx="12">
                  <c:v>1.9809510113552763E-2</c:v>
                </c:pt>
                <c:pt idx="13">
                  <c:v>1.9709471237652529E-2</c:v>
                </c:pt>
                <c:pt idx="14">
                  <c:v>2.0477079343531067E-2</c:v>
                </c:pt>
                <c:pt idx="15">
                  <c:v>2.4455286039098297E-2</c:v>
                </c:pt>
                <c:pt idx="16">
                  <c:v>2.7353256108244912E-2</c:v>
                </c:pt>
                <c:pt idx="17">
                  <c:v>2.8818959506184016E-2</c:v>
                </c:pt>
                <c:pt idx="18">
                  <c:v>2.8424880877540342E-2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57-4E6F-8708-ADACB7BA73A6}"/>
            </c:ext>
          </c:extLst>
        </c:ser>
        <c:ser>
          <c:idx val="9"/>
          <c:order val="9"/>
          <c:tx>
            <c:strRef>
              <c:f>NL!$S$40</c:f>
              <c:strCache>
                <c:ptCount val="1"/>
                <c:pt idx="0">
                  <c:v>NL-2020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NL!$T$40:$AL$40</c:f>
              <c:numCache>
                <c:formatCode>0.0%</c:formatCode>
                <c:ptCount val="19"/>
                <c:pt idx="0">
                  <c:v>-3.4691176996531044E-3</c:v>
                </c:pt>
                <c:pt idx="1">
                  <c:v>3.5035248878444752E-2</c:v>
                </c:pt>
                <c:pt idx="2">
                  <c:v>3.2874946282767513E-2</c:v>
                </c:pt>
                <c:pt idx="3">
                  <c:v>2.0241283261533519E-2</c:v>
                </c:pt>
                <c:pt idx="4">
                  <c:v>1.9421230154467537E-2</c:v>
                </c:pt>
                <c:pt idx="5">
                  <c:v>1.9553039332538741E-2</c:v>
                </c:pt>
                <c:pt idx="6">
                  <c:v>1.9677969041764033E-2</c:v>
                </c:pt>
                <c:pt idx="7">
                  <c:v>8.366095718108436E-3</c:v>
                </c:pt>
                <c:pt idx="8">
                  <c:v>6.1240475681834366E-3</c:v>
                </c:pt>
                <c:pt idx="9">
                  <c:v>3.6559560431744208E-3</c:v>
                </c:pt>
                <c:pt idx="10">
                  <c:v>8.4067111092386293E-3</c:v>
                </c:pt>
                <c:pt idx="11">
                  <c:v>2.5491202521068582E-2</c:v>
                </c:pt>
                <c:pt idx="12">
                  <c:v>6.1251016333235625E-2</c:v>
                </c:pt>
                <c:pt idx="13">
                  <c:v>0.10914584543869843</c:v>
                </c:pt>
                <c:pt idx="14">
                  <c:v>0.14968121984921579</c:v>
                </c:pt>
                <c:pt idx="15">
                  <c:v>0.17209876261097079</c:v>
                </c:pt>
                <c:pt idx="16">
                  <c:v>0.18547649177455464</c:v>
                </c:pt>
                <c:pt idx="17">
                  <c:v>0.18968762148453325</c:v>
                </c:pt>
                <c:pt idx="18">
                  <c:v>0.18520825132341964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757-4E6F-8708-ADACB7BA7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24352"/>
        <c:axId val="130325888"/>
      </c:lineChart>
      <c:catAx>
        <c:axId val="1303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325888"/>
        <c:crosses val="autoZero"/>
        <c:auto val="1"/>
        <c:lblAlgn val="ctr"/>
        <c:lblOffset val="100"/>
        <c:noMultiLvlLbl val="0"/>
      </c:catAx>
      <c:valAx>
        <c:axId val="1303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32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NL non-cumulative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NL!$S$43</c:f>
              <c:strCache>
                <c:ptCount val="1"/>
                <c:pt idx="0">
                  <c:v>NL-2011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NL!$T$43:$AL$43</c:f>
              <c:numCache>
                <c:formatCode>0.0%</c:formatCode>
                <c:ptCount val="19"/>
                <c:pt idx="0">
                  <c:v>-6.1085082793891465E-2</c:v>
                </c:pt>
                <c:pt idx="1">
                  <c:v>-0.10066995143738267</c:v>
                </c:pt>
                <c:pt idx="2">
                  <c:v>-0.14434782608695651</c:v>
                </c:pt>
                <c:pt idx="3">
                  <c:v>-0.15426275958538072</c:v>
                </c:pt>
                <c:pt idx="4">
                  <c:v>-0.12276690010004288</c:v>
                </c:pt>
                <c:pt idx="5">
                  <c:v>-0.14503355943037755</c:v>
                </c:pt>
                <c:pt idx="6">
                  <c:v>-0.16368857689853222</c:v>
                </c:pt>
                <c:pt idx="7">
                  <c:v>-0.1655066279598475</c:v>
                </c:pt>
                <c:pt idx="8">
                  <c:v>-0.14206622422543214</c:v>
                </c:pt>
                <c:pt idx="9">
                  <c:v>-0.14026257435500333</c:v>
                </c:pt>
                <c:pt idx="10">
                  <c:v>-0.10355029585798814</c:v>
                </c:pt>
                <c:pt idx="11">
                  <c:v>-8.8908152112463834E-2</c:v>
                </c:pt>
                <c:pt idx="12">
                  <c:v>-6.9703373839535065E-2</c:v>
                </c:pt>
                <c:pt idx="13">
                  <c:v>-8.9852132183683708E-2</c:v>
                </c:pt>
                <c:pt idx="14">
                  <c:v>-5.6041131105398434E-2</c:v>
                </c:pt>
                <c:pt idx="15">
                  <c:v>-3.4216291575383306E-2</c:v>
                </c:pt>
                <c:pt idx="16">
                  <c:v>-5.4762869882448384E-2</c:v>
                </c:pt>
                <c:pt idx="17">
                  <c:v>-4.1903884795713275E-2</c:v>
                </c:pt>
                <c:pt idx="18">
                  <c:v>-4.0186609919790506E-2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D-4518-B66F-22EAE070EB62}"/>
            </c:ext>
          </c:extLst>
        </c:ser>
        <c:ser>
          <c:idx val="1"/>
          <c:order val="1"/>
          <c:tx>
            <c:strRef>
              <c:f>NL!$S$44</c:f>
              <c:strCache>
                <c:ptCount val="1"/>
                <c:pt idx="0">
                  <c:v>NL-2012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NL!$T$44:$AL$44</c:f>
              <c:numCache>
                <c:formatCode>0.0%</c:formatCode>
                <c:ptCount val="19"/>
                <c:pt idx="0">
                  <c:v>-5.6900683094309956E-2</c:v>
                </c:pt>
                <c:pt idx="1">
                  <c:v>-0.11534507816100104</c:v>
                </c:pt>
                <c:pt idx="2">
                  <c:v>-9.1847826086956519E-2</c:v>
                </c:pt>
                <c:pt idx="3">
                  <c:v>-9.9709479573903304E-2</c:v>
                </c:pt>
                <c:pt idx="4">
                  <c:v>-9.4790624553380054E-2</c:v>
                </c:pt>
                <c:pt idx="5">
                  <c:v>-3.0292268901594532E-2</c:v>
                </c:pt>
                <c:pt idx="6">
                  <c:v>-1.4358647096362476E-2</c:v>
                </c:pt>
                <c:pt idx="7">
                  <c:v>-4.4629428841243768E-2</c:v>
                </c:pt>
                <c:pt idx="8">
                  <c:v>-2.228768144231108E-2</c:v>
                </c:pt>
                <c:pt idx="9">
                  <c:v>-6.5186019499489656E-2</c:v>
                </c:pt>
                <c:pt idx="10">
                  <c:v>-4.9638395792241941E-2</c:v>
                </c:pt>
                <c:pt idx="11">
                  <c:v>-4.4472920514076919E-2</c:v>
                </c:pt>
                <c:pt idx="12">
                  <c:v>-5.1362366971092088E-2</c:v>
                </c:pt>
                <c:pt idx="13">
                  <c:v>-1.5059888416370737E-2</c:v>
                </c:pt>
                <c:pt idx="14">
                  <c:v>-1.8667193988530673E-2</c:v>
                </c:pt>
                <c:pt idx="15">
                  <c:v>-1.2348137821150962E-3</c:v>
                </c:pt>
                <c:pt idx="16">
                  <c:v>1.1633563032022565E-2</c:v>
                </c:pt>
                <c:pt idx="17">
                  <c:v>-1.7037843268586705E-2</c:v>
                </c:pt>
                <c:pt idx="18">
                  <c:v>-2.2876084465542679E-2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D-4518-B66F-22EAE070EB62}"/>
            </c:ext>
          </c:extLst>
        </c:ser>
        <c:ser>
          <c:idx val="2"/>
          <c:order val="2"/>
          <c:tx>
            <c:strRef>
              <c:f>NL!$S$45</c:f>
              <c:strCache>
                <c:ptCount val="1"/>
                <c:pt idx="0">
                  <c:v>NL-2013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NL!$T$45:$AL$45</c:f>
              <c:numCache>
                <c:formatCode>0.0%</c:formatCode>
                <c:ptCount val="19"/>
                <c:pt idx="0">
                  <c:v>-5.1428775794857162E-2</c:v>
                </c:pt>
                <c:pt idx="1">
                  <c:v>-3.0803587253199094E-2</c:v>
                </c:pt>
                <c:pt idx="2">
                  <c:v>-1.8152173913043468E-2</c:v>
                </c:pt>
                <c:pt idx="3">
                  <c:v>-5.1289408557798621E-3</c:v>
                </c:pt>
                <c:pt idx="4">
                  <c:v>2.6439902815492244E-2</c:v>
                </c:pt>
                <c:pt idx="5">
                  <c:v>4.5456159664760687E-3</c:v>
                </c:pt>
                <c:pt idx="6">
                  <c:v>-3.2227185705169137E-2</c:v>
                </c:pt>
                <c:pt idx="7">
                  <c:v>1.0772620754782913E-2</c:v>
                </c:pt>
                <c:pt idx="8">
                  <c:v>1.2527948326649385E-2</c:v>
                </c:pt>
                <c:pt idx="9">
                  <c:v>4.3152300165428814E-2</c:v>
                </c:pt>
                <c:pt idx="10">
                  <c:v>-9.8619329388560661E-4</c:v>
                </c:pt>
                <c:pt idx="11">
                  <c:v>3.0490332793125408E-2</c:v>
                </c:pt>
                <c:pt idx="12">
                  <c:v>4.1701260472488455E-2</c:v>
                </c:pt>
                <c:pt idx="13">
                  <c:v>4.428231438492447E-2</c:v>
                </c:pt>
                <c:pt idx="14">
                  <c:v>8.8827368004745999E-2</c:v>
                </c:pt>
                <c:pt idx="15">
                  <c:v>2.4935271858195662E-2</c:v>
                </c:pt>
                <c:pt idx="16">
                  <c:v>-5.1479529793272416E-3</c:v>
                </c:pt>
                <c:pt idx="17">
                  <c:v>-3.5498995311453396E-2</c:v>
                </c:pt>
                <c:pt idx="18">
                  <c:v>-2.3244393517760753E-2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D-4518-B66F-22EAE070EB62}"/>
            </c:ext>
          </c:extLst>
        </c:ser>
        <c:ser>
          <c:idx val="3"/>
          <c:order val="3"/>
          <c:tx>
            <c:strRef>
              <c:f>NL!$S$46</c:f>
              <c:strCache>
                <c:ptCount val="1"/>
                <c:pt idx="0">
                  <c:v>NL-2014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NL!$T$46:$AL$46</c:f>
              <c:numCache>
                <c:formatCode>0.0%</c:formatCode>
                <c:ptCount val="19"/>
                <c:pt idx="0">
                  <c:v>-0.10968849468903119</c:v>
                </c:pt>
                <c:pt idx="1">
                  <c:v>-0.10066995143738267</c:v>
                </c:pt>
                <c:pt idx="2">
                  <c:v>-0.10652173913043472</c:v>
                </c:pt>
                <c:pt idx="3">
                  <c:v>-0.12521071697571817</c:v>
                </c:pt>
                <c:pt idx="4">
                  <c:v>-0.12919822781191936</c:v>
                </c:pt>
                <c:pt idx="5">
                  <c:v>-8.75031073546646E-2</c:v>
                </c:pt>
                <c:pt idx="6">
                  <c:v>-0.10784939374601143</c:v>
                </c:pt>
                <c:pt idx="7">
                  <c:v>-0.13339862194396834</c:v>
                </c:pt>
                <c:pt idx="8">
                  <c:v>-0.13344216914504736</c:v>
                </c:pt>
                <c:pt idx="9">
                  <c:v>-0.12474041744394782</c:v>
                </c:pt>
                <c:pt idx="10">
                  <c:v>-8.9414858645627926E-2</c:v>
                </c:pt>
                <c:pt idx="11">
                  <c:v>-9.704895790148127E-2</c:v>
                </c:pt>
                <c:pt idx="12">
                  <c:v>-8.6346139331270222E-2</c:v>
                </c:pt>
                <c:pt idx="13">
                  <c:v>-4.9471343295228398E-2</c:v>
                </c:pt>
                <c:pt idx="14">
                  <c:v>-7.7397666600751425E-2</c:v>
                </c:pt>
                <c:pt idx="15">
                  <c:v>-6.4688309101772479E-2</c:v>
                </c:pt>
                <c:pt idx="16">
                  <c:v>-4.7831374138630034E-2</c:v>
                </c:pt>
                <c:pt idx="17">
                  <c:v>-4.7555257870060208E-2</c:v>
                </c:pt>
                <c:pt idx="18">
                  <c:v>-3.5766901293174058E-2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D-4518-B66F-22EAE070EB62}"/>
            </c:ext>
          </c:extLst>
        </c:ser>
        <c:ser>
          <c:idx val="4"/>
          <c:order val="4"/>
          <c:tx>
            <c:strRef>
              <c:f>NL!$S$47</c:f>
              <c:strCache>
                <c:ptCount val="1"/>
                <c:pt idx="0">
                  <c:v>NL-2015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NL!$T$47:$AL$47</c:f>
              <c:numCache>
                <c:formatCode>0.0%</c:formatCode>
                <c:ptCount val="19"/>
                <c:pt idx="0">
                  <c:v>4.7709309395228994E-2</c:v>
                </c:pt>
                <c:pt idx="1">
                  <c:v>9.3934989897557664E-2</c:v>
                </c:pt>
                <c:pt idx="2">
                  <c:v>0.10119565217391302</c:v>
                </c:pt>
                <c:pt idx="3">
                  <c:v>8.2349987446648232E-2</c:v>
                </c:pt>
                <c:pt idx="4">
                  <c:v>6.8243532942689811E-2</c:v>
                </c:pt>
                <c:pt idx="5">
                  <c:v>4.5775773287403565E-2</c:v>
                </c:pt>
                <c:pt idx="6">
                  <c:v>5.6477345245692367E-2</c:v>
                </c:pt>
                <c:pt idx="7">
                  <c:v>6.4285964114581429E-2</c:v>
                </c:pt>
                <c:pt idx="8">
                  <c:v>2.4346097881250639E-2</c:v>
                </c:pt>
                <c:pt idx="9">
                  <c:v>2.0661011580021871E-2</c:v>
                </c:pt>
                <c:pt idx="10">
                  <c:v>1.4464168310322156E-2</c:v>
                </c:pt>
                <c:pt idx="11">
                  <c:v>3.5239136170052365E-2</c:v>
                </c:pt>
                <c:pt idx="12">
                  <c:v>4.747528115329458E-2</c:v>
                </c:pt>
                <c:pt idx="13">
                  <c:v>-3.1212203971752173E-3</c:v>
                </c:pt>
                <c:pt idx="14">
                  <c:v>2.7961241842989981E-2</c:v>
                </c:pt>
                <c:pt idx="15">
                  <c:v>3.7124078868751242E-2</c:v>
                </c:pt>
                <c:pt idx="16">
                  <c:v>3.2063234698013643E-2</c:v>
                </c:pt>
                <c:pt idx="17">
                  <c:v>7.4514400535834469E-3</c:v>
                </c:pt>
                <c:pt idx="18">
                  <c:v>9.5351121296447516E-3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D-4518-B66F-22EAE070EB62}"/>
            </c:ext>
          </c:extLst>
        </c:ser>
        <c:ser>
          <c:idx val="5"/>
          <c:order val="5"/>
          <c:tx>
            <c:strRef>
              <c:f>NL!$S$48</c:f>
              <c:strCache>
                <c:ptCount val="1"/>
                <c:pt idx="0">
                  <c:v>NL-2016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NL!$T$48:$AL$48</c:f>
              <c:numCache>
                <c:formatCode>0.0%</c:formatCode>
                <c:ptCount val="19"/>
                <c:pt idx="0">
                  <c:v>2.1315403597868432E-2</c:v>
                </c:pt>
                <c:pt idx="1">
                  <c:v>-1.8999680975506084E-2</c:v>
                </c:pt>
                <c:pt idx="2">
                  <c:v>-1.5217391304347405E-3</c:v>
                </c:pt>
                <c:pt idx="3">
                  <c:v>3.3284315483662841E-2</c:v>
                </c:pt>
                <c:pt idx="4">
                  <c:v>-2.1795055023581256E-3</c:v>
                </c:pt>
                <c:pt idx="5">
                  <c:v>-2.9653041656308887E-2</c:v>
                </c:pt>
                <c:pt idx="6">
                  <c:v>-3.4141671984684097E-2</c:v>
                </c:pt>
                <c:pt idx="7">
                  <c:v>4.4769333006890344E-2</c:v>
                </c:pt>
                <c:pt idx="8">
                  <c:v>1.7319090037974272E-2</c:v>
                </c:pt>
                <c:pt idx="9">
                  <c:v>-1.8302770053852946E-3</c:v>
                </c:pt>
                <c:pt idx="10">
                  <c:v>6.5746219592373034E-3</c:v>
                </c:pt>
                <c:pt idx="11">
                  <c:v>2.7098330381034819E-2</c:v>
                </c:pt>
                <c:pt idx="12">
                  <c:v>3.1511812212242418E-2</c:v>
                </c:pt>
                <c:pt idx="13">
                  <c:v>5.692325699348455E-2</c:v>
                </c:pt>
                <c:pt idx="14">
                  <c:v>-1.5107771405971859E-2</c:v>
                </c:pt>
                <c:pt idx="15">
                  <c:v>-1.3782115116510618E-2</c:v>
                </c:pt>
                <c:pt idx="16">
                  <c:v>3.2428050263466623E-4</c:v>
                </c:pt>
                <c:pt idx="17">
                  <c:v>3.7592096450100421E-2</c:v>
                </c:pt>
                <c:pt idx="18">
                  <c:v>8.7248322147650992E-2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6D-4518-B66F-22EAE070EB62}"/>
            </c:ext>
          </c:extLst>
        </c:ser>
        <c:ser>
          <c:idx val="6"/>
          <c:order val="6"/>
          <c:tx>
            <c:strRef>
              <c:f>NL!$S$49</c:f>
              <c:strCache>
                <c:ptCount val="1"/>
                <c:pt idx="0">
                  <c:v>NL-2017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NL!$T$49:$AL$49</c:f>
              <c:numCache>
                <c:formatCode>0.0%</c:formatCode>
                <c:ptCount val="19"/>
                <c:pt idx="0">
                  <c:v>0.14845677908515431</c:v>
                </c:pt>
                <c:pt idx="1">
                  <c:v>0.1602920846478324</c:v>
                </c:pt>
                <c:pt idx="2">
                  <c:v>0.13706521739130451</c:v>
                </c:pt>
                <c:pt idx="3">
                  <c:v>0.17047451669595781</c:v>
                </c:pt>
                <c:pt idx="4">
                  <c:v>0.14927826211233386</c:v>
                </c:pt>
                <c:pt idx="5">
                  <c:v>0.10138854362725946</c:v>
                </c:pt>
                <c:pt idx="6">
                  <c:v>9.0299936183790619E-2</c:v>
                </c:pt>
                <c:pt idx="7">
                  <c:v>4.7602392361232537E-2</c:v>
                </c:pt>
                <c:pt idx="8">
                  <c:v>6.77857827305961E-3</c:v>
                </c:pt>
                <c:pt idx="9">
                  <c:v>-3.2557812115025841E-2</c:v>
                </c:pt>
                <c:pt idx="10">
                  <c:v>-6.5417488494411535E-2</c:v>
                </c:pt>
                <c:pt idx="11">
                  <c:v>-5.7701729921230238E-2</c:v>
                </c:pt>
                <c:pt idx="12">
                  <c:v>-3.2002415276624618E-2</c:v>
                </c:pt>
                <c:pt idx="13">
                  <c:v>-2.9456517498341772E-2</c:v>
                </c:pt>
                <c:pt idx="14">
                  <c:v>1.9774569903097117E-4</c:v>
                </c:pt>
                <c:pt idx="15">
                  <c:v>-2.7404899422425744E-2</c:v>
                </c:pt>
                <c:pt idx="16">
                  <c:v>1.3457640859343201E-2</c:v>
                </c:pt>
                <c:pt idx="17">
                  <c:v>4.3243469524447464E-2</c:v>
                </c:pt>
                <c:pt idx="18">
                  <c:v>3.2001964314945175E-2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6D-4518-B66F-22EAE070EB62}"/>
            </c:ext>
          </c:extLst>
        </c:ser>
        <c:ser>
          <c:idx val="7"/>
          <c:order val="7"/>
          <c:tx>
            <c:strRef>
              <c:f>NL!$S$50</c:f>
              <c:strCache>
                <c:ptCount val="1"/>
                <c:pt idx="0">
                  <c:v>NL-2018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NL!$T$50:$AL$50</c:f>
              <c:numCache>
                <c:formatCode>0.0%</c:formatCode>
                <c:ptCount val="19"/>
                <c:pt idx="0">
                  <c:v>7.6034476592396594E-2</c:v>
                </c:pt>
                <c:pt idx="1">
                  <c:v>7.1603275318138371E-2</c:v>
                </c:pt>
                <c:pt idx="2">
                  <c:v>9.6956521739130386E-2</c:v>
                </c:pt>
                <c:pt idx="3">
                  <c:v>7.2343172769986808E-2</c:v>
                </c:pt>
                <c:pt idx="4">
                  <c:v>9.4290410175789541E-2</c:v>
                </c:pt>
                <c:pt idx="5">
                  <c:v>0.1228026563443303</c:v>
                </c:pt>
                <c:pt idx="6">
                  <c:v>0.1678366305041481</c:v>
                </c:pt>
                <c:pt idx="7">
                  <c:v>0.16186911965303774</c:v>
                </c:pt>
                <c:pt idx="8">
                  <c:v>0.25751499449905957</c:v>
                </c:pt>
                <c:pt idx="9">
                  <c:v>0.29625849142937599</c:v>
                </c:pt>
                <c:pt idx="10">
                  <c:v>0.22715318869165024</c:v>
                </c:pt>
                <c:pt idx="11">
                  <c:v>0.16345682734707712</c:v>
                </c:pt>
                <c:pt idx="12">
                  <c:v>9.5365687976451063E-2</c:v>
                </c:pt>
                <c:pt idx="13">
                  <c:v>6.7457375833951172E-2</c:v>
                </c:pt>
                <c:pt idx="14">
                  <c:v>1.799485861182526E-2</c:v>
                </c:pt>
                <c:pt idx="15">
                  <c:v>-1.0555666201951808E-2</c:v>
                </c:pt>
                <c:pt idx="16">
                  <c:v>-2.8496149169031315E-2</c:v>
                </c:pt>
                <c:pt idx="17">
                  <c:v>-3.4745478901540006E-3</c:v>
                </c:pt>
                <c:pt idx="18">
                  <c:v>-2.7295793092159237E-2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6D-4518-B66F-22EAE070EB62}"/>
            </c:ext>
          </c:extLst>
        </c:ser>
        <c:ser>
          <c:idx val="8"/>
          <c:order val="8"/>
          <c:tx>
            <c:strRef>
              <c:f>NL!$S$51</c:f>
              <c:strCache>
                <c:ptCount val="1"/>
                <c:pt idx="0">
                  <c:v>NL-2019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NL!$T$51:$AL$51</c:f>
              <c:numCache>
                <c:formatCode>0.0%</c:formatCode>
                <c:ptCount val="19"/>
                <c:pt idx="0">
                  <c:v>-1.4412932298558778E-2</c:v>
                </c:pt>
                <c:pt idx="1">
                  <c:v>4.0657899400942776E-2</c:v>
                </c:pt>
                <c:pt idx="2">
                  <c:v>2.7173913043478271E-2</c:v>
                </c:pt>
                <c:pt idx="3">
                  <c:v>2.5859904594526695E-2</c:v>
                </c:pt>
                <c:pt idx="4">
                  <c:v>1.0683149921394852E-2</c:v>
                </c:pt>
                <c:pt idx="5">
                  <c:v>1.7969388117475837E-2</c:v>
                </c:pt>
                <c:pt idx="6">
                  <c:v>3.7651563497128171E-2</c:v>
                </c:pt>
                <c:pt idx="7">
                  <c:v>1.4235248854534532E-2</c:v>
                </c:pt>
                <c:pt idx="8">
                  <c:v>-2.0690634205202896E-2</c:v>
                </c:pt>
                <c:pt idx="9">
                  <c:v>4.5052972440251526E-3</c:v>
                </c:pt>
                <c:pt idx="10">
                  <c:v>6.0815253122945334E-2</c:v>
                </c:pt>
                <c:pt idx="11">
                  <c:v>3.1847133757961776E-2</c:v>
                </c:pt>
                <c:pt idx="12">
                  <c:v>2.3360253604045589E-2</c:v>
                </c:pt>
                <c:pt idx="13">
                  <c:v>1.8298154578440196E-2</c:v>
                </c:pt>
                <c:pt idx="14">
                  <c:v>3.2232548942060513E-2</c:v>
                </c:pt>
                <c:pt idx="15">
                  <c:v>8.9822744473212479E-2</c:v>
                </c:pt>
                <c:pt idx="16">
                  <c:v>7.875962707742179E-2</c:v>
                </c:pt>
                <c:pt idx="17">
                  <c:v>5.7183523107836587E-2</c:v>
                </c:pt>
                <c:pt idx="18">
                  <c:v>2.0584383696185871E-2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6D-4518-B66F-22EAE070EB62}"/>
            </c:ext>
          </c:extLst>
        </c:ser>
        <c:ser>
          <c:idx val="9"/>
          <c:order val="9"/>
          <c:tx>
            <c:strRef>
              <c:f>NL!$S$52</c:f>
              <c:strCache>
                <c:ptCount val="1"/>
                <c:pt idx="0">
                  <c:v>NL-2020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NL!$T$52:$AL$52</c:f>
              <c:numCache>
                <c:formatCode>0.0%</c:formatCode>
                <c:ptCount val="19"/>
                <c:pt idx="0">
                  <c:v>-3.4691176996530793E-3</c:v>
                </c:pt>
                <c:pt idx="1">
                  <c:v>7.3198397788096781E-2</c:v>
                </c:pt>
                <c:pt idx="2">
                  <c:v>2.8478260869565286E-2</c:v>
                </c:pt>
                <c:pt idx="3">
                  <c:v>-1.7718159319966897E-2</c:v>
                </c:pt>
                <c:pt idx="4">
                  <c:v>1.6149778476489907E-2</c:v>
                </c:pt>
                <c:pt idx="5">
                  <c:v>2.0206683475975762E-2</c:v>
                </c:pt>
                <c:pt idx="6">
                  <c:v>2.04211869814932E-2</c:v>
                </c:pt>
                <c:pt idx="7">
                  <c:v>-6.9182609912210147E-2</c:v>
                </c:pt>
                <c:pt idx="8">
                  <c:v>-1.174716967739653E-2</c:v>
                </c:pt>
                <c:pt idx="9">
                  <c:v>-1.8302770053852391E-2</c:v>
                </c:pt>
                <c:pt idx="10">
                  <c:v>5.7199211045364962E-2</c:v>
                </c:pt>
                <c:pt idx="11">
                  <c:v>0.2241736705234989</c:v>
                </c:pt>
                <c:pt idx="12">
                  <c:v>0.51347271492188096</c:v>
                </c:pt>
                <c:pt idx="13">
                  <c:v>0.78483086886972808</c:v>
                </c:pt>
                <c:pt idx="14">
                  <c:v>0.77045679256476185</c:v>
                </c:pt>
                <c:pt idx="15">
                  <c:v>0.54045010953993233</c:v>
                </c:pt>
                <c:pt idx="16">
                  <c:v>0.42278070531009315</c:v>
                </c:pt>
                <c:pt idx="17">
                  <c:v>0.27118218352310786</c:v>
                </c:pt>
                <c:pt idx="18">
                  <c:v>9.6087739400883887E-2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6D-4518-B66F-22EAE070E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56512"/>
        <c:axId val="130666496"/>
      </c:lineChart>
      <c:catAx>
        <c:axId val="1306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666496"/>
        <c:crosses val="autoZero"/>
        <c:auto val="1"/>
        <c:lblAlgn val="ctr"/>
        <c:lblOffset val="100"/>
        <c:noMultiLvlLbl val="0"/>
      </c:catAx>
      <c:valAx>
        <c:axId val="13066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65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SE 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SE!$S$31</c:f>
              <c:strCache>
                <c:ptCount val="1"/>
                <c:pt idx="0">
                  <c:v>SE-2011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SE!$T$31:$AL$31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C-4F35-8DF2-F3C7738FCF6E}"/>
            </c:ext>
          </c:extLst>
        </c:ser>
        <c:ser>
          <c:idx val="2"/>
          <c:order val="1"/>
          <c:tx>
            <c:strRef>
              <c:f>SE!$S$32</c:f>
              <c:strCache>
                <c:ptCount val="1"/>
                <c:pt idx="0">
                  <c:v>SE-2012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SE!$T$32:$AL$32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C-4F35-8DF2-F3C7738FCF6E}"/>
            </c:ext>
          </c:extLst>
        </c:ser>
        <c:ser>
          <c:idx val="3"/>
          <c:order val="2"/>
          <c:tx>
            <c:strRef>
              <c:f>SE!$S$33</c:f>
              <c:strCache>
                <c:ptCount val="1"/>
                <c:pt idx="0">
                  <c:v>SE-2013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SE!$T$33:$AL$33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C-4F35-8DF2-F3C7738FCF6E}"/>
            </c:ext>
          </c:extLst>
        </c:ser>
        <c:ser>
          <c:idx val="4"/>
          <c:order val="3"/>
          <c:tx>
            <c:strRef>
              <c:f>SE!$S$34</c:f>
              <c:strCache>
                <c:ptCount val="1"/>
                <c:pt idx="0">
                  <c:v>SE-2014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SE!$T$34:$AL$34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C-4F35-8DF2-F3C7738FCF6E}"/>
            </c:ext>
          </c:extLst>
        </c:ser>
        <c:ser>
          <c:idx val="5"/>
          <c:order val="4"/>
          <c:tx>
            <c:strRef>
              <c:f>SE!$S$35</c:f>
              <c:strCache>
                <c:ptCount val="1"/>
                <c:pt idx="0">
                  <c:v>SE-2015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SE!$T$35:$AL$35</c:f>
              <c:numCache>
                <c:formatCode>0.0%</c:formatCode>
                <c:ptCount val="19"/>
                <c:pt idx="0">
                  <c:v>-2.2465088038858577E-2</c:v>
                </c:pt>
                <c:pt idx="1">
                  <c:v>-7.8900483583609054E-3</c:v>
                </c:pt>
                <c:pt idx="2">
                  <c:v>-7.3854740997890021E-3</c:v>
                </c:pt>
                <c:pt idx="3">
                  <c:v>-2.6923076923076922E-3</c:v>
                </c:pt>
                <c:pt idx="4">
                  <c:v>6.9580657815952029E-3</c:v>
                </c:pt>
                <c:pt idx="5">
                  <c:v>3.9043604450279905E-3</c:v>
                </c:pt>
                <c:pt idx="6">
                  <c:v>8.7972630737103968E-3</c:v>
                </c:pt>
                <c:pt idx="7">
                  <c:v>1.5126874725728599E-2</c:v>
                </c:pt>
                <c:pt idx="8">
                  <c:v>1.9081304442384081E-2</c:v>
                </c:pt>
                <c:pt idx="9">
                  <c:v>2.3695557985516522E-2</c:v>
                </c:pt>
                <c:pt idx="10">
                  <c:v>2.3093473134342391E-2</c:v>
                </c:pt>
                <c:pt idx="11">
                  <c:v>2.4586968386945879E-2</c:v>
                </c:pt>
                <c:pt idx="12">
                  <c:v>2.7182205091142719E-2</c:v>
                </c:pt>
                <c:pt idx="13">
                  <c:v>2.6477173172393675E-2</c:v>
                </c:pt>
                <c:pt idx="14">
                  <c:v>2.8436085575328247E-2</c:v>
                </c:pt>
                <c:pt idx="15">
                  <c:v>2.9518829836521304E-2</c:v>
                </c:pt>
                <c:pt idx="16">
                  <c:v>3.0100208689766709E-2</c:v>
                </c:pt>
                <c:pt idx="17">
                  <c:v>2.8829881057373757E-2</c:v>
                </c:pt>
                <c:pt idx="18">
                  <c:v>2.8165092785145316E-2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2C-4F35-8DF2-F3C7738FCF6E}"/>
            </c:ext>
          </c:extLst>
        </c:ser>
        <c:ser>
          <c:idx val="6"/>
          <c:order val="5"/>
          <c:tx>
            <c:strRef>
              <c:f>SE!$S$36</c:f>
              <c:strCache>
                <c:ptCount val="1"/>
                <c:pt idx="0">
                  <c:v>SE-2016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SE!$T$36:$AL$36</c:f>
              <c:numCache>
                <c:formatCode>0.0%</c:formatCode>
                <c:ptCount val="19"/>
                <c:pt idx="0">
                  <c:v>-5.889496053430484E-2</c:v>
                </c:pt>
                <c:pt idx="1">
                  <c:v>-3.9450241791804529E-2</c:v>
                </c:pt>
                <c:pt idx="2">
                  <c:v>-2.4572867742155079E-2</c:v>
                </c:pt>
                <c:pt idx="3">
                  <c:v>-7.9487179487179489E-3</c:v>
                </c:pt>
                <c:pt idx="4">
                  <c:v>-4.0881217351805494E-3</c:v>
                </c:pt>
                <c:pt idx="5">
                  <c:v>-8.0160320641282524E-3</c:v>
                </c:pt>
                <c:pt idx="6">
                  <c:v>-1.3492098754461578E-2</c:v>
                </c:pt>
                <c:pt idx="7">
                  <c:v>-2.1206019773355025E-2</c:v>
                </c:pt>
                <c:pt idx="8">
                  <c:v>-2.544555475430103E-2</c:v>
                </c:pt>
                <c:pt idx="9">
                  <c:v>-2.8348016257814281E-2</c:v>
                </c:pt>
                <c:pt idx="10">
                  <c:v>-3.0506308896342444E-2</c:v>
                </c:pt>
                <c:pt idx="11">
                  <c:v>-2.8260285721711565E-2</c:v>
                </c:pt>
                <c:pt idx="12">
                  <c:v>-2.7904922508632461E-2</c:v>
                </c:pt>
                <c:pt idx="13">
                  <c:v>-2.9719428823877382E-2</c:v>
                </c:pt>
                <c:pt idx="14">
                  <c:v>-2.6981248770065504E-2</c:v>
                </c:pt>
                <c:pt idx="15">
                  <c:v>-2.5084386789330865E-2</c:v>
                </c:pt>
                <c:pt idx="16">
                  <c:v>-2.6615778951788283E-2</c:v>
                </c:pt>
                <c:pt idx="17">
                  <c:v>-2.6201940266488696E-2</c:v>
                </c:pt>
                <c:pt idx="18">
                  <c:v>-2.6437800429550348E-2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2C-4F35-8DF2-F3C7738FCF6E}"/>
            </c:ext>
          </c:extLst>
        </c:ser>
        <c:ser>
          <c:idx val="7"/>
          <c:order val="6"/>
          <c:tx>
            <c:strRef>
              <c:f>SE!$S$37</c:f>
              <c:strCache>
                <c:ptCount val="1"/>
                <c:pt idx="0">
                  <c:v>SE-2017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SE!$T$37:$AL$37</c:f>
              <c:numCache>
                <c:formatCode>0.0%</c:formatCode>
                <c:ptCount val="19"/>
                <c:pt idx="0">
                  <c:v>8.7330499898805855E-2</c:v>
                </c:pt>
                <c:pt idx="1">
                  <c:v>8.7045049630949348E-2</c:v>
                </c:pt>
                <c:pt idx="2">
                  <c:v>7.7360288612075404E-2</c:v>
                </c:pt>
                <c:pt idx="3">
                  <c:v>5.6538461538461537E-2</c:v>
                </c:pt>
                <c:pt idx="4">
                  <c:v>4.5155162802221635E-2</c:v>
                </c:pt>
                <c:pt idx="5">
                  <c:v>3.6987768640729737E-2</c:v>
                </c:pt>
                <c:pt idx="6">
                  <c:v>3.7825269175515742E-2</c:v>
                </c:pt>
                <c:pt idx="7">
                  <c:v>3.7972069490694108E-2</c:v>
                </c:pt>
                <c:pt idx="8">
                  <c:v>3.436237308700478E-2</c:v>
                </c:pt>
                <c:pt idx="9">
                  <c:v>2.658400214570136E-2</c:v>
                </c:pt>
                <c:pt idx="10">
                  <c:v>2.1825117205483042E-2</c:v>
                </c:pt>
                <c:pt idx="11">
                  <c:v>1.5533627314233215E-2</c:v>
                </c:pt>
                <c:pt idx="12">
                  <c:v>1.284830964426241E-2</c:v>
                </c:pt>
                <c:pt idx="13">
                  <c:v>1.1613714816284646E-2</c:v>
                </c:pt>
                <c:pt idx="14">
                  <c:v>9.916786146017811E-3</c:v>
                </c:pt>
                <c:pt idx="15">
                  <c:v>9.5638361241643984E-3</c:v>
                </c:pt>
                <c:pt idx="16">
                  <c:v>1.1456002807598059E-2</c:v>
                </c:pt>
                <c:pt idx="17">
                  <c:v>1.2293518937859032E-2</c:v>
                </c:pt>
                <c:pt idx="18">
                  <c:v>1.4187661223422993E-2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2C-4F35-8DF2-F3C7738FCF6E}"/>
            </c:ext>
          </c:extLst>
        </c:ser>
        <c:ser>
          <c:idx val="8"/>
          <c:order val="7"/>
          <c:tx>
            <c:strRef>
              <c:f>SE!$S$38</c:f>
              <c:strCache>
                <c:ptCount val="1"/>
                <c:pt idx="0">
                  <c:v>SE-2018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SE!$T$38:$AL$38</c:f>
              <c:numCache>
                <c:formatCode>0.0%</c:formatCode>
                <c:ptCount val="19"/>
                <c:pt idx="0">
                  <c:v>1.0928961748633833E-2</c:v>
                </c:pt>
                <c:pt idx="1">
                  <c:v>2.5451768897938407E-3</c:v>
                </c:pt>
                <c:pt idx="2">
                  <c:v>1.2933088285344615E-3</c:v>
                </c:pt>
                <c:pt idx="3">
                  <c:v>1.5384615384615385E-3</c:v>
                </c:pt>
                <c:pt idx="4">
                  <c:v>-2.1266491854727053E-3</c:v>
                </c:pt>
                <c:pt idx="5">
                  <c:v>6.2366111533411683E-3</c:v>
                </c:pt>
                <c:pt idx="6">
                  <c:v>1.2499814872410045E-2</c:v>
                </c:pt>
                <c:pt idx="7">
                  <c:v>1.893440718655616E-2</c:v>
                </c:pt>
                <c:pt idx="8">
                  <c:v>2.8810823804127587E-2</c:v>
                </c:pt>
                <c:pt idx="9">
                  <c:v>4.0871484866615758E-2</c:v>
                </c:pt>
                <c:pt idx="10">
                  <c:v>4.6111784435863459E-2</c:v>
                </c:pt>
                <c:pt idx="11">
                  <c:v>5.1140547705476172E-2</c:v>
                </c:pt>
                <c:pt idx="12">
                  <c:v>5.2517465670922657E-2</c:v>
                </c:pt>
                <c:pt idx="13">
                  <c:v>5.5867134909284223E-2</c:v>
                </c:pt>
                <c:pt idx="14">
                  <c:v>5.3667313260802339E-2</c:v>
                </c:pt>
                <c:pt idx="15">
                  <c:v>4.8083923489311002E-2</c:v>
                </c:pt>
                <c:pt idx="16">
                  <c:v>4.3762181403423014E-2</c:v>
                </c:pt>
                <c:pt idx="17">
                  <c:v>4.196958501179892E-2</c:v>
                </c:pt>
                <c:pt idx="18">
                  <c:v>3.8165206422800267E-2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2C-4F35-8DF2-F3C7738FCF6E}"/>
            </c:ext>
          </c:extLst>
        </c:ser>
        <c:ser>
          <c:idx val="9"/>
          <c:order val="8"/>
          <c:tx>
            <c:strRef>
              <c:f>SE!$S$39</c:f>
              <c:strCache>
                <c:ptCount val="1"/>
                <c:pt idx="0">
                  <c:v>SE-2019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SE!$T$39:$AL$39</c:f>
              <c:numCache>
                <c:formatCode>0.0%</c:formatCode>
                <c:ptCount val="19"/>
                <c:pt idx="0">
                  <c:v>-1.6899413074276507E-2</c:v>
                </c:pt>
                <c:pt idx="1">
                  <c:v>-4.2249936370577758E-2</c:v>
                </c:pt>
                <c:pt idx="2">
                  <c:v>-4.6695255598665865E-2</c:v>
                </c:pt>
                <c:pt idx="3">
                  <c:v>-4.7435897435897434E-2</c:v>
                </c:pt>
                <c:pt idx="4">
                  <c:v>-4.5898457663163535E-2</c:v>
                </c:pt>
                <c:pt idx="5">
                  <c:v>-3.9112708174970624E-2</c:v>
                </c:pt>
                <c:pt idx="6">
                  <c:v>-4.5630248367174657E-2</c:v>
                </c:pt>
                <c:pt idx="7">
                  <c:v>-5.0827331629623898E-2</c:v>
                </c:pt>
                <c:pt idx="8">
                  <c:v>-5.6808946579215473E-2</c:v>
                </c:pt>
                <c:pt idx="9">
                  <c:v>-6.2803028740019404E-2</c:v>
                </c:pt>
                <c:pt idx="10">
                  <c:v>-6.0524065879346479E-2</c:v>
                </c:pt>
                <c:pt idx="11">
                  <c:v>-6.3000857684943734E-2</c:v>
                </c:pt>
                <c:pt idx="12">
                  <c:v>-6.4643057897695338E-2</c:v>
                </c:pt>
                <c:pt idx="13">
                  <c:v>-6.4238594074085179E-2</c:v>
                </c:pt>
                <c:pt idx="14">
                  <c:v>-6.5038936212082885E-2</c:v>
                </c:pt>
                <c:pt idx="15">
                  <c:v>-6.2082202660665838E-2</c:v>
                </c:pt>
                <c:pt idx="16">
                  <c:v>-5.8702613948999484E-2</c:v>
                </c:pt>
                <c:pt idx="17">
                  <c:v>-5.6891044740543004E-2</c:v>
                </c:pt>
                <c:pt idx="18">
                  <c:v>-5.4080160001818221E-2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2C-4F35-8DF2-F3C7738FCF6E}"/>
            </c:ext>
          </c:extLst>
        </c:ser>
        <c:ser>
          <c:idx val="10"/>
          <c:order val="9"/>
          <c:tx>
            <c:strRef>
              <c:f>SE!$S$40</c:f>
              <c:strCache>
                <c:ptCount val="1"/>
                <c:pt idx="0">
                  <c:v>SE-2020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SE!$T$30:$AL$30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SE!$T$40:$AL$40</c:f>
              <c:numCache>
                <c:formatCode>0.0%</c:formatCode>
                <c:ptCount val="19"/>
                <c:pt idx="0">
                  <c:v>-7.9639749038656185E-2</c:v>
                </c:pt>
                <c:pt idx="1">
                  <c:v>-5.5993891575464493E-2</c:v>
                </c:pt>
                <c:pt idx="2">
                  <c:v>-5.8096793955482971E-2</c:v>
                </c:pt>
                <c:pt idx="3">
                  <c:v>-6.8717948717948715E-2</c:v>
                </c:pt>
                <c:pt idx="4">
                  <c:v>-5.9422294716412354E-2</c:v>
                </c:pt>
                <c:pt idx="5">
                  <c:v>-6.3903669407781069E-2</c:v>
                </c:pt>
                <c:pt idx="6">
                  <c:v>-6.2439833533271129E-2</c:v>
                </c:pt>
                <c:pt idx="7">
                  <c:v>-6.8445236067012583E-2</c:v>
                </c:pt>
                <c:pt idx="8">
                  <c:v>-7.2090015223836193E-2</c:v>
                </c:pt>
                <c:pt idx="9">
                  <c:v>-6.9611504260455148E-2</c:v>
                </c:pt>
                <c:pt idx="10">
                  <c:v>-7.1469507783947325E-2</c:v>
                </c:pt>
                <c:pt idx="11">
                  <c:v>-6.3130809949145356E-2</c:v>
                </c:pt>
                <c:pt idx="12">
                  <c:v>-4.9827350839155231E-2</c:v>
                </c:pt>
                <c:pt idx="13">
                  <c:v>-2.4927180285887578E-2</c:v>
                </c:pt>
                <c:pt idx="14">
                  <c:v>5.3484580135503661E-3</c:v>
                </c:pt>
                <c:pt idx="15">
                  <c:v>3.0180687007743724E-2</c:v>
                </c:pt>
                <c:pt idx="16">
                  <c:v>4.6425639386589959E-2</c:v>
                </c:pt>
                <c:pt idx="17">
                  <c:v>6.1634448072843427E-2</c:v>
                </c:pt>
                <c:pt idx="18">
                  <c:v>7.4046295980636181E-2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2C-4F35-8DF2-F3C7738FC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04736"/>
        <c:axId val="133645056"/>
      </c:lineChart>
      <c:catAx>
        <c:axId val="1308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645056"/>
        <c:crosses val="autoZero"/>
        <c:auto val="1"/>
        <c:lblAlgn val="ctr"/>
        <c:lblOffset val="100"/>
        <c:noMultiLvlLbl val="0"/>
      </c:catAx>
      <c:valAx>
        <c:axId val="1336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80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SE non-cumulative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SE!$S$43</c:f>
              <c:strCache>
                <c:ptCount val="1"/>
                <c:pt idx="0">
                  <c:v>SE-2011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SE!$T$43:$AL$43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8-4AFE-921B-EB5E67D943BA}"/>
            </c:ext>
          </c:extLst>
        </c:ser>
        <c:ser>
          <c:idx val="2"/>
          <c:order val="1"/>
          <c:tx>
            <c:strRef>
              <c:f>SE!$S$44</c:f>
              <c:strCache>
                <c:ptCount val="1"/>
                <c:pt idx="0">
                  <c:v>SE-2012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SE!$T$44:$AL$44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68-4AFE-921B-EB5E67D943BA}"/>
            </c:ext>
          </c:extLst>
        </c:ser>
        <c:ser>
          <c:idx val="3"/>
          <c:order val="2"/>
          <c:tx>
            <c:strRef>
              <c:f>SE!$S$45</c:f>
              <c:strCache>
                <c:ptCount val="1"/>
                <c:pt idx="0">
                  <c:v>SE-2013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SE!$T$45:$AL$45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68-4AFE-921B-EB5E67D943BA}"/>
            </c:ext>
          </c:extLst>
        </c:ser>
        <c:ser>
          <c:idx val="4"/>
          <c:order val="3"/>
          <c:tx>
            <c:strRef>
              <c:f>SE!$S$46</c:f>
              <c:strCache>
                <c:ptCount val="1"/>
                <c:pt idx="0">
                  <c:v>SE-2014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SE!$T$46:$AL$46</c:f>
              <c:numCache>
                <c:formatCode>0.0%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68-4AFE-921B-EB5E67D943BA}"/>
            </c:ext>
          </c:extLst>
        </c:ser>
        <c:ser>
          <c:idx val="5"/>
          <c:order val="4"/>
          <c:tx>
            <c:strRef>
              <c:f>SE!$S$47</c:f>
              <c:strCache>
                <c:ptCount val="1"/>
                <c:pt idx="0">
                  <c:v>SE-2015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SE!$T$47:$AL$47</c:f>
              <c:numCache>
                <c:formatCode>0.0%</c:formatCode>
                <c:ptCount val="19"/>
                <c:pt idx="0">
                  <c:v>-2.2465088038858605E-2</c:v>
                </c:pt>
                <c:pt idx="1">
                  <c:v>6.862644678889751E-3</c:v>
                </c:pt>
                <c:pt idx="2">
                  <c:v>-6.3674643113895701E-3</c:v>
                </c:pt>
                <c:pt idx="3">
                  <c:v>1.1644832605531397E-2</c:v>
                </c:pt>
                <c:pt idx="4">
                  <c:v>4.6856779391498016E-2</c:v>
                </c:pt>
                <c:pt idx="5">
                  <c:v>-1.1744788911226323E-2</c:v>
                </c:pt>
                <c:pt idx="6">
                  <c:v>3.8186157517899666E-2</c:v>
                </c:pt>
                <c:pt idx="7">
                  <c:v>5.8049613337350481E-2</c:v>
                </c:pt>
                <c:pt idx="8">
                  <c:v>5.0075872534142585E-2</c:v>
                </c:pt>
                <c:pt idx="9">
                  <c:v>6.57963446475196E-2</c:v>
                </c:pt>
                <c:pt idx="10">
                  <c:v>1.6949152542372836E-2</c:v>
                </c:pt>
                <c:pt idx="11">
                  <c:v>4.2269187986651913E-2</c:v>
                </c:pt>
                <c:pt idx="12">
                  <c:v>6.0090080193342832E-2</c:v>
                </c:pt>
                <c:pt idx="13">
                  <c:v>1.6742432642199878E-2</c:v>
                </c:pt>
                <c:pt idx="14">
                  <c:v>5.838580423583295E-2</c:v>
                </c:pt>
                <c:pt idx="15">
                  <c:v>4.7013399954576318E-2</c:v>
                </c:pt>
                <c:pt idx="16">
                  <c:v>4.0462427745664664E-2</c:v>
                </c:pt>
                <c:pt idx="17">
                  <c:v>4.2449969678592936E-3</c:v>
                </c:pt>
                <c:pt idx="18">
                  <c:v>1.4537014414854665E-2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68-4AFE-921B-EB5E67D943BA}"/>
            </c:ext>
          </c:extLst>
        </c:ser>
        <c:ser>
          <c:idx val="6"/>
          <c:order val="5"/>
          <c:tx>
            <c:strRef>
              <c:f>SE!$S$48</c:f>
              <c:strCache>
                <c:ptCount val="1"/>
                <c:pt idx="0">
                  <c:v>SE-2016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SE!$T$48:$AL$48</c:f>
              <c:numCache>
                <c:formatCode>0.0%</c:formatCode>
                <c:ptCount val="19"/>
                <c:pt idx="0">
                  <c:v>-5.8894960534304874E-2</c:v>
                </c:pt>
                <c:pt idx="1">
                  <c:v>-1.9768513776503127E-2</c:v>
                </c:pt>
                <c:pt idx="2">
                  <c:v>5.4431549758651165E-3</c:v>
                </c:pt>
                <c:pt idx="3">
                  <c:v>4.2836348513204392E-2</c:v>
                </c:pt>
                <c:pt idx="4">
                  <c:v>1.1873211067529033E-2</c:v>
                </c:pt>
                <c:pt idx="5">
                  <c:v>-2.8145169823299176E-2</c:v>
                </c:pt>
                <c:pt idx="6">
                  <c:v>-4.6383729376362037E-2</c:v>
                </c:pt>
                <c:pt idx="7">
                  <c:v>-7.3516119313046135E-2</c:v>
                </c:pt>
                <c:pt idx="8">
                  <c:v>-5.8674759736975224E-2</c:v>
                </c:pt>
                <c:pt idx="9">
                  <c:v>-5.483028720626637E-2</c:v>
                </c:pt>
                <c:pt idx="10">
                  <c:v>-5.2531845457416515E-2</c:v>
                </c:pt>
                <c:pt idx="11">
                  <c:v>-1.6685205784204848E-3</c:v>
                </c:pt>
                <c:pt idx="12">
                  <c:v>-2.3398879490277857E-2</c:v>
                </c:pt>
                <c:pt idx="13">
                  <c:v>-5.4773256458587438E-2</c:v>
                </c:pt>
                <c:pt idx="14">
                  <c:v>1.4882655981682813E-2</c:v>
                </c:pt>
                <c:pt idx="15">
                  <c:v>5.56438791732905E-3</c:v>
                </c:pt>
                <c:pt idx="16">
                  <c:v>-5.3910581573670013E-2</c:v>
                </c:pt>
                <c:pt idx="17">
                  <c:v>-1.8192844147968512E-2</c:v>
                </c:pt>
                <c:pt idx="18">
                  <c:v>-3.1272904959687264E-2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68-4AFE-921B-EB5E67D943BA}"/>
            </c:ext>
          </c:extLst>
        </c:ser>
        <c:ser>
          <c:idx val="7"/>
          <c:order val="6"/>
          <c:tx>
            <c:strRef>
              <c:f>SE!$S$49</c:f>
              <c:strCache>
                <c:ptCount val="1"/>
                <c:pt idx="0">
                  <c:v>SE-2017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SE!$T$49:$AL$49</c:f>
              <c:numCache>
                <c:formatCode>0.0%</c:formatCode>
                <c:ptCount val="19"/>
                <c:pt idx="0">
                  <c:v>8.7330499898805813E-2</c:v>
                </c:pt>
                <c:pt idx="1">
                  <c:v>8.6756120045068164E-2</c:v>
                </c:pt>
                <c:pt idx="2">
                  <c:v>5.7820683988908161E-2</c:v>
                </c:pt>
                <c:pt idx="3">
                  <c:v>-7.0700769390725782E-3</c:v>
                </c:pt>
                <c:pt idx="4">
                  <c:v>-1.908194635852789E-3</c:v>
                </c:pt>
                <c:pt idx="5">
                  <c:v>-4.8672098190667423E-3</c:v>
                </c:pt>
                <c:pt idx="6">
                  <c:v>4.2855660475251689E-2</c:v>
                </c:pt>
                <c:pt idx="7">
                  <c:v>3.8967560510193788E-2</c:v>
                </c:pt>
                <c:pt idx="8">
                  <c:v>6.0698027314112224E-3</c:v>
                </c:pt>
                <c:pt idx="9">
                  <c:v>-4.4386422976501305E-2</c:v>
                </c:pt>
                <c:pt idx="10">
                  <c:v>-2.6739656805979561E-2</c:v>
                </c:pt>
                <c:pt idx="11">
                  <c:v>-5.8954393770856539E-2</c:v>
                </c:pt>
                <c:pt idx="12">
                  <c:v>-2.1201801603866754E-2</c:v>
                </c:pt>
                <c:pt idx="13">
                  <c:v>-5.4329748309125403E-3</c:v>
                </c:pt>
                <c:pt idx="14">
                  <c:v>-1.6027475672581559E-2</c:v>
                </c:pt>
                <c:pt idx="15">
                  <c:v>3.8610038610038533E-3</c:v>
                </c:pt>
                <c:pt idx="16">
                  <c:v>4.5181078211631309E-2</c:v>
                </c:pt>
                <c:pt idx="17">
                  <c:v>2.8502122498483828E-2</c:v>
                </c:pt>
                <c:pt idx="18">
                  <c:v>5.3017346689469891E-2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68-4AFE-921B-EB5E67D943BA}"/>
            </c:ext>
          </c:extLst>
        </c:ser>
        <c:ser>
          <c:idx val="8"/>
          <c:order val="7"/>
          <c:tx>
            <c:strRef>
              <c:f>SE!$S$50</c:f>
              <c:strCache>
                <c:ptCount val="1"/>
                <c:pt idx="0">
                  <c:v>SE-2018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SE!$T$50:$AL$50</c:f>
              <c:numCache>
                <c:formatCode>0.0%</c:formatCode>
                <c:ptCount val="19"/>
                <c:pt idx="0">
                  <c:v>1.0928961748633892E-2</c:v>
                </c:pt>
                <c:pt idx="1">
                  <c:v>-5.9407968862029703E-3</c:v>
                </c:pt>
                <c:pt idx="2">
                  <c:v>-1.2324124473657161E-3</c:v>
                </c:pt>
                <c:pt idx="3">
                  <c:v>2.2873778332292982E-3</c:v>
                </c:pt>
                <c:pt idx="4">
                  <c:v>-1.7279762535778564E-2</c:v>
                </c:pt>
                <c:pt idx="5">
                  <c:v>4.909533382710829E-2</c:v>
                </c:pt>
                <c:pt idx="6">
                  <c:v>5.0119331742243478E-2</c:v>
                </c:pt>
                <c:pt idx="7">
                  <c:v>6.2569046901677083E-2</c:v>
                </c:pt>
                <c:pt idx="8">
                  <c:v>0.10622154779969661</c:v>
                </c:pt>
                <c:pt idx="9">
                  <c:v>0.1509138381201045</c:v>
                </c:pt>
                <c:pt idx="10">
                  <c:v>9.9589430466364925E-2</c:v>
                </c:pt>
                <c:pt idx="11">
                  <c:v>0.11067853170189101</c:v>
                </c:pt>
                <c:pt idx="12">
                  <c:v>6.9976930682192684E-2</c:v>
                </c:pt>
                <c:pt idx="13">
                  <c:v>0.10211775141368218</c:v>
                </c:pt>
                <c:pt idx="14">
                  <c:v>2.0034344590726949E-2</c:v>
                </c:pt>
                <c:pt idx="15">
                  <c:v>-4.2130365659777458E-2</c:v>
                </c:pt>
                <c:pt idx="16">
                  <c:v>-3.3266485785065525E-2</c:v>
                </c:pt>
                <c:pt idx="17">
                  <c:v>7.2771376591873604E-3</c:v>
                </c:pt>
                <c:pt idx="18">
                  <c:v>-3.9824089909601734E-2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68-4AFE-921B-EB5E67D943BA}"/>
            </c:ext>
          </c:extLst>
        </c:ser>
        <c:ser>
          <c:idx val="9"/>
          <c:order val="8"/>
          <c:tx>
            <c:strRef>
              <c:f>SE!$S$51</c:f>
              <c:strCache>
                <c:ptCount val="1"/>
                <c:pt idx="0">
                  <c:v>SE-2019</c:v>
                </c:pt>
              </c:strCache>
            </c:strRef>
          </c:tx>
          <c:spPr>
            <a:ln w="63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SE!$T$51:$AL$51</c:f>
              <c:numCache>
                <c:formatCode>0.0%</c:formatCode>
                <c:ptCount val="19"/>
                <c:pt idx="0">
                  <c:v>-1.6899413074276559E-2</c:v>
                </c:pt>
                <c:pt idx="1">
                  <c:v>-6.7909454061251595E-2</c:v>
                </c:pt>
                <c:pt idx="2">
                  <c:v>-5.5663962206018325E-2</c:v>
                </c:pt>
                <c:pt idx="3">
                  <c:v>-4.9698482012892398E-2</c:v>
                </c:pt>
                <c:pt idx="4">
                  <c:v>-3.9542033287395251E-2</c:v>
                </c:pt>
                <c:pt idx="5">
                  <c:v>-4.3381652735160481E-3</c:v>
                </c:pt>
                <c:pt idx="6">
                  <c:v>-8.4777420359032907E-2</c:v>
                </c:pt>
                <c:pt idx="7">
                  <c:v>-8.607010143617555E-2</c:v>
                </c:pt>
                <c:pt idx="8">
                  <c:v>-0.1036924633282752</c:v>
                </c:pt>
                <c:pt idx="9">
                  <c:v>-0.11749347258485643</c:v>
                </c:pt>
                <c:pt idx="10">
                  <c:v>-3.7267080745341574E-2</c:v>
                </c:pt>
                <c:pt idx="11">
                  <c:v>-9.2324805339265903E-2</c:v>
                </c:pt>
                <c:pt idx="12">
                  <c:v>-8.5466329781390682E-2</c:v>
                </c:pt>
                <c:pt idx="13">
                  <c:v>-5.8653952766382078E-2</c:v>
                </c:pt>
                <c:pt idx="14">
                  <c:v>-7.7275329135661153E-2</c:v>
                </c:pt>
                <c:pt idx="15">
                  <c:v>-1.4308426073131986E-2</c:v>
                </c:pt>
                <c:pt idx="16">
                  <c:v>1.5335614014391208E-3</c:v>
                </c:pt>
                <c:pt idx="17">
                  <c:v>-2.1831412977562192E-2</c:v>
                </c:pt>
                <c:pt idx="18">
                  <c:v>3.5426337649644424E-3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68-4AFE-921B-EB5E67D943BA}"/>
            </c:ext>
          </c:extLst>
        </c:ser>
        <c:ser>
          <c:idx val="10"/>
          <c:order val="9"/>
          <c:tx>
            <c:strRef>
              <c:f>SE!$S$52</c:f>
              <c:strCache>
                <c:ptCount val="1"/>
                <c:pt idx="0">
                  <c:v>SE-2020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SE!$T$42:$AL$42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SE!$T$52:$AL$52</c:f>
              <c:numCache>
                <c:formatCode>0.0%</c:formatCode>
                <c:ptCount val="19"/>
                <c:pt idx="0">
                  <c:v>-7.9639749038656227E-2</c:v>
                </c:pt>
                <c:pt idx="1">
                  <c:v>-3.205981767899202E-2</c:v>
                </c:pt>
                <c:pt idx="2">
                  <c:v>-6.2339529629249268E-2</c:v>
                </c:pt>
                <c:pt idx="3">
                  <c:v>-0.10116448326055305</c:v>
                </c:pt>
                <c:pt idx="4">
                  <c:v>-2.0990140994381346E-2</c:v>
                </c:pt>
                <c:pt idx="5">
                  <c:v>-8.686911437943079E-2</c:v>
                </c:pt>
                <c:pt idx="6">
                  <c:v>-5.3647400643353826E-2</c:v>
                </c:pt>
                <c:pt idx="7">
                  <c:v>-0.10916942854273382</c:v>
                </c:pt>
                <c:pt idx="8">
                  <c:v>-0.10065756196256959</c:v>
                </c:pt>
                <c:pt idx="9">
                  <c:v>-4.6997389033942572E-2</c:v>
                </c:pt>
                <c:pt idx="10">
                  <c:v>-9.0430571639119939E-2</c:v>
                </c:pt>
                <c:pt idx="11">
                  <c:v>3.5595105672969973E-2</c:v>
                </c:pt>
                <c:pt idx="12">
                  <c:v>0.11886191365483922</c:v>
                </c:pt>
                <c:pt idx="13">
                  <c:v>0.31888235946335519</c:v>
                </c:pt>
                <c:pt idx="14">
                  <c:v>0.46823125357756146</c:v>
                </c:pt>
                <c:pt idx="15">
                  <c:v>0.43141040199863734</c:v>
                </c:pt>
                <c:pt idx="16">
                  <c:v>0.33596791317683139</c:v>
                </c:pt>
                <c:pt idx="17">
                  <c:v>0.35597331716191638</c:v>
                </c:pt>
                <c:pt idx="18">
                  <c:v>0.32848766186171519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68-4AFE-921B-EB5E67D9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700608"/>
        <c:axId val="133722880"/>
      </c:lineChart>
      <c:catAx>
        <c:axId val="1337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722880"/>
        <c:crosses val="autoZero"/>
        <c:auto val="1"/>
        <c:lblAlgn val="ctr"/>
        <c:lblOffset val="100"/>
        <c:noMultiLvlLbl val="0"/>
      </c:catAx>
      <c:valAx>
        <c:axId val="1337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7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Týdenní odchylka úmrtnosti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Overview!$B$43</c:f>
              <c:strCache>
                <c:ptCount val="1"/>
                <c:pt idx="0">
                  <c:v>CZ-2011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Overview!$C$43:$AA$43</c:f>
              <c:numCache>
                <c:formatCode>0.0%</c:formatCode>
                <c:ptCount val="25"/>
                <c:pt idx="0">
                  <c:v>-2.4530120481927709E-2</c:v>
                </c:pt>
                <c:pt idx="1">
                  <c:v>-5.8134361560136405E-2</c:v>
                </c:pt>
                <c:pt idx="2">
                  <c:v>-6.197924280076017E-2</c:v>
                </c:pt>
                <c:pt idx="3">
                  <c:v>-8.8557841614906874E-2</c:v>
                </c:pt>
                <c:pt idx="4">
                  <c:v>-2.9127134724857617E-2</c:v>
                </c:pt>
                <c:pt idx="5">
                  <c:v>-4.6388151460108884E-2</c:v>
                </c:pt>
                <c:pt idx="6">
                  <c:v>-5.8134671685487249E-2</c:v>
                </c:pt>
                <c:pt idx="7">
                  <c:v>-4.032295485128301E-2</c:v>
                </c:pt>
                <c:pt idx="8">
                  <c:v>-4.0017028522775666E-2</c:v>
                </c:pt>
                <c:pt idx="9">
                  <c:v>-4.5179856115107886E-2</c:v>
                </c:pt>
                <c:pt idx="10">
                  <c:v>1.3140604467805073E-3</c:v>
                </c:pt>
                <c:pt idx="11">
                  <c:v>-7.188894397620238E-2</c:v>
                </c:pt>
                <c:pt idx="12">
                  <c:v>-4.8378146597386928E-2</c:v>
                </c:pt>
                <c:pt idx="13">
                  <c:v>-4.5756343610067418E-2</c:v>
                </c:pt>
                <c:pt idx="14">
                  <c:v>-4.7080979284369162E-2</c:v>
                </c:pt>
                <c:pt idx="15">
                  <c:v>2.6906543544021666E-2</c:v>
                </c:pt>
                <c:pt idx="16">
                  <c:v>-6.7503176620076211E-2</c:v>
                </c:pt>
                <c:pt idx="17">
                  <c:v>-3.395997574287446E-2</c:v>
                </c:pt>
                <c:pt idx="18">
                  <c:v>9.4350156319786826E-3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18-4CAF-9C67-B471399C2EDD}"/>
            </c:ext>
          </c:extLst>
        </c:ser>
        <c:ser>
          <c:idx val="1"/>
          <c:order val="1"/>
          <c:tx>
            <c:strRef>
              <c:f>Overview!$B$44</c:f>
              <c:strCache>
                <c:ptCount val="1"/>
                <c:pt idx="0">
                  <c:v>CZ-2012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Overview!$C$44:$AA$44</c:f>
              <c:numCache>
                <c:formatCode>0.0%</c:formatCode>
                <c:ptCount val="25"/>
                <c:pt idx="0">
                  <c:v>-1.8891566265060278E-2</c:v>
                </c:pt>
                <c:pt idx="1">
                  <c:v>-2.6546047753225555E-2</c:v>
                </c:pt>
                <c:pt idx="2">
                  <c:v>-7.7766408419821742E-2</c:v>
                </c:pt>
                <c:pt idx="3">
                  <c:v>-7.6329580745341685E-2</c:v>
                </c:pt>
                <c:pt idx="4">
                  <c:v>-6.0294117647058831E-2</c:v>
                </c:pt>
                <c:pt idx="5">
                  <c:v>-4.3873131200223514E-2</c:v>
                </c:pt>
                <c:pt idx="6">
                  <c:v>-2.9276453366792188E-2</c:v>
                </c:pt>
                <c:pt idx="7">
                  <c:v>-5.0345691615238275E-2</c:v>
                </c:pt>
                <c:pt idx="8">
                  <c:v>-4.5125585355470399E-2</c:v>
                </c:pt>
                <c:pt idx="9">
                  <c:v>-3.6115107913669009E-2</c:v>
                </c:pt>
                <c:pt idx="10">
                  <c:v>-3.8983793254489751E-2</c:v>
                </c:pt>
                <c:pt idx="11">
                  <c:v>-1.1204759543877119E-2</c:v>
                </c:pt>
                <c:pt idx="12">
                  <c:v>3.7885284770216465E-2</c:v>
                </c:pt>
                <c:pt idx="13">
                  <c:v>-3.2322816408461574E-2</c:v>
                </c:pt>
                <c:pt idx="14">
                  <c:v>6.7796610169491567E-2</c:v>
                </c:pt>
                <c:pt idx="15">
                  <c:v>2.4040757841108151E-2</c:v>
                </c:pt>
                <c:pt idx="16">
                  <c:v>7.5921219822109309E-2</c:v>
                </c:pt>
                <c:pt idx="17">
                  <c:v>4.2946138155355973E-2</c:v>
                </c:pt>
                <c:pt idx="18">
                  <c:v>-2.8751674854845866E-2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18-4CAF-9C67-B471399C2EDD}"/>
            </c:ext>
          </c:extLst>
        </c:ser>
        <c:ser>
          <c:idx val="2"/>
          <c:order val="2"/>
          <c:tx>
            <c:strRef>
              <c:f>Overview!$B$45</c:f>
              <c:strCache>
                <c:ptCount val="1"/>
                <c:pt idx="0">
                  <c:v>CZ-2013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Overview!$C$45:$AA$45</c:f>
              <c:numCache>
                <c:formatCode>0.0%</c:formatCode>
                <c:ptCount val="25"/>
                <c:pt idx="0">
                  <c:v>3.2289156626505999E-3</c:v>
                </c:pt>
                <c:pt idx="1">
                  <c:v>-6.525285481239762E-3</c:v>
                </c:pt>
                <c:pt idx="2">
                  <c:v>2.5727232860692784E-2</c:v>
                </c:pt>
                <c:pt idx="3">
                  <c:v>2.9794254658385144E-2</c:v>
                </c:pt>
                <c:pt idx="4">
                  <c:v>4.9857685009487618E-2</c:v>
                </c:pt>
                <c:pt idx="5">
                  <c:v>4.3733407852452277E-2</c:v>
                </c:pt>
                <c:pt idx="6">
                  <c:v>-2.5094102885822034E-3</c:v>
                </c:pt>
                <c:pt idx="7">
                  <c:v>-1.2342814718574568E-2</c:v>
                </c:pt>
                <c:pt idx="8">
                  <c:v>-1.9582801191996624E-2</c:v>
                </c:pt>
                <c:pt idx="9">
                  <c:v>5.7553956834532904E-4</c:v>
                </c:pt>
                <c:pt idx="10">
                  <c:v>1.8396846254927768E-2</c:v>
                </c:pt>
                <c:pt idx="11">
                  <c:v>4.9033217649975036E-2</c:v>
                </c:pt>
                <c:pt idx="12">
                  <c:v>5.5137971043736966E-2</c:v>
                </c:pt>
                <c:pt idx="13">
                  <c:v>0.13397498584590051</c:v>
                </c:pt>
                <c:pt idx="14">
                  <c:v>6.9679849340866351E-2</c:v>
                </c:pt>
                <c:pt idx="15">
                  <c:v>4.6967043464416491E-2</c:v>
                </c:pt>
                <c:pt idx="16">
                  <c:v>-7.4650571791613496E-3</c:v>
                </c:pt>
                <c:pt idx="17">
                  <c:v>-2.3044269254093308E-2</c:v>
                </c:pt>
                <c:pt idx="18">
                  <c:v>-2.0209915140687817E-2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18-4CAF-9C67-B471399C2EDD}"/>
            </c:ext>
          </c:extLst>
        </c:ser>
        <c:ser>
          <c:idx val="3"/>
          <c:order val="3"/>
          <c:tx>
            <c:strRef>
              <c:f>Overview!$B$46</c:f>
              <c:strCache>
                <c:ptCount val="1"/>
                <c:pt idx="0">
                  <c:v>CZ-2014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Overview!$C$46:$AA$46</c:f>
              <c:numCache>
                <c:formatCode>0.0%</c:formatCode>
                <c:ptCount val="25"/>
                <c:pt idx="0">
                  <c:v>-8.959036144578314E-2</c:v>
                </c:pt>
                <c:pt idx="1">
                  <c:v>-0.11997627168915903</c:v>
                </c:pt>
                <c:pt idx="2">
                  <c:v>-0.12425084052039181</c:v>
                </c:pt>
                <c:pt idx="3">
                  <c:v>-7.5456133540372727E-2</c:v>
                </c:pt>
                <c:pt idx="4">
                  <c:v>-9.5730550284629956E-2</c:v>
                </c:pt>
                <c:pt idx="5">
                  <c:v>-0.12267709934330018</c:v>
                </c:pt>
                <c:pt idx="6">
                  <c:v>-0.13592639063153489</c:v>
                </c:pt>
                <c:pt idx="7">
                  <c:v>-0.11925200686743076</c:v>
                </c:pt>
                <c:pt idx="8">
                  <c:v>-0.14389101745423583</c:v>
                </c:pt>
                <c:pt idx="9">
                  <c:v>-0.12287769784172653</c:v>
                </c:pt>
                <c:pt idx="10">
                  <c:v>-8.5413929040735859E-2</c:v>
                </c:pt>
                <c:pt idx="11">
                  <c:v>-2.1021318790282684E-2</c:v>
                </c:pt>
                <c:pt idx="12">
                  <c:v>-3.657367704182013E-2</c:v>
                </c:pt>
                <c:pt idx="13">
                  <c:v>-6.2895671419012866E-2</c:v>
                </c:pt>
                <c:pt idx="14">
                  <c:v>-7.2504708097928416E-2</c:v>
                </c:pt>
                <c:pt idx="15">
                  <c:v>-3.1842063365706053E-2</c:v>
                </c:pt>
                <c:pt idx="16">
                  <c:v>-2.8430749682337941E-2</c:v>
                </c:pt>
                <c:pt idx="17">
                  <c:v>-1.560174210265175E-2</c:v>
                </c:pt>
                <c:pt idx="18">
                  <c:v>-4.2317999106744053E-2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18-4CAF-9C67-B471399C2EDD}"/>
            </c:ext>
          </c:extLst>
        </c:ser>
        <c:ser>
          <c:idx val="4"/>
          <c:order val="4"/>
          <c:tx>
            <c:strRef>
              <c:f>Overview!$B$47</c:f>
              <c:strCache>
                <c:ptCount val="1"/>
                <c:pt idx="0">
                  <c:v>CZ-2015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Overview!$C$47:$AA$47</c:f>
              <c:numCache>
                <c:formatCode>0.0%</c:formatCode>
                <c:ptCount val="25"/>
                <c:pt idx="0">
                  <c:v>3.1421686746987865E-2</c:v>
                </c:pt>
                <c:pt idx="1">
                  <c:v>8.2010974343764032E-2</c:v>
                </c:pt>
                <c:pt idx="2">
                  <c:v>5.0723578424206828E-2</c:v>
                </c:pt>
                <c:pt idx="3">
                  <c:v>9.1372282608695565E-2</c:v>
                </c:pt>
                <c:pt idx="4">
                  <c:v>0.10151802656546494</c:v>
                </c:pt>
                <c:pt idx="5">
                  <c:v>8.9003772530389824E-2</c:v>
                </c:pt>
                <c:pt idx="6">
                  <c:v>0.14261815140108736</c:v>
                </c:pt>
                <c:pt idx="7">
                  <c:v>0.1208760614356641</c:v>
                </c:pt>
                <c:pt idx="8">
                  <c:v>0.11068539804171995</c:v>
                </c:pt>
                <c:pt idx="9">
                  <c:v>1.7410071942446148E-2</c:v>
                </c:pt>
                <c:pt idx="10">
                  <c:v>3.5041611914148341E-3</c:v>
                </c:pt>
                <c:pt idx="11">
                  <c:v>1.4229053049082729E-2</c:v>
                </c:pt>
                <c:pt idx="12">
                  <c:v>8.8281289411289432E-3</c:v>
                </c:pt>
                <c:pt idx="13">
                  <c:v>2.3264192701631492E-2</c:v>
                </c:pt>
                <c:pt idx="14">
                  <c:v>-6.1205273069679933E-3</c:v>
                </c:pt>
                <c:pt idx="15">
                  <c:v>4.266836491004633E-2</c:v>
                </c:pt>
                <c:pt idx="16">
                  <c:v>4.4949174078780185E-2</c:v>
                </c:pt>
                <c:pt idx="17">
                  <c:v>1.2679861072826482E-2</c:v>
                </c:pt>
                <c:pt idx="18">
                  <c:v>-1.1165698972755989E-3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18-4CAF-9C67-B471399C2EDD}"/>
            </c:ext>
          </c:extLst>
        </c:ser>
        <c:ser>
          <c:idx val="5"/>
          <c:order val="5"/>
          <c:tx>
            <c:strRef>
              <c:f>Overview!$B$48</c:f>
              <c:strCache>
                <c:ptCount val="1"/>
                <c:pt idx="0">
                  <c:v>CZ-2016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Overview!$C$48:$AA$48</c:f>
              <c:numCache>
                <c:formatCode>0.0%</c:formatCode>
                <c:ptCount val="25"/>
                <c:pt idx="0">
                  <c:v>-3.6240963855421748E-2</c:v>
                </c:pt>
                <c:pt idx="1">
                  <c:v>-8.6163428740916426E-2</c:v>
                </c:pt>
                <c:pt idx="2">
                  <c:v>-4.6192077181698599E-2</c:v>
                </c:pt>
                <c:pt idx="3">
                  <c:v>-7.5892857142857206E-2</c:v>
                </c:pt>
                <c:pt idx="4">
                  <c:v>-8.761859582542697E-2</c:v>
                </c:pt>
                <c:pt idx="5">
                  <c:v>-5.8963252759536067E-2</c:v>
                </c:pt>
                <c:pt idx="6">
                  <c:v>-9.6612296110413998E-2</c:v>
                </c:pt>
                <c:pt idx="7">
                  <c:v>-7.5402533525126492E-2</c:v>
                </c:pt>
                <c:pt idx="8">
                  <c:v>-4.8531289910600295E-2</c:v>
                </c:pt>
                <c:pt idx="9">
                  <c:v>-9.5251798561151069E-2</c:v>
                </c:pt>
                <c:pt idx="10">
                  <c:v>-5.6066579062636901E-2</c:v>
                </c:pt>
                <c:pt idx="11">
                  <c:v>-4.1546851760039805E-2</c:v>
                </c:pt>
                <c:pt idx="12">
                  <c:v>-5.2464309135852316E-3</c:v>
                </c:pt>
                <c:pt idx="13">
                  <c:v>-9.6247876885069417E-3</c:v>
                </c:pt>
                <c:pt idx="14">
                  <c:v>-2.3069679849340829E-2</c:v>
                </c:pt>
                <c:pt idx="15">
                  <c:v>-6.9097277503582188E-2</c:v>
                </c:pt>
                <c:pt idx="16">
                  <c:v>7.306226175349595E-3</c:v>
                </c:pt>
                <c:pt idx="17">
                  <c:v>-1.6594079056177269E-2</c:v>
                </c:pt>
                <c:pt idx="18">
                  <c:v>5.415364001786438E-3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18-4CAF-9C67-B471399C2EDD}"/>
            </c:ext>
          </c:extLst>
        </c:ser>
        <c:ser>
          <c:idx val="6"/>
          <c:order val="6"/>
          <c:tx>
            <c:strRef>
              <c:f>Overview!$B$49</c:f>
              <c:strCache>
                <c:ptCount val="1"/>
                <c:pt idx="0">
                  <c:v>CZ-2017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Overview!$C$49:$AA$49</c:f>
              <c:numCache>
                <c:formatCode>0.0%</c:formatCode>
                <c:ptCount val="25"/>
                <c:pt idx="0">
                  <c:v>0.19840963855421689</c:v>
                </c:pt>
                <c:pt idx="1">
                  <c:v>0.25063028325671066</c:v>
                </c:pt>
                <c:pt idx="2">
                  <c:v>0.24236222774448168</c:v>
                </c:pt>
                <c:pt idx="3">
                  <c:v>0.20579386645962727</c:v>
                </c:pt>
                <c:pt idx="4">
                  <c:v>0.10920303605313086</c:v>
                </c:pt>
                <c:pt idx="5">
                  <c:v>0.10660891434958786</c:v>
                </c:pt>
                <c:pt idx="6">
                  <c:v>4.2241739857800109E-2</c:v>
                </c:pt>
                <c:pt idx="7">
                  <c:v>-1.5683726973226397E-2</c:v>
                </c:pt>
                <c:pt idx="8">
                  <c:v>1.7028522775648369E-3</c:v>
                </c:pt>
                <c:pt idx="9">
                  <c:v>-3.9568345323740983E-2</c:v>
                </c:pt>
                <c:pt idx="10">
                  <c:v>-5.2124397722295268E-2</c:v>
                </c:pt>
                <c:pt idx="11">
                  <c:v>-6.1626177491323819E-2</c:v>
                </c:pt>
                <c:pt idx="12">
                  <c:v>-5.791252585380624E-2</c:v>
                </c:pt>
                <c:pt idx="13">
                  <c:v>-4.1587317926810474E-2</c:v>
                </c:pt>
                <c:pt idx="14">
                  <c:v>-6.1205273069679822E-2</c:v>
                </c:pt>
                <c:pt idx="15">
                  <c:v>-2.4199968157936569E-2</c:v>
                </c:pt>
                <c:pt idx="16">
                  <c:v>-2.2712833545107891E-2</c:v>
                </c:pt>
                <c:pt idx="17">
                  <c:v>1.2679861072826482E-2</c:v>
                </c:pt>
                <c:pt idx="18">
                  <c:v>4.2094685127288978E-2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18-4CAF-9C67-B471399C2EDD}"/>
            </c:ext>
          </c:extLst>
        </c:ser>
        <c:ser>
          <c:idx val="7"/>
          <c:order val="7"/>
          <c:tx>
            <c:strRef>
              <c:f>Overview!$B$50</c:f>
              <c:strCache>
                <c:ptCount val="1"/>
                <c:pt idx="0">
                  <c:v>CZ-2018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Overview!$C$50:$AA$50</c:f>
              <c:numCache>
                <c:formatCode>0.0%</c:formatCode>
                <c:ptCount val="25"/>
                <c:pt idx="0">
                  <c:v>-7.0506024096385622E-2</c:v>
                </c:pt>
                <c:pt idx="1">
                  <c:v>-5.413020910573918E-2</c:v>
                </c:pt>
                <c:pt idx="2">
                  <c:v>-2.2072796374799086E-2</c:v>
                </c:pt>
                <c:pt idx="3">
                  <c:v>-4.3575310559006208E-2</c:v>
                </c:pt>
                <c:pt idx="4">
                  <c:v>-5.3889943074003743E-2</c:v>
                </c:pt>
                <c:pt idx="5">
                  <c:v>7.6847841274276796E-3</c:v>
                </c:pt>
                <c:pt idx="6">
                  <c:v>8.8247595148473357E-2</c:v>
                </c:pt>
                <c:pt idx="7">
                  <c:v>0.15010904366386701</c:v>
                </c:pt>
                <c:pt idx="8">
                  <c:v>0.20008514261387833</c:v>
                </c:pt>
                <c:pt idx="9">
                  <c:v>0.29237410071942449</c:v>
                </c:pt>
                <c:pt idx="10">
                  <c:v>0.21857205431449844</c:v>
                </c:pt>
                <c:pt idx="11">
                  <c:v>0.16326227069905785</c:v>
                </c:pt>
                <c:pt idx="12">
                  <c:v>8.1925036573677001E-2</c:v>
                </c:pt>
                <c:pt idx="13">
                  <c:v>4.7815121725256038E-2</c:v>
                </c:pt>
                <c:pt idx="14">
                  <c:v>6.2617702448210855E-2</c:v>
                </c:pt>
                <c:pt idx="15">
                  <c:v>-1.5602611049195914E-2</c:v>
                </c:pt>
                <c:pt idx="16">
                  <c:v>-4.1296060991105055E-3</c:v>
                </c:pt>
                <c:pt idx="17">
                  <c:v>3.2526600143338857E-3</c:v>
                </c:pt>
                <c:pt idx="18">
                  <c:v>-1.6190263510495684E-2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C18-4CAF-9C67-B471399C2EDD}"/>
            </c:ext>
          </c:extLst>
        </c:ser>
        <c:ser>
          <c:idx val="8"/>
          <c:order val="8"/>
          <c:tx>
            <c:strRef>
              <c:f>Overview!$B$51</c:f>
              <c:strCache>
                <c:ptCount val="1"/>
                <c:pt idx="0">
                  <c:v>CZ-2019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Overview!$C$51:$AA$51</c:f>
              <c:numCache>
                <c:formatCode>0.0%</c:formatCode>
                <c:ptCount val="25"/>
                <c:pt idx="0">
                  <c:v>6.6987951807229162E-3</c:v>
                </c:pt>
                <c:pt idx="1">
                  <c:v>1.8834346729942331E-2</c:v>
                </c:pt>
                <c:pt idx="2">
                  <c:v>1.3448326268089339E-2</c:v>
                </c:pt>
                <c:pt idx="3">
                  <c:v>3.2851319875776275E-2</c:v>
                </c:pt>
                <c:pt idx="4">
                  <c:v>6.6081593927893811E-2</c:v>
                </c:pt>
                <c:pt idx="5">
                  <c:v>2.4870755903311448E-2</c:v>
                </c:pt>
                <c:pt idx="6">
                  <c:v>4.9351735675449593E-2</c:v>
                </c:pt>
                <c:pt idx="7">
                  <c:v>4.2364623451347949E-2</c:v>
                </c:pt>
                <c:pt idx="8">
                  <c:v>-1.5325670498084309E-2</c:v>
                </c:pt>
                <c:pt idx="9">
                  <c:v>2.8633093525179953E-2</c:v>
                </c:pt>
                <c:pt idx="10">
                  <c:v>-9.1984231274638839E-3</c:v>
                </c:pt>
                <c:pt idx="11">
                  <c:v>-1.9236489836390813E-2</c:v>
                </c:pt>
                <c:pt idx="12">
                  <c:v>-3.5665640922161179E-2</c:v>
                </c:pt>
                <c:pt idx="13">
                  <c:v>-1.2867363219928984E-2</c:v>
                </c:pt>
                <c:pt idx="14">
                  <c:v>9.8870056497175618E-3</c:v>
                </c:pt>
                <c:pt idx="15">
                  <c:v>1.5921031682863962E-4</c:v>
                </c:pt>
                <c:pt idx="16">
                  <c:v>2.0648030495553638E-3</c:v>
                </c:pt>
                <c:pt idx="17">
                  <c:v>1.7641545840454409E-2</c:v>
                </c:pt>
                <c:pt idx="18">
                  <c:v>5.1641357748995143E-2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C18-4CAF-9C67-B471399C2EDD}"/>
            </c:ext>
          </c:extLst>
        </c:ser>
        <c:ser>
          <c:idx val="9"/>
          <c:order val="9"/>
          <c:tx>
            <c:strRef>
              <c:f>Overview!$B$52</c:f>
              <c:strCache>
                <c:ptCount val="1"/>
                <c:pt idx="0">
                  <c:v>CZ-2020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Overview!$C$52:$AA$52</c:f>
              <c:numCache>
                <c:formatCode>0.0%</c:formatCode>
                <c:ptCount val="25"/>
                <c:pt idx="0">
                  <c:v>-2.8433734939758981E-3</c:v>
                </c:pt>
                <c:pt idx="1">
                  <c:v>2.5952839982203768E-2</c:v>
                </c:pt>
                <c:pt idx="2">
                  <c:v>-1.9003069726648225E-2</c:v>
                </c:pt>
                <c:pt idx="3">
                  <c:v>1.5382375776397561E-2</c:v>
                </c:pt>
                <c:pt idx="4">
                  <c:v>5.8823529411764497E-3</c:v>
                </c:pt>
                <c:pt idx="5">
                  <c:v>-1.6627078384798044E-2</c:v>
                </c:pt>
                <c:pt idx="6">
                  <c:v>-3.7641154328732496E-3</c:v>
                </c:pt>
                <c:pt idx="7">
                  <c:v>-2.4453621641687184E-2</c:v>
                </c:pt>
                <c:pt idx="8">
                  <c:v>-1.2771392081737387E-3</c:v>
                </c:pt>
                <c:pt idx="9">
                  <c:v>-1.5395683453237385E-2</c:v>
                </c:pt>
                <c:pt idx="10">
                  <c:v>2.6281208935610145E-3</c:v>
                </c:pt>
                <c:pt idx="11">
                  <c:v>3.2523549826474873E-2</c:v>
                </c:pt>
                <c:pt idx="12">
                  <c:v>3.4253140291580442E-2</c:v>
                </c:pt>
                <c:pt idx="13">
                  <c:v>6.6807349837871177E-2</c:v>
                </c:pt>
                <c:pt idx="14">
                  <c:v>4.6610169491525522E-2</c:v>
                </c:pt>
                <c:pt idx="15">
                  <c:v>3.980257920713326E-3</c:v>
                </c:pt>
                <c:pt idx="16">
                  <c:v>-3.9866581956797931E-2</c:v>
                </c:pt>
                <c:pt idx="17">
                  <c:v>3.0541926236286487E-2</c:v>
                </c:pt>
                <c:pt idx="18">
                  <c:v>-1.8200089325591806E-2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C18-4CAF-9C67-B471399C2EDD}"/>
            </c:ext>
          </c:extLst>
        </c:ser>
        <c:ser>
          <c:idx val="10"/>
          <c:order val="10"/>
          <c:tx>
            <c:strRef>
              <c:f>Overview!$B$53</c:f>
              <c:strCache>
                <c:ptCount val="1"/>
                <c:pt idx="0">
                  <c:v>UK-2011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Overview!$C$53:$AA$53</c:f>
              <c:numCache>
                <c:formatCode>0.0%</c:formatCode>
                <c:ptCount val="25"/>
                <c:pt idx="0">
                  <c:v>6.1272452576800474E-2</c:v>
                </c:pt>
                <c:pt idx="1">
                  <c:v>1.8732623584456487E-3</c:v>
                </c:pt>
                <c:pt idx="2">
                  <c:v>-6.4435800494401563E-2</c:v>
                </c:pt>
                <c:pt idx="3">
                  <c:v>-0.10646763361363498</c:v>
                </c:pt>
                <c:pt idx="4">
                  <c:v>-0.1051844224473738</c:v>
                </c:pt>
                <c:pt idx="5">
                  <c:v>-0.10836547018688814</c:v>
                </c:pt>
                <c:pt idx="6">
                  <c:v>-0.11872384412352099</c:v>
                </c:pt>
                <c:pt idx="7">
                  <c:v>-0.14690957323874321</c:v>
                </c:pt>
                <c:pt idx="8">
                  <c:v>-0.12706621109982452</c:v>
                </c:pt>
                <c:pt idx="9">
                  <c:v>-0.1200559389535768</c:v>
                </c:pt>
                <c:pt idx="10">
                  <c:v>-8.7699422203454391E-2</c:v>
                </c:pt>
                <c:pt idx="11">
                  <c:v>-6.384415083421735E-2</c:v>
                </c:pt>
                <c:pt idx="12">
                  <c:v>-5.2610160294815911E-2</c:v>
                </c:pt>
                <c:pt idx="13">
                  <c:v>-4.8854928066702774E-2</c:v>
                </c:pt>
                <c:pt idx="14">
                  <c:v>-0.10279924327444123</c:v>
                </c:pt>
                <c:pt idx="15">
                  <c:v>-0.17889863067678058</c:v>
                </c:pt>
                <c:pt idx="16">
                  <c:v>-0.19868390544434755</c:v>
                </c:pt>
                <c:pt idx="17">
                  <c:v>-1.6895599827053021E-2</c:v>
                </c:pt>
                <c:pt idx="18">
                  <c:v>8.2485232367802919E-2</c:v>
                </c:pt>
                <c:pt idx="19">
                  <c:v>-9.6729695175291064E-2</c:v>
                </c:pt>
                <c:pt idx="20">
                  <c:v>-5.5490654205607504E-2</c:v>
                </c:pt>
                <c:pt idx="21">
                  <c:v>-4.7174986286341203E-2</c:v>
                </c:pt>
                <c:pt idx="22">
                  <c:v>-1.9703389830508455E-2</c:v>
                </c:pt>
                <c:pt idx="23">
                  <c:v>-4.5607848242074311E-2</c:v>
                </c:pt>
                <c:pt idx="24">
                  <c:v>-5.0848893352856472E-2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C18-4CAF-9C67-B471399C2EDD}"/>
            </c:ext>
          </c:extLst>
        </c:ser>
        <c:ser>
          <c:idx val="11"/>
          <c:order val="11"/>
          <c:tx>
            <c:strRef>
              <c:f>Overview!$B$54</c:f>
              <c:strCache>
                <c:ptCount val="1"/>
                <c:pt idx="0">
                  <c:v>UK-2012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Overview!$C$54:$AA$54</c:f>
              <c:numCache>
                <c:formatCode>0.0%</c:formatCode>
                <c:ptCount val="25"/>
                <c:pt idx="0">
                  <c:v>-0.11750881316098705</c:v>
                </c:pt>
                <c:pt idx="1">
                  <c:v>-0.13467993490201402</c:v>
                </c:pt>
                <c:pt idx="2">
                  <c:v>-0.14991093500072705</c:v>
                </c:pt>
                <c:pt idx="3">
                  <c:v>-0.1263615328178791</c:v>
                </c:pt>
                <c:pt idx="4">
                  <c:v>-0.11550081112848865</c:v>
                </c:pt>
                <c:pt idx="5">
                  <c:v>-8.4514980717887767E-2</c:v>
                </c:pt>
                <c:pt idx="6">
                  <c:v>-4.8723944481800063E-2</c:v>
                </c:pt>
                <c:pt idx="7">
                  <c:v>2.5824733462622707E-3</c:v>
                </c:pt>
                <c:pt idx="8">
                  <c:v>1.0711977098531777E-2</c:v>
                </c:pt>
                <c:pt idx="9">
                  <c:v>-4.171100234092362E-2</c:v>
                </c:pt>
                <c:pt idx="10">
                  <c:v>-6.925319024028509E-2</c:v>
                </c:pt>
                <c:pt idx="11">
                  <c:v>-4.870286430706916E-2</c:v>
                </c:pt>
                <c:pt idx="12">
                  <c:v>-1.9850331215663264E-2</c:v>
                </c:pt>
                <c:pt idx="13">
                  <c:v>-0.15206068715374155</c:v>
                </c:pt>
                <c:pt idx="14">
                  <c:v>-3.8830281848205916E-2</c:v>
                </c:pt>
                <c:pt idx="15">
                  <c:v>6.5510787114569924E-2</c:v>
                </c:pt>
                <c:pt idx="16">
                  <c:v>1.7345507944043881E-2</c:v>
                </c:pt>
                <c:pt idx="17">
                  <c:v>-6.5187747364220394E-3</c:v>
                </c:pt>
                <c:pt idx="18">
                  <c:v>-5.3305814532773499E-2</c:v>
                </c:pt>
                <c:pt idx="19">
                  <c:v>5.7196689321026284E-4</c:v>
                </c:pt>
                <c:pt idx="20">
                  <c:v>-1.0239142385926381E-2</c:v>
                </c:pt>
                <c:pt idx="21">
                  <c:v>0.15620191857431465</c:v>
                </c:pt>
                <c:pt idx="22">
                  <c:v>-0.28167372881355934</c:v>
                </c:pt>
                <c:pt idx="23">
                  <c:v>8.3156811000792752E-2</c:v>
                </c:pt>
                <c:pt idx="24">
                  <c:v>-1.3928385589989989E-2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C18-4CAF-9C67-B471399C2EDD}"/>
            </c:ext>
          </c:extLst>
        </c:ser>
        <c:ser>
          <c:idx val="12"/>
          <c:order val="12"/>
          <c:tx>
            <c:strRef>
              <c:f>Overview!$B$55</c:f>
              <c:strCache>
                <c:ptCount val="1"/>
                <c:pt idx="0">
                  <c:v>UK-2013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Overview!$C$55:$AA$55</c:f>
              <c:numCache>
                <c:formatCode>0.0%</c:formatCode>
                <c:ptCount val="25"/>
                <c:pt idx="0">
                  <c:v>-2.4676850763807323E-2</c:v>
                </c:pt>
                <c:pt idx="1">
                  <c:v>-4.3288465450600166E-2</c:v>
                </c:pt>
                <c:pt idx="2">
                  <c:v>-9.4127163007125203E-2</c:v>
                </c:pt>
                <c:pt idx="3">
                  <c:v>-4.6616626220441271E-2</c:v>
                </c:pt>
                <c:pt idx="4">
                  <c:v>-1.0850664931078335E-2</c:v>
                </c:pt>
                <c:pt idx="5">
                  <c:v>-1.7146247404331016E-2</c:v>
                </c:pt>
                <c:pt idx="6">
                  <c:v>-3.743363808797473E-3</c:v>
                </c:pt>
                <c:pt idx="7">
                  <c:v>-1.876061376448257E-2</c:v>
                </c:pt>
                <c:pt idx="8">
                  <c:v>-4.2478529873487547E-3</c:v>
                </c:pt>
                <c:pt idx="9">
                  <c:v>2.5598151582403528E-2</c:v>
                </c:pt>
                <c:pt idx="10">
                  <c:v>3.6325996724789533E-2</c:v>
                </c:pt>
                <c:pt idx="11">
                  <c:v>6.808756871443733E-2</c:v>
                </c:pt>
                <c:pt idx="12">
                  <c:v>-5.5865795482806235E-2</c:v>
                </c:pt>
                <c:pt idx="13">
                  <c:v>8.3809755504196559E-2</c:v>
                </c:pt>
                <c:pt idx="14">
                  <c:v>0.16846763074357907</c:v>
                </c:pt>
                <c:pt idx="15">
                  <c:v>0.15771845138410012</c:v>
                </c:pt>
                <c:pt idx="16">
                  <c:v>5.5801525874727975E-2</c:v>
                </c:pt>
                <c:pt idx="17">
                  <c:v>1.4633984102171649E-2</c:v>
                </c:pt>
                <c:pt idx="18">
                  <c:v>-5.9070528787986687E-2</c:v>
                </c:pt>
                <c:pt idx="19">
                  <c:v>-6.089765157122784E-3</c:v>
                </c:pt>
                <c:pt idx="20">
                  <c:v>-1.7660802638812645E-2</c:v>
                </c:pt>
                <c:pt idx="21">
                  <c:v>3.3983115475697545E-3</c:v>
                </c:pt>
                <c:pt idx="22">
                  <c:v>4.4491525423728806E-3</c:v>
                </c:pt>
                <c:pt idx="23">
                  <c:v>-5.5406316935493471E-2</c:v>
                </c:pt>
                <c:pt idx="24">
                  <c:v>-3.0264893449665431E-2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C18-4CAF-9C67-B471399C2EDD}"/>
            </c:ext>
          </c:extLst>
        </c:ser>
        <c:ser>
          <c:idx val="13"/>
          <c:order val="13"/>
          <c:tx>
            <c:strRef>
              <c:f>Overview!$B$56</c:f>
              <c:strCache>
                <c:ptCount val="1"/>
                <c:pt idx="0">
                  <c:v>UK-2014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Overview!$C$56:$AA$56</c:f>
              <c:numCache>
                <c:formatCode>0.0%</c:formatCode>
                <c:ptCount val="25"/>
                <c:pt idx="0">
                  <c:v>-3.9113647809299934E-2</c:v>
                </c:pt>
                <c:pt idx="1">
                  <c:v>-9.6231436902420864E-2</c:v>
                </c:pt>
                <c:pt idx="2">
                  <c:v>-9.5272284426348719E-2</c:v>
                </c:pt>
                <c:pt idx="3">
                  <c:v>-0.12179016874541448</c:v>
                </c:pt>
                <c:pt idx="4">
                  <c:v>-0.10317360092478367</c:v>
                </c:pt>
                <c:pt idx="5">
                  <c:v>-9.6974191634529805E-2</c:v>
                </c:pt>
                <c:pt idx="6">
                  <c:v>-7.8891643166103087E-2</c:v>
                </c:pt>
                <c:pt idx="7">
                  <c:v>-5.7015384306199013E-2</c:v>
                </c:pt>
                <c:pt idx="8">
                  <c:v>-4.1739772832209754E-2</c:v>
                </c:pt>
                <c:pt idx="9">
                  <c:v>-0.10363907214300916</c:v>
                </c:pt>
                <c:pt idx="10">
                  <c:v>-7.2590197027592174E-2</c:v>
                </c:pt>
                <c:pt idx="11">
                  <c:v>-5.1788986401774539E-2</c:v>
                </c:pt>
                <c:pt idx="12">
                  <c:v>-2.1071194411159566E-2</c:v>
                </c:pt>
                <c:pt idx="13">
                  <c:v>-1.0339374771925591E-2</c:v>
                </c:pt>
                <c:pt idx="14">
                  <c:v>-8.5772918203097404E-2</c:v>
                </c:pt>
                <c:pt idx="15">
                  <c:v>-0.21190030538863169</c:v>
                </c:pt>
                <c:pt idx="16">
                  <c:v>-7.0000331231851343E-2</c:v>
                </c:pt>
                <c:pt idx="17">
                  <c:v>5.0354208933382161E-2</c:v>
                </c:pt>
                <c:pt idx="18">
                  <c:v>-8.0528076293502338E-2</c:v>
                </c:pt>
                <c:pt idx="19">
                  <c:v>-3.9802166745172007E-2</c:v>
                </c:pt>
                <c:pt idx="20">
                  <c:v>-4.0028862012094657E-2</c:v>
                </c:pt>
                <c:pt idx="21">
                  <c:v>-3.2605060005619246E-2</c:v>
                </c:pt>
                <c:pt idx="22">
                  <c:v>1.239406779661012E-2</c:v>
                </c:pt>
                <c:pt idx="23">
                  <c:v>2.6389595635658569E-3</c:v>
                </c:pt>
                <c:pt idx="24">
                  <c:v>-2.5690671248956298E-2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C18-4CAF-9C67-B471399C2EDD}"/>
            </c:ext>
          </c:extLst>
        </c:ser>
        <c:ser>
          <c:idx val="14"/>
          <c:order val="14"/>
          <c:tx>
            <c:strRef>
              <c:f>Overview!$B$57</c:f>
              <c:strCache>
                <c:ptCount val="1"/>
                <c:pt idx="0">
                  <c:v>UK-2015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Overview!$C$57:$AA$57</c:f>
              <c:numCache>
                <c:formatCode>0.0%</c:formatCode>
                <c:ptCount val="25"/>
                <c:pt idx="0">
                  <c:v>3.1223770354205094E-2</c:v>
                </c:pt>
                <c:pt idx="1">
                  <c:v>0.23866718654641605</c:v>
                </c:pt>
                <c:pt idx="2">
                  <c:v>0.21595535844118086</c:v>
                </c:pt>
                <c:pt idx="3">
                  <c:v>0.17958124047632484</c:v>
                </c:pt>
                <c:pt idx="4">
                  <c:v>0.12780859310492221</c:v>
                </c:pt>
                <c:pt idx="5">
                  <c:v>7.1403144467517166E-2</c:v>
                </c:pt>
                <c:pt idx="6">
                  <c:v>6.7792017502483759E-2</c:v>
                </c:pt>
                <c:pt idx="7">
                  <c:v>3.405448315363202E-2</c:v>
                </c:pt>
                <c:pt idx="8">
                  <c:v>5.9377597192723286E-2</c:v>
                </c:pt>
                <c:pt idx="9">
                  <c:v>4.6028030279998688E-2</c:v>
                </c:pt>
                <c:pt idx="10">
                  <c:v>1.5098925772197846E-2</c:v>
                </c:pt>
                <c:pt idx="11">
                  <c:v>1.919182177644907E-2</c:v>
                </c:pt>
                <c:pt idx="12">
                  <c:v>6.7543125861952102E-2</c:v>
                </c:pt>
                <c:pt idx="13">
                  <c:v>-9.8119007862348062E-2</c:v>
                </c:pt>
                <c:pt idx="14">
                  <c:v>-2.9499470933401661E-2</c:v>
                </c:pt>
                <c:pt idx="15">
                  <c:v>0.14658654319771447</c:v>
                </c:pt>
                <c:pt idx="16">
                  <c:v>5.3217917434940532E-2</c:v>
                </c:pt>
                <c:pt idx="17">
                  <c:v>1.1141783350517187E-2</c:v>
                </c:pt>
                <c:pt idx="18">
                  <c:v>-5.3946338338908273E-2</c:v>
                </c:pt>
                <c:pt idx="19">
                  <c:v>3.862458784738565E-2</c:v>
                </c:pt>
                <c:pt idx="20">
                  <c:v>3.1301539307311721E-2</c:v>
                </c:pt>
                <c:pt idx="21">
                  <c:v>-1.1051202119261916E-2</c:v>
                </c:pt>
                <c:pt idx="22">
                  <c:v>7.5953389830508478E-2</c:v>
                </c:pt>
                <c:pt idx="23">
                  <c:v>1.6910642225719696E-2</c:v>
                </c:pt>
                <c:pt idx="24">
                  <c:v>1.4170407928651763E-2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C18-4CAF-9C67-B471399C2EDD}"/>
            </c:ext>
          </c:extLst>
        </c:ser>
        <c:ser>
          <c:idx val="15"/>
          <c:order val="15"/>
          <c:tx>
            <c:strRef>
              <c:f>Overview!$B$58</c:f>
              <c:strCache>
                <c:ptCount val="1"/>
                <c:pt idx="0">
                  <c:v>UK-2016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Overview!$C$58:$AA$58</c:f>
              <c:numCache>
                <c:formatCode>0.0%</c:formatCode>
                <c:ptCount val="25"/>
                <c:pt idx="0">
                  <c:v>9.4930334060768784E-2</c:v>
                </c:pt>
                <c:pt idx="1">
                  <c:v>-0.12262663592595113</c:v>
                </c:pt>
                <c:pt idx="2">
                  <c:v>-6.1572996946342884E-2</c:v>
                </c:pt>
                <c:pt idx="3">
                  <c:v>-4.1960607257745863E-2</c:v>
                </c:pt>
                <c:pt idx="4">
                  <c:v>-3.3756544884062101E-2</c:v>
                </c:pt>
                <c:pt idx="5">
                  <c:v>-5.932957579353304E-3</c:v>
                </c:pt>
                <c:pt idx="6">
                  <c:v>-4.3485242315064898E-2</c:v>
                </c:pt>
                <c:pt idx="7">
                  <c:v>-1.3063094747634008E-4</c:v>
                </c:pt>
                <c:pt idx="8">
                  <c:v>4.2109151352848873E-2</c:v>
                </c:pt>
                <c:pt idx="9">
                  <c:v>4.1650199130514043E-3</c:v>
                </c:pt>
                <c:pt idx="10">
                  <c:v>2.1680244713831121E-2</c:v>
                </c:pt>
                <c:pt idx="11">
                  <c:v>-7.0787925547304509E-2</c:v>
                </c:pt>
                <c:pt idx="12">
                  <c:v>4.6483235739639639E-2</c:v>
                </c:pt>
                <c:pt idx="13">
                  <c:v>0.15437184151452499</c:v>
                </c:pt>
                <c:pt idx="14">
                  <c:v>9.8246064065155458E-2</c:v>
                </c:pt>
                <c:pt idx="15">
                  <c:v>7.6248645453649955E-2</c:v>
                </c:pt>
                <c:pt idx="16">
                  <c:v>3.4735180134921606E-2</c:v>
                </c:pt>
                <c:pt idx="17">
                  <c:v>-8.83360494894736E-2</c:v>
                </c:pt>
                <c:pt idx="18">
                  <c:v>0.13554195430930172</c:v>
                </c:pt>
                <c:pt idx="19">
                  <c:v>4.6093802570486009E-3</c:v>
                </c:pt>
                <c:pt idx="20">
                  <c:v>3.8826278174821649E-3</c:v>
                </c:pt>
                <c:pt idx="21">
                  <c:v>-4.7656636741902236E-2</c:v>
                </c:pt>
                <c:pt idx="22">
                  <c:v>4.5868644067796671E-2</c:v>
                </c:pt>
                <c:pt idx="23">
                  <c:v>-3.4318308225744776E-4</c:v>
                </c:pt>
                <c:pt idx="24">
                  <c:v>1.9942640705737258E-2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C18-4CAF-9C67-B471399C2EDD}"/>
            </c:ext>
          </c:extLst>
        </c:ser>
        <c:ser>
          <c:idx val="16"/>
          <c:order val="16"/>
          <c:tx>
            <c:strRef>
              <c:f>Overview!$B$59</c:f>
              <c:strCache>
                <c:ptCount val="1"/>
                <c:pt idx="0">
                  <c:v>UK-2017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Overview!$C$59:$AA$59</c:f>
              <c:numCache>
                <c:formatCode>0.0%</c:formatCode>
                <c:ptCount val="25"/>
                <c:pt idx="0">
                  <c:v>6.4629847238542038E-3</c:v>
                </c:pt>
                <c:pt idx="1">
                  <c:v>4.6272123143690225E-2</c:v>
                </c:pt>
                <c:pt idx="2">
                  <c:v>0.11322160825941552</c:v>
                </c:pt>
                <c:pt idx="3">
                  <c:v>9.0101021502342116E-2</c:v>
                </c:pt>
                <c:pt idx="4">
                  <c:v>9.152637867557778E-2</c:v>
                </c:pt>
                <c:pt idx="5">
                  <c:v>9.1871848116286126E-2</c:v>
                </c:pt>
                <c:pt idx="6">
                  <c:v>5.1714621197675559E-2</c:v>
                </c:pt>
                <c:pt idx="7">
                  <c:v>6.6611734678497125E-2</c:v>
                </c:pt>
                <c:pt idx="8">
                  <c:v>3.8692400036937746E-2</c:v>
                </c:pt>
                <c:pt idx="9">
                  <c:v>1.0275742559207046E-2</c:v>
                </c:pt>
                <c:pt idx="10">
                  <c:v>-8.4455110049128645E-3</c:v>
                </c:pt>
                <c:pt idx="11">
                  <c:v>-4.2434178802198685E-3</c:v>
                </c:pt>
                <c:pt idx="12">
                  <c:v>2.013293843684294E-2</c:v>
                </c:pt>
                <c:pt idx="13">
                  <c:v>-1.0836991739558322E-2</c:v>
                </c:pt>
                <c:pt idx="14">
                  <c:v>-0.18302497835636644</c:v>
                </c:pt>
                <c:pt idx="15">
                  <c:v>-4.9945818145995413E-2</c:v>
                </c:pt>
                <c:pt idx="16">
                  <c:v>8.3923110046261851E-2</c:v>
                </c:pt>
                <c:pt idx="17">
                  <c:v>-9.5619782485781846E-2</c:v>
                </c:pt>
                <c:pt idx="18">
                  <c:v>0.14152017649989324</c:v>
                </c:pt>
                <c:pt idx="19">
                  <c:v>3.8422717179193766E-2</c:v>
                </c:pt>
                <c:pt idx="20">
                  <c:v>3.49092908191313E-2</c:v>
                </c:pt>
                <c:pt idx="21">
                  <c:v>3.2778989336794684E-3</c:v>
                </c:pt>
                <c:pt idx="22">
                  <c:v>3.4533898305084687E-2</c:v>
                </c:pt>
                <c:pt idx="23">
                  <c:v>-2.3667798776375593E-3</c:v>
                </c:pt>
                <c:pt idx="24">
                  <c:v>4.8477074433970202E-2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C18-4CAF-9C67-B471399C2EDD}"/>
            </c:ext>
          </c:extLst>
        </c:ser>
        <c:ser>
          <c:idx val="17"/>
          <c:order val="17"/>
          <c:tx>
            <c:strRef>
              <c:f>Overview!$B$60</c:f>
              <c:strCache>
                <c:ptCount val="1"/>
                <c:pt idx="0">
                  <c:v>UK-2018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Overview!$C$60:$AA$60</c:f>
              <c:numCache>
                <c:formatCode>0.0%</c:formatCode>
                <c:ptCount val="25"/>
                <c:pt idx="0">
                  <c:v>6.7903307033741811E-2</c:v>
                </c:pt>
                <c:pt idx="1">
                  <c:v>0.14811487082118391</c:v>
                </c:pt>
                <c:pt idx="2">
                  <c:v>0.16606078231787125</c:v>
                </c:pt>
                <c:pt idx="3">
                  <c:v>0.17966589536655575</c:v>
                </c:pt>
                <c:pt idx="4">
                  <c:v>0.16146799685262714</c:v>
                </c:pt>
                <c:pt idx="5">
                  <c:v>0.11198457431029385</c:v>
                </c:pt>
                <c:pt idx="6">
                  <c:v>0.10608873679034136</c:v>
                </c:pt>
                <c:pt idx="7">
                  <c:v>9.8083744485866653E-2</c:v>
                </c:pt>
                <c:pt idx="8">
                  <c:v>2.3086157539939922E-3</c:v>
                </c:pt>
                <c:pt idx="9">
                  <c:v>0.18538898853859487</c:v>
                </c:pt>
                <c:pt idx="10">
                  <c:v>0.18537896655783626</c:v>
                </c:pt>
                <c:pt idx="11">
                  <c:v>0.14890539106953415</c:v>
                </c:pt>
                <c:pt idx="12">
                  <c:v>1.1383418869118866E-2</c:v>
                </c:pt>
                <c:pt idx="13">
                  <c:v>7.4255509725647206E-2</c:v>
                </c:pt>
                <c:pt idx="14">
                  <c:v>0.18328149549491779</c:v>
                </c:pt>
                <c:pt idx="15">
                  <c:v>0.10560535907792334</c:v>
                </c:pt>
                <c:pt idx="16">
                  <c:v>2.410263770964205E-2</c:v>
                </c:pt>
                <c:pt idx="17">
                  <c:v>1.3037549472843857E-2</c:v>
                </c:pt>
                <c:pt idx="18">
                  <c:v>-7.9353782648921789E-2</c:v>
                </c:pt>
                <c:pt idx="19">
                  <c:v>2.3585223067088323E-2</c:v>
                </c:pt>
                <c:pt idx="20">
                  <c:v>-6.7344694887301326E-3</c:v>
                </c:pt>
                <c:pt idx="21">
                  <c:v>-1.8998434636019357E-2</c:v>
                </c:pt>
                <c:pt idx="22">
                  <c:v>5.4025423728813582E-2</c:v>
                </c:pt>
                <c:pt idx="23">
                  <c:v>-4.9229021454859634E-3</c:v>
                </c:pt>
                <c:pt idx="24">
                  <c:v>8.0714449943730671E-3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C18-4CAF-9C67-B471399C2EDD}"/>
            </c:ext>
          </c:extLst>
        </c:ser>
        <c:ser>
          <c:idx val="18"/>
          <c:order val="18"/>
          <c:tx>
            <c:strRef>
              <c:f>Overview!$B$61</c:f>
              <c:strCache>
                <c:ptCount val="1"/>
                <c:pt idx="0">
                  <c:v>UK-2019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Overview!$C$61:$AA$61</c:f>
              <c:numCache>
                <c:formatCode>0.0%</c:formatCode>
                <c:ptCount val="25"/>
                <c:pt idx="0">
                  <c:v>-8.0493537015276173E-2</c:v>
                </c:pt>
                <c:pt idx="1">
                  <c:v>-3.8100969688750319E-2</c:v>
                </c:pt>
                <c:pt idx="2">
                  <c:v>-2.9918569143521867E-2</c:v>
                </c:pt>
                <c:pt idx="3">
                  <c:v>-6.1515886901065686E-3</c:v>
                </c:pt>
                <c:pt idx="4">
                  <c:v>-1.2336924317340681E-2</c:v>
                </c:pt>
                <c:pt idx="5">
                  <c:v>3.7674280628893664E-2</c:v>
                </c:pt>
                <c:pt idx="6">
                  <c:v>6.7972662404784945E-2</c:v>
                </c:pt>
                <c:pt idx="7">
                  <c:v>2.1483766592642395E-2</c:v>
                </c:pt>
                <c:pt idx="8">
                  <c:v>1.9854095484347578E-2</c:v>
                </c:pt>
                <c:pt idx="9">
                  <c:v>-6.0499194357462871E-3</c:v>
                </c:pt>
                <c:pt idx="10">
                  <c:v>-2.0495813292410348E-2</c:v>
                </c:pt>
                <c:pt idx="11">
                  <c:v>3.1825634101649847E-3</c:v>
                </c:pt>
                <c:pt idx="12">
                  <c:v>3.8547624968912064E-3</c:v>
                </c:pt>
                <c:pt idx="13">
                  <c:v>7.773882849907654E-3</c:v>
                </c:pt>
                <c:pt idx="14">
                  <c:v>-1.0068297688139216E-2</c:v>
                </c:pt>
                <c:pt idx="15">
                  <c:v>-0.11092503201655013</c:v>
                </c:pt>
                <c:pt idx="16">
                  <c:v>-4.4164246833988674E-4</c:v>
                </c:pt>
                <c:pt idx="17">
                  <c:v>0.1182026806798151</c:v>
                </c:pt>
                <c:pt idx="18">
                  <c:v>-3.3342822574905728E-2</c:v>
                </c:pt>
                <c:pt idx="19">
                  <c:v>3.6807751833658475E-2</c:v>
                </c:pt>
                <c:pt idx="20">
                  <c:v>6.0060472787245578E-2</c:v>
                </c:pt>
                <c:pt idx="21">
                  <c:v>-5.3918092664195783E-3</c:v>
                </c:pt>
                <c:pt idx="22">
                  <c:v>7.4152542372881269E-2</c:v>
                </c:pt>
                <c:pt idx="23">
                  <c:v>5.940617492870004E-3</c:v>
                </c:pt>
                <c:pt idx="24">
                  <c:v>3.0071275578736012E-2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C18-4CAF-9C67-B471399C2EDD}"/>
            </c:ext>
          </c:extLst>
        </c:ser>
        <c:ser>
          <c:idx val="19"/>
          <c:order val="19"/>
          <c:tx>
            <c:strRef>
              <c:f>Overview!$B$62</c:f>
              <c:strCache>
                <c:ptCount val="1"/>
                <c:pt idx="0">
                  <c:v>UK-2020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Overview!$C$62:$AA$62</c:f>
              <c:numCache>
                <c:formatCode>0.0%</c:formatCode>
                <c:ptCount val="25"/>
                <c:pt idx="0">
                  <c:v>2.8537854624811176E-2</c:v>
                </c:pt>
                <c:pt idx="1">
                  <c:v>7.2438462060079978E-2</c:v>
                </c:pt>
                <c:pt idx="2">
                  <c:v>6.2509088265231938E-2</c:v>
                </c:pt>
                <c:pt idx="3">
                  <c:v>3.668378576669129E-3</c:v>
                </c:pt>
                <c:pt idx="4">
                  <c:v>1.5202587839872495E-2</c:v>
                </c:pt>
                <c:pt idx="5">
                  <c:v>-2.2307920498368383E-2</c:v>
                </c:pt>
                <c:pt idx="6">
                  <c:v>-1.1511094607749683E-2</c:v>
                </c:pt>
                <c:pt idx="7">
                  <c:v>-1.9574545052604142E-2</c:v>
                </c:pt>
                <c:pt idx="8">
                  <c:v>-1.2004801920768582E-3</c:v>
                </c:pt>
                <c:pt idx="9">
                  <c:v>-6.3235338825891052E-3</c:v>
                </c:pt>
                <c:pt idx="10">
                  <c:v>2.1402160814888882E-2</c:v>
                </c:pt>
                <c:pt idx="11">
                  <c:v>2.6617803066833812E-2</c:v>
                </c:pt>
                <c:pt idx="12">
                  <c:v>0.13346973841875598</c:v>
                </c:pt>
                <c:pt idx="13">
                  <c:v>0.63088984971967577</c:v>
                </c:pt>
                <c:pt idx="14">
                  <c:v>0.78112675153108668</c:v>
                </c:pt>
                <c:pt idx="15">
                  <c:v>1.2018520342823367</c:v>
                </c:pt>
                <c:pt idx="16">
                  <c:v>1.1858321096156605</c:v>
                </c:pt>
                <c:pt idx="17">
                  <c:v>0.79129943127016311</c:v>
                </c:pt>
                <c:pt idx="18">
                  <c:v>0.35118496904134933</c:v>
                </c:pt>
                <c:pt idx="19">
                  <c:v>0.47093062378036454</c:v>
                </c:pt>
                <c:pt idx="20">
                  <c:v>0.26663001649257834</c:v>
                </c:pt>
                <c:pt idx="21">
                  <c:v>0.18293351885795328</c:v>
                </c:pt>
                <c:pt idx="22">
                  <c:v>0.13442796610169494</c:v>
                </c:pt>
                <c:pt idx="23">
                  <c:v>6.2494822669017625E-2</c:v>
                </c:pt>
                <c:pt idx="24">
                  <c:v>1.7110979343393451E-2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C18-4CAF-9C67-B471399C2EDD}"/>
            </c:ext>
          </c:extLst>
        </c:ser>
        <c:ser>
          <c:idx val="20"/>
          <c:order val="20"/>
          <c:tx>
            <c:strRef>
              <c:f>Overview!$B$63</c:f>
              <c:strCache>
                <c:ptCount val="1"/>
                <c:pt idx="0">
                  <c:v>NL-2011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Overview!$C$63:$AA$63</c:f>
              <c:numCache>
                <c:formatCode>0.0%</c:formatCode>
                <c:ptCount val="25"/>
                <c:pt idx="0">
                  <c:v>-6.1085082793891465E-2</c:v>
                </c:pt>
                <c:pt idx="1">
                  <c:v>-0.10066995143738267</c:v>
                </c:pt>
                <c:pt idx="2">
                  <c:v>-0.14434782608695651</c:v>
                </c:pt>
                <c:pt idx="3">
                  <c:v>-0.15426275958538072</c:v>
                </c:pt>
                <c:pt idx="4">
                  <c:v>-0.12276690010004288</c:v>
                </c:pt>
                <c:pt idx="5">
                  <c:v>-0.14503355943037755</c:v>
                </c:pt>
                <c:pt idx="6">
                  <c:v>-0.16368857689853222</c:v>
                </c:pt>
                <c:pt idx="7">
                  <c:v>-0.1655066279598475</c:v>
                </c:pt>
                <c:pt idx="8">
                  <c:v>-0.14206622422543214</c:v>
                </c:pt>
                <c:pt idx="9">
                  <c:v>-0.14026257435500333</c:v>
                </c:pt>
                <c:pt idx="10">
                  <c:v>-0.10355029585798814</c:v>
                </c:pt>
                <c:pt idx="11">
                  <c:v>-8.8908152112463834E-2</c:v>
                </c:pt>
                <c:pt idx="12">
                  <c:v>-6.9703373839535065E-2</c:v>
                </c:pt>
                <c:pt idx="13">
                  <c:v>-8.9852132183683708E-2</c:v>
                </c:pt>
                <c:pt idx="14">
                  <c:v>-5.6041131105398434E-2</c:v>
                </c:pt>
                <c:pt idx="15">
                  <c:v>-3.4216291575383306E-2</c:v>
                </c:pt>
                <c:pt idx="16">
                  <c:v>-5.4762869882448384E-2</c:v>
                </c:pt>
                <c:pt idx="17">
                  <c:v>-4.1903884795713275E-2</c:v>
                </c:pt>
                <c:pt idx="18">
                  <c:v>-4.0186609919790506E-2</c:v>
                </c:pt>
                <c:pt idx="19">
                  <c:v>-3.9332189631365311E-2</c:v>
                </c:pt>
                <c:pt idx="20">
                  <c:v>-4.376175548589345E-2</c:v>
                </c:pt>
                <c:pt idx="21">
                  <c:v>-5.9287703603679742E-2</c:v>
                </c:pt>
                <c:pt idx="22">
                  <c:v>-4.494670604854234E-2</c:v>
                </c:pt>
                <c:pt idx="23">
                  <c:v>-3.1224322103533209E-2</c:v>
                </c:pt>
                <c:pt idx="24">
                  <c:v>-5.7667274147357395E-2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C18-4CAF-9C67-B471399C2EDD}"/>
            </c:ext>
          </c:extLst>
        </c:ser>
        <c:ser>
          <c:idx val="21"/>
          <c:order val="21"/>
          <c:tx>
            <c:strRef>
              <c:f>Overview!$B$64</c:f>
              <c:strCache>
                <c:ptCount val="1"/>
                <c:pt idx="0">
                  <c:v>NL-2012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Overview!$C$64:$AA$64</c:f>
              <c:numCache>
                <c:formatCode>0.0%</c:formatCode>
                <c:ptCount val="25"/>
                <c:pt idx="0">
                  <c:v>-5.6900683094309956E-2</c:v>
                </c:pt>
                <c:pt idx="1">
                  <c:v>-0.11534507816100104</c:v>
                </c:pt>
                <c:pt idx="2">
                  <c:v>-9.1847826086956519E-2</c:v>
                </c:pt>
                <c:pt idx="3">
                  <c:v>-9.9709479573903304E-2</c:v>
                </c:pt>
                <c:pt idx="4">
                  <c:v>-9.4790624553380054E-2</c:v>
                </c:pt>
                <c:pt idx="5">
                  <c:v>-3.0292268901594532E-2</c:v>
                </c:pt>
                <c:pt idx="6">
                  <c:v>-1.4358647096362476E-2</c:v>
                </c:pt>
                <c:pt idx="7">
                  <c:v>-4.4629428841243768E-2</c:v>
                </c:pt>
                <c:pt idx="8">
                  <c:v>-2.228768144231108E-2</c:v>
                </c:pt>
                <c:pt idx="9">
                  <c:v>-6.5186019499489656E-2</c:v>
                </c:pt>
                <c:pt idx="10">
                  <c:v>-4.9638395792241941E-2</c:v>
                </c:pt>
                <c:pt idx="11">
                  <c:v>-4.4472920514076919E-2</c:v>
                </c:pt>
                <c:pt idx="12">
                  <c:v>-5.1362366971092088E-2</c:v>
                </c:pt>
                <c:pt idx="13">
                  <c:v>-1.5059888416370737E-2</c:v>
                </c:pt>
                <c:pt idx="14">
                  <c:v>-1.8667193988530673E-2</c:v>
                </c:pt>
                <c:pt idx="15">
                  <c:v>-1.2348137821150962E-3</c:v>
                </c:pt>
                <c:pt idx="16">
                  <c:v>1.1633563032022565E-2</c:v>
                </c:pt>
                <c:pt idx="17">
                  <c:v>-1.7037843268586705E-2</c:v>
                </c:pt>
                <c:pt idx="18">
                  <c:v>-2.2876084465542679E-2</c:v>
                </c:pt>
                <c:pt idx="19">
                  <c:v>-4.4604376752165331E-2</c:v>
                </c:pt>
                <c:pt idx="20">
                  <c:v>2.5830721003134771E-2</c:v>
                </c:pt>
                <c:pt idx="21">
                  <c:v>-2.8525613975863062E-2</c:v>
                </c:pt>
                <c:pt idx="22">
                  <c:v>-4.1094131244381327E-3</c:v>
                </c:pt>
                <c:pt idx="23">
                  <c:v>-4.3679453358128617E-3</c:v>
                </c:pt>
                <c:pt idx="24">
                  <c:v>5.2069773496485894E-3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C18-4CAF-9C67-B471399C2EDD}"/>
            </c:ext>
          </c:extLst>
        </c:ser>
        <c:ser>
          <c:idx val="22"/>
          <c:order val="22"/>
          <c:tx>
            <c:strRef>
              <c:f>Overview!$B$65</c:f>
              <c:strCache>
                <c:ptCount val="1"/>
                <c:pt idx="0">
                  <c:v>NL-2013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Overview!$C$65:$AA$65</c:f>
              <c:numCache>
                <c:formatCode>0.0%</c:formatCode>
                <c:ptCount val="25"/>
                <c:pt idx="0">
                  <c:v>-5.1428775794857162E-2</c:v>
                </c:pt>
                <c:pt idx="1">
                  <c:v>-3.0803587253199094E-2</c:v>
                </c:pt>
                <c:pt idx="2">
                  <c:v>-1.8152173913043468E-2</c:v>
                </c:pt>
                <c:pt idx="3">
                  <c:v>-5.1289408557798621E-3</c:v>
                </c:pt>
                <c:pt idx="4">
                  <c:v>2.6439902815492244E-2</c:v>
                </c:pt>
                <c:pt idx="5">
                  <c:v>4.5456159664760687E-3</c:v>
                </c:pt>
                <c:pt idx="6">
                  <c:v>-3.2227185705169137E-2</c:v>
                </c:pt>
                <c:pt idx="7">
                  <c:v>1.0772620754782913E-2</c:v>
                </c:pt>
                <c:pt idx="8">
                  <c:v>1.2527948326649385E-2</c:v>
                </c:pt>
                <c:pt idx="9">
                  <c:v>4.3152300165428814E-2</c:v>
                </c:pt>
                <c:pt idx="10">
                  <c:v>-9.8619329388560661E-4</c:v>
                </c:pt>
                <c:pt idx="11">
                  <c:v>3.0490332793125408E-2</c:v>
                </c:pt>
                <c:pt idx="12">
                  <c:v>4.1701260472488455E-2</c:v>
                </c:pt>
                <c:pt idx="13">
                  <c:v>4.428231438492447E-2</c:v>
                </c:pt>
                <c:pt idx="14">
                  <c:v>8.8827368004745999E-2</c:v>
                </c:pt>
                <c:pt idx="15">
                  <c:v>2.4935271858195662E-2</c:v>
                </c:pt>
                <c:pt idx="16">
                  <c:v>-5.1479529793272416E-3</c:v>
                </c:pt>
                <c:pt idx="17">
                  <c:v>-3.5498995311453396E-2</c:v>
                </c:pt>
                <c:pt idx="18">
                  <c:v>-2.3244393517760753E-2</c:v>
                </c:pt>
                <c:pt idx="19">
                  <c:v>-3.1800493744508107E-2</c:v>
                </c:pt>
                <c:pt idx="20">
                  <c:v>-5.993730407523512E-2</c:v>
                </c:pt>
                <c:pt idx="21">
                  <c:v>-1.2195121951219634E-2</c:v>
                </c:pt>
                <c:pt idx="22">
                  <c:v>-7.1914729677667877E-3</c:v>
                </c:pt>
                <c:pt idx="23">
                  <c:v>-2.7721316438178434E-2</c:v>
                </c:pt>
                <c:pt idx="24">
                  <c:v>-8.4613381931788467E-3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C18-4CAF-9C67-B471399C2EDD}"/>
            </c:ext>
          </c:extLst>
        </c:ser>
        <c:ser>
          <c:idx val="23"/>
          <c:order val="23"/>
          <c:tx>
            <c:strRef>
              <c:f>Overview!$B$66</c:f>
              <c:strCache>
                <c:ptCount val="1"/>
                <c:pt idx="0">
                  <c:v>NL-2014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Overview!$C$66:$AA$66</c:f>
              <c:numCache>
                <c:formatCode>0.0%</c:formatCode>
                <c:ptCount val="25"/>
                <c:pt idx="0">
                  <c:v>-0.10968849468903119</c:v>
                </c:pt>
                <c:pt idx="1">
                  <c:v>-0.10066995143738267</c:v>
                </c:pt>
                <c:pt idx="2">
                  <c:v>-0.10652173913043472</c:v>
                </c:pt>
                <c:pt idx="3">
                  <c:v>-0.12521071697571817</c:v>
                </c:pt>
                <c:pt idx="4">
                  <c:v>-0.12919822781191936</c:v>
                </c:pt>
                <c:pt idx="5">
                  <c:v>-8.75031073546646E-2</c:v>
                </c:pt>
                <c:pt idx="6">
                  <c:v>-0.10784939374601143</c:v>
                </c:pt>
                <c:pt idx="7">
                  <c:v>-0.13339862194396834</c:v>
                </c:pt>
                <c:pt idx="8">
                  <c:v>-0.13344216914504736</c:v>
                </c:pt>
                <c:pt idx="9">
                  <c:v>-0.12474041744394782</c:v>
                </c:pt>
                <c:pt idx="10">
                  <c:v>-8.9414858645627926E-2</c:v>
                </c:pt>
                <c:pt idx="11">
                  <c:v>-9.704895790148127E-2</c:v>
                </c:pt>
                <c:pt idx="12">
                  <c:v>-8.6346139331270222E-2</c:v>
                </c:pt>
                <c:pt idx="13">
                  <c:v>-4.9471343295228398E-2</c:v>
                </c:pt>
                <c:pt idx="14">
                  <c:v>-7.7397666600751425E-2</c:v>
                </c:pt>
                <c:pt idx="15">
                  <c:v>-6.4688309101772479E-2</c:v>
                </c:pt>
                <c:pt idx="16">
                  <c:v>-4.7831374138630034E-2</c:v>
                </c:pt>
                <c:pt idx="17">
                  <c:v>-4.7555257870060208E-2</c:v>
                </c:pt>
                <c:pt idx="18">
                  <c:v>-3.5766901293174058E-2</c:v>
                </c:pt>
                <c:pt idx="19">
                  <c:v>-1.334783882170798E-2</c:v>
                </c:pt>
                <c:pt idx="20">
                  <c:v>-3.7366771159874634E-2</c:v>
                </c:pt>
                <c:pt idx="21">
                  <c:v>-4.6375221537682587E-2</c:v>
                </c:pt>
                <c:pt idx="22">
                  <c:v>-3.7241556440220869E-2</c:v>
                </c:pt>
                <c:pt idx="23">
                  <c:v>-5.4966916057604953E-2</c:v>
                </c:pt>
                <c:pt idx="24">
                  <c:v>-4.6342098411871868E-2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C18-4CAF-9C67-B471399C2EDD}"/>
            </c:ext>
          </c:extLst>
        </c:ser>
        <c:ser>
          <c:idx val="24"/>
          <c:order val="24"/>
          <c:tx>
            <c:strRef>
              <c:f>Overview!$B$67</c:f>
              <c:strCache>
                <c:ptCount val="1"/>
                <c:pt idx="0">
                  <c:v>NL-2015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Overview!$C$67:$AA$67</c:f>
              <c:numCache>
                <c:formatCode>0.0%</c:formatCode>
                <c:ptCount val="25"/>
                <c:pt idx="0">
                  <c:v>4.7709309395228994E-2</c:v>
                </c:pt>
                <c:pt idx="1">
                  <c:v>9.3934989897557664E-2</c:v>
                </c:pt>
                <c:pt idx="2">
                  <c:v>0.10119565217391302</c:v>
                </c:pt>
                <c:pt idx="3">
                  <c:v>8.2349987446648232E-2</c:v>
                </c:pt>
                <c:pt idx="4">
                  <c:v>6.8243532942689811E-2</c:v>
                </c:pt>
                <c:pt idx="5">
                  <c:v>4.5775773287403565E-2</c:v>
                </c:pt>
                <c:pt idx="6">
                  <c:v>5.6477345245692367E-2</c:v>
                </c:pt>
                <c:pt idx="7">
                  <c:v>6.4285964114581429E-2</c:v>
                </c:pt>
                <c:pt idx="8">
                  <c:v>2.4346097881250639E-2</c:v>
                </c:pt>
                <c:pt idx="9">
                  <c:v>2.0661011580021871E-2</c:v>
                </c:pt>
                <c:pt idx="10">
                  <c:v>1.4464168310322156E-2</c:v>
                </c:pt>
                <c:pt idx="11">
                  <c:v>3.5239136170052365E-2</c:v>
                </c:pt>
                <c:pt idx="12">
                  <c:v>4.747528115329458E-2</c:v>
                </c:pt>
                <c:pt idx="13">
                  <c:v>-3.1212203971752173E-3</c:v>
                </c:pt>
                <c:pt idx="14">
                  <c:v>2.7961241842989981E-2</c:v>
                </c:pt>
                <c:pt idx="15">
                  <c:v>3.7124078868751242E-2</c:v>
                </c:pt>
                <c:pt idx="16">
                  <c:v>3.2063234698013643E-2</c:v>
                </c:pt>
                <c:pt idx="17">
                  <c:v>7.4514400535834469E-3</c:v>
                </c:pt>
                <c:pt idx="18">
                  <c:v>9.5351121296447516E-3</c:v>
                </c:pt>
                <c:pt idx="19">
                  <c:v>2.468722540692081E-2</c:v>
                </c:pt>
                <c:pt idx="20">
                  <c:v>-3.4733542319749233E-2</c:v>
                </c:pt>
                <c:pt idx="21">
                  <c:v>1.0211832222128292E-2</c:v>
                </c:pt>
                <c:pt idx="22">
                  <c:v>-2.5683832027734166E-4</c:v>
                </c:pt>
                <c:pt idx="23">
                  <c:v>4.3117242572330516E-2</c:v>
                </c:pt>
                <c:pt idx="24">
                  <c:v>-6.5087216870596265E-4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C18-4CAF-9C67-B471399C2EDD}"/>
            </c:ext>
          </c:extLst>
        </c:ser>
        <c:ser>
          <c:idx val="25"/>
          <c:order val="25"/>
          <c:tx>
            <c:strRef>
              <c:f>Overview!$B$68</c:f>
              <c:strCache>
                <c:ptCount val="1"/>
                <c:pt idx="0">
                  <c:v>NL-2016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Overview!$C$68:$AA$68</c:f>
              <c:numCache>
                <c:formatCode>0.0%</c:formatCode>
                <c:ptCount val="25"/>
                <c:pt idx="0">
                  <c:v>2.1315403597868432E-2</c:v>
                </c:pt>
                <c:pt idx="1">
                  <c:v>-1.8999680975506084E-2</c:v>
                </c:pt>
                <c:pt idx="2">
                  <c:v>-1.5217391304347405E-3</c:v>
                </c:pt>
                <c:pt idx="3">
                  <c:v>3.3284315483662841E-2</c:v>
                </c:pt>
                <c:pt idx="4">
                  <c:v>-2.1795055023581256E-3</c:v>
                </c:pt>
                <c:pt idx="5">
                  <c:v>-2.9653041656308887E-2</c:v>
                </c:pt>
                <c:pt idx="6">
                  <c:v>-3.4141671984684097E-2</c:v>
                </c:pt>
                <c:pt idx="7">
                  <c:v>4.4769333006890344E-2</c:v>
                </c:pt>
                <c:pt idx="8">
                  <c:v>1.7319090037974272E-2</c:v>
                </c:pt>
                <c:pt idx="9">
                  <c:v>-1.8302770053852946E-3</c:v>
                </c:pt>
                <c:pt idx="10">
                  <c:v>6.5746219592373034E-3</c:v>
                </c:pt>
                <c:pt idx="11">
                  <c:v>2.7098330381034819E-2</c:v>
                </c:pt>
                <c:pt idx="12">
                  <c:v>3.1511812212242418E-2</c:v>
                </c:pt>
                <c:pt idx="13">
                  <c:v>5.692325699348455E-2</c:v>
                </c:pt>
                <c:pt idx="14">
                  <c:v>-1.5107771405971859E-2</c:v>
                </c:pt>
                <c:pt idx="15">
                  <c:v>-1.3782115116510618E-2</c:v>
                </c:pt>
                <c:pt idx="16">
                  <c:v>3.2428050263466623E-4</c:v>
                </c:pt>
                <c:pt idx="17">
                  <c:v>3.7592096450100421E-2</c:v>
                </c:pt>
                <c:pt idx="18">
                  <c:v>8.7248322147650992E-2</c:v>
                </c:pt>
                <c:pt idx="19">
                  <c:v>5.8579856897778004E-3</c:v>
                </c:pt>
                <c:pt idx="20">
                  <c:v>2.0564263322883969E-2</c:v>
                </c:pt>
                <c:pt idx="21">
                  <c:v>1.8566967676597157E-2</c:v>
                </c:pt>
                <c:pt idx="22">
                  <c:v>-3.3388981636059967E-3</c:v>
                </c:pt>
                <c:pt idx="23">
                  <c:v>1.9763871469965055E-2</c:v>
                </c:pt>
                <c:pt idx="24">
                  <c:v>1.4189013277792206E-2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C18-4CAF-9C67-B471399C2EDD}"/>
            </c:ext>
          </c:extLst>
        </c:ser>
        <c:ser>
          <c:idx val="26"/>
          <c:order val="26"/>
          <c:tx>
            <c:strRef>
              <c:f>Overview!$B$69</c:f>
              <c:strCache>
                <c:ptCount val="1"/>
                <c:pt idx="0">
                  <c:v>NL-2017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Overview!$C$69:$AA$69</c:f>
              <c:numCache>
                <c:formatCode>0.0%</c:formatCode>
                <c:ptCount val="25"/>
                <c:pt idx="0">
                  <c:v>0.14845677908515431</c:v>
                </c:pt>
                <c:pt idx="1">
                  <c:v>0.1602920846478324</c:v>
                </c:pt>
                <c:pt idx="2">
                  <c:v>0.13706521739130451</c:v>
                </c:pt>
                <c:pt idx="3">
                  <c:v>0.17047451669595781</c:v>
                </c:pt>
                <c:pt idx="4">
                  <c:v>0.14927826211233386</c:v>
                </c:pt>
                <c:pt idx="5">
                  <c:v>0.10138854362725946</c:v>
                </c:pt>
                <c:pt idx="6">
                  <c:v>9.0299936183790619E-2</c:v>
                </c:pt>
                <c:pt idx="7">
                  <c:v>4.7602392361232537E-2</c:v>
                </c:pt>
                <c:pt idx="8">
                  <c:v>6.77857827305961E-3</c:v>
                </c:pt>
                <c:pt idx="9">
                  <c:v>-3.2557812115025841E-2</c:v>
                </c:pt>
                <c:pt idx="10">
                  <c:v>-6.5417488494411535E-2</c:v>
                </c:pt>
                <c:pt idx="11">
                  <c:v>-5.7701729921230238E-2</c:v>
                </c:pt>
                <c:pt idx="12">
                  <c:v>-3.2002415276624618E-2</c:v>
                </c:pt>
                <c:pt idx="13">
                  <c:v>-2.9456517498341772E-2</c:v>
                </c:pt>
                <c:pt idx="14">
                  <c:v>1.9774569903097117E-4</c:v>
                </c:pt>
                <c:pt idx="15">
                  <c:v>-2.7404899422425744E-2</c:v>
                </c:pt>
                <c:pt idx="16">
                  <c:v>1.3457640859343201E-2</c:v>
                </c:pt>
                <c:pt idx="17">
                  <c:v>4.3243469524447464E-2</c:v>
                </c:pt>
                <c:pt idx="18">
                  <c:v>3.2001964314945175E-2</c:v>
                </c:pt>
                <c:pt idx="19">
                  <c:v>5.4814008954349625E-2</c:v>
                </c:pt>
                <c:pt idx="20">
                  <c:v>4.275862068965508E-2</c:v>
                </c:pt>
                <c:pt idx="21">
                  <c:v>2.5782766478183783E-2</c:v>
                </c:pt>
                <c:pt idx="22">
                  <c:v>1.0915628611788852E-2</c:v>
                </c:pt>
                <c:pt idx="23">
                  <c:v>2.8715997059205245E-2</c:v>
                </c:pt>
                <c:pt idx="24">
                  <c:v>2.5904712314501532E-2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C18-4CAF-9C67-B471399C2EDD}"/>
            </c:ext>
          </c:extLst>
        </c:ser>
        <c:ser>
          <c:idx val="27"/>
          <c:order val="27"/>
          <c:tx>
            <c:strRef>
              <c:f>Overview!$B$70</c:f>
              <c:strCache>
                <c:ptCount val="1"/>
                <c:pt idx="0">
                  <c:v>NL-2018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Overview!$C$70:$AA$70</c:f>
              <c:numCache>
                <c:formatCode>0.0%</c:formatCode>
                <c:ptCount val="25"/>
                <c:pt idx="0">
                  <c:v>7.6034476592396594E-2</c:v>
                </c:pt>
                <c:pt idx="1">
                  <c:v>7.1603275318138371E-2</c:v>
                </c:pt>
                <c:pt idx="2">
                  <c:v>9.6956521739130386E-2</c:v>
                </c:pt>
                <c:pt idx="3">
                  <c:v>7.2343172769986808E-2</c:v>
                </c:pt>
                <c:pt idx="4">
                  <c:v>9.4290410175789541E-2</c:v>
                </c:pt>
                <c:pt idx="5">
                  <c:v>0.1228026563443303</c:v>
                </c:pt>
                <c:pt idx="6">
                  <c:v>0.1678366305041481</c:v>
                </c:pt>
                <c:pt idx="7">
                  <c:v>0.16186911965303774</c:v>
                </c:pt>
                <c:pt idx="8">
                  <c:v>0.25751499449905957</c:v>
                </c:pt>
                <c:pt idx="9">
                  <c:v>0.29625849142937599</c:v>
                </c:pt>
                <c:pt idx="10">
                  <c:v>0.22715318869165024</c:v>
                </c:pt>
                <c:pt idx="11">
                  <c:v>0.16345682734707712</c:v>
                </c:pt>
                <c:pt idx="12">
                  <c:v>9.5365687976451063E-2</c:v>
                </c:pt>
                <c:pt idx="13">
                  <c:v>6.7457375833951172E-2</c:v>
                </c:pt>
                <c:pt idx="14">
                  <c:v>1.799485861182526E-2</c:v>
                </c:pt>
                <c:pt idx="15">
                  <c:v>-1.0555666201951808E-2</c:v>
                </c:pt>
                <c:pt idx="16">
                  <c:v>-2.8496149169031315E-2</c:v>
                </c:pt>
                <c:pt idx="17">
                  <c:v>-3.4745478901540006E-3</c:v>
                </c:pt>
                <c:pt idx="18">
                  <c:v>-2.7295793092159237E-2</c:v>
                </c:pt>
                <c:pt idx="19">
                  <c:v>-1.8620025942508001E-2</c:v>
                </c:pt>
                <c:pt idx="20">
                  <c:v>5.8934169278996862E-3</c:v>
                </c:pt>
                <c:pt idx="21">
                  <c:v>5.4266182800236207E-2</c:v>
                </c:pt>
                <c:pt idx="22">
                  <c:v>3.2104790034673147E-2</c:v>
                </c:pt>
                <c:pt idx="23">
                  <c:v>-4.7571681875189231E-3</c:v>
                </c:pt>
                <c:pt idx="24">
                  <c:v>1.5751106482686961E-2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C18-4CAF-9C67-B471399C2EDD}"/>
            </c:ext>
          </c:extLst>
        </c:ser>
        <c:ser>
          <c:idx val="28"/>
          <c:order val="28"/>
          <c:tx>
            <c:strRef>
              <c:f>Overview!$B$71</c:f>
              <c:strCache>
                <c:ptCount val="1"/>
                <c:pt idx="0">
                  <c:v>NL-2019</c:v>
                </c:pt>
              </c:strCache>
            </c:strRef>
          </c:tx>
          <c:spPr>
            <a:ln w="6350" cap="rnd">
              <a:solidFill>
                <a:schemeClr val="bg1">
                  <a:lumMod val="75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Overview!$C$71:$AA$71</c:f>
              <c:numCache>
                <c:formatCode>0.0%</c:formatCode>
                <c:ptCount val="25"/>
                <c:pt idx="0">
                  <c:v>-1.4412932298558778E-2</c:v>
                </c:pt>
                <c:pt idx="1">
                  <c:v>4.0657899400942776E-2</c:v>
                </c:pt>
                <c:pt idx="2">
                  <c:v>2.7173913043478271E-2</c:v>
                </c:pt>
                <c:pt idx="3">
                  <c:v>2.5859904594526695E-2</c:v>
                </c:pt>
                <c:pt idx="4">
                  <c:v>1.0683149921394852E-2</c:v>
                </c:pt>
                <c:pt idx="5">
                  <c:v>1.7969388117475837E-2</c:v>
                </c:pt>
                <c:pt idx="6">
                  <c:v>3.7651563497128171E-2</c:v>
                </c:pt>
                <c:pt idx="7">
                  <c:v>1.4235248854534532E-2</c:v>
                </c:pt>
                <c:pt idx="8">
                  <c:v>-2.0690634205202896E-2</c:v>
                </c:pt>
                <c:pt idx="9">
                  <c:v>4.5052972440251526E-3</c:v>
                </c:pt>
                <c:pt idx="10">
                  <c:v>6.0815253122945334E-2</c:v>
                </c:pt>
                <c:pt idx="11">
                  <c:v>3.1847133757961776E-2</c:v>
                </c:pt>
                <c:pt idx="12">
                  <c:v>2.3360253604045589E-2</c:v>
                </c:pt>
                <c:pt idx="13">
                  <c:v>1.8298154578440196E-2</c:v>
                </c:pt>
                <c:pt idx="14">
                  <c:v>3.2232548942060513E-2</c:v>
                </c:pt>
                <c:pt idx="15">
                  <c:v>8.9822744473212479E-2</c:v>
                </c:pt>
                <c:pt idx="16">
                  <c:v>7.875962707742179E-2</c:v>
                </c:pt>
                <c:pt idx="17">
                  <c:v>5.7183523107836587E-2</c:v>
                </c:pt>
                <c:pt idx="18">
                  <c:v>2.0584383696185871E-2</c:v>
                </c:pt>
                <c:pt idx="19">
                  <c:v>6.2345704841206828E-2</c:v>
                </c:pt>
                <c:pt idx="20">
                  <c:v>8.0752351097178598E-2</c:v>
                </c:pt>
                <c:pt idx="21">
                  <c:v>3.7555911891298699E-2</c:v>
                </c:pt>
                <c:pt idx="22">
                  <c:v>5.4064466418389578E-2</c:v>
                </c:pt>
                <c:pt idx="23">
                  <c:v>3.1440557021147786E-2</c:v>
                </c:pt>
                <c:pt idx="24">
                  <c:v>5.206977349648545E-2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C18-4CAF-9C67-B471399C2EDD}"/>
            </c:ext>
          </c:extLst>
        </c:ser>
        <c:ser>
          <c:idx val="29"/>
          <c:order val="29"/>
          <c:tx>
            <c:strRef>
              <c:f>Overview!$B$72</c:f>
              <c:strCache>
                <c:ptCount val="1"/>
                <c:pt idx="0">
                  <c:v>NL-2020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Overview!$C$72:$AA$72</c:f>
              <c:numCache>
                <c:formatCode>0.0%</c:formatCode>
                <c:ptCount val="25"/>
                <c:pt idx="0">
                  <c:v>-3.4691176996530793E-3</c:v>
                </c:pt>
                <c:pt idx="1">
                  <c:v>7.3198397788096781E-2</c:v>
                </c:pt>
                <c:pt idx="2">
                  <c:v>2.8478260869565286E-2</c:v>
                </c:pt>
                <c:pt idx="3">
                  <c:v>-1.7718159319966897E-2</c:v>
                </c:pt>
                <c:pt idx="4">
                  <c:v>1.6149778476489907E-2</c:v>
                </c:pt>
                <c:pt idx="5">
                  <c:v>2.0206683475975762E-2</c:v>
                </c:pt>
                <c:pt idx="6">
                  <c:v>2.04211869814932E-2</c:v>
                </c:pt>
                <c:pt idx="7">
                  <c:v>-6.9182609912210147E-2</c:v>
                </c:pt>
                <c:pt idx="8">
                  <c:v>-1.174716967739653E-2</c:v>
                </c:pt>
                <c:pt idx="9">
                  <c:v>-1.8302770053852391E-2</c:v>
                </c:pt>
                <c:pt idx="10">
                  <c:v>5.7199211045364962E-2</c:v>
                </c:pt>
                <c:pt idx="11">
                  <c:v>0.2241736705234989</c:v>
                </c:pt>
                <c:pt idx="12">
                  <c:v>0.51347271492188096</c:v>
                </c:pt>
                <c:pt idx="13">
                  <c:v>0.78483086886972808</c:v>
                </c:pt>
                <c:pt idx="14">
                  <c:v>0.77045679256476185</c:v>
                </c:pt>
                <c:pt idx="15">
                  <c:v>0.54045010953993233</c:v>
                </c:pt>
                <c:pt idx="16">
                  <c:v>0.42278070531009315</c:v>
                </c:pt>
                <c:pt idx="17">
                  <c:v>0.27118218352310786</c:v>
                </c:pt>
                <c:pt idx="18">
                  <c:v>9.6087739400883887E-2</c:v>
                </c:pt>
                <c:pt idx="19">
                  <c:v>4.0880371563663864E-2</c:v>
                </c:pt>
                <c:pt idx="20">
                  <c:v>3.9749216300940304E-2</c:v>
                </c:pt>
                <c:pt idx="21">
                  <c:v>3.1099670858300232E-2</c:v>
                </c:pt>
                <c:pt idx="22">
                  <c:v>2.7481700269680331E-2</c:v>
                </c:pt>
                <c:pt idx="23">
                  <c:v>4.0781905462094148E-2</c:v>
                </c:pt>
                <c:pt idx="24">
                  <c:v>4.1135121062223501E-2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C18-4CAF-9C67-B471399C2EDD}"/>
            </c:ext>
          </c:extLst>
        </c:ser>
        <c:ser>
          <c:idx val="30"/>
          <c:order val="30"/>
          <c:tx>
            <c:strRef>
              <c:f>Overview!$B$73</c:f>
              <c:strCache>
                <c:ptCount val="1"/>
                <c:pt idx="0">
                  <c:v>SE-2015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Overview!$C$73:$AA$73</c:f>
              <c:numCache>
                <c:formatCode>0.0%</c:formatCode>
                <c:ptCount val="25"/>
                <c:pt idx="0">
                  <c:v>-2.2465088038858605E-2</c:v>
                </c:pt>
                <c:pt idx="1">
                  <c:v>6.862644678889751E-3</c:v>
                </c:pt>
                <c:pt idx="2">
                  <c:v>-6.3674643113895701E-3</c:v>
                </c:pt>
                <c:pt idx="3">
                  <c:v>1.1644832605531397E-2</c:v>
                </c:pt>
                <c:pt idx="4">
                  <c:v>4.6856779391498016E-2</c:v>
                </c:pt>
                <c:pt idx="5">
                  <c:v>-1.1744788911226323E-2</c:v>
                </c:pt>
                <c:pt idx="6">
                  <c:v>3.8186157517899666E-2</c:v>
                </c:pt>
                <c:pt idx="7">
                  <c:v>5.8049613337350481E-2</c:v>
                </c:pt>
                <c:pt idx="8">
                  <c:v>5.0075872534142585E-2</c:v>
                </c:pt>
                <c:pt idx="9">
                  <c:v>6.57963446475196E-2</c:v>
                </c:pt>
                <c:pt idx="10">
                  <c:v>1.6949152542372836E-2</c:v>
                </c:pt>
                <c:pt idx="11">
                  <c:v>4.2269187986651913E-2</c:v>
                </c:pt>
                <c:pt idx="12">
                  <c:v>6.0090080193342832E-2</c:v>
                </c:pt>
                <c:pt idx="13">
                  <c:v>1.6742432642199878E-2</c:v>
                </c:pt>
                <c:pt idx="14">
                  <c:v>5.838580423583295E-2</c:v>
                </c:pt>
                <c:pt idx="15">
                  <c:v>4.7013399954576318E-2</c:v>
                </c:pt>
                <c:pt idx="16">
                  <c:v>4.0462427745664664E-2</c:v>
                </c:pt>
                <c:pt idx="17">
                  <c:v>4.2449969678592936E-3</c:v>
                </c:pt>
                <c:pt idx="18">
                  <c:v>1.4537014414854665E-2</c:v>
                </c:pt>
                <c:pt idx="19">
                  <c:v>6.1068702290076438E-2</c:v>
                </c:pt>
                <c:pt idx="20">
                  <c:v>6.8868407578084989E-2</c:v>
                </c:pt>
                <c:pt idx="21">
                  <c:v>4.161331626120357E-2</c:v>
                </c:pt>
                <c:pt idx="22">
                  <c:v>5.204944697462599E-2</c:v>
                </c:pt>
                <c:pt idx="23">
                  <c:v>5.5081967213114646E-2</c:v>
                </c:pt>
                <c:pt idx="24">
                  <c:v>3.6188492580057297E-2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C18-4CAF-9C67-B471399C2EDD}"/>
            </c:ext>
          </c:extLst>
        </c:ser>
        <c:ser>
          <c:idx val="31"/>
          <c:order val="31"/>
          <c:tx>
            <c:strRef>
              <c:f>Overview!$B$74</c:f>
              <c:strCache>
                <c:ptCount val="1"/>
                <c:pt idx="0">
                  <c:v>SE-2016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Overview!$C$74:$AA$74</c:f>
              <c:numCache>
                <c:formatCode>0.0%</c:formatCode>
                <c:ptCount val="25"/>
                <c:pt idx="0">
                  <c:v>-5.8894960534304874E-2</c:v>
                </c:pt>
                <c:pt idx="1">
                  <c:v>-1.9768513776503127E-2</c:v>
                </c:pt>
                <c:pt idx="2">
                  <c:v>5.4431549758651165E-3</c:v>
                </c:pt>
                <c:pt idx="3">
                  <c:v>4.2836348513204392E-2</c:v>
                </c:pt>
                <c:pt idx="4">
                  <c:v>1.1873211067529033E-2</c:v>
                </c:pt>
                <c:pt idx="5">
                  <c:v>-2.8145169823299176E-2</c:v>
                </c:pt>
                <c:pt idx="6">
                  <c:v>-4.6383729376362037E-2</c:v>
                </c:pt>
                <c:pt idx="7">
                  <c:v>-7.3516119313046135E-2</c:v>
                </c:pt>
                <c:pt idx="8">
                  <c:v>-5.8674759736975224E-2</c:v>
                </c:pt>
                <c:pt idx="9">
                  <c:v>-5.483028720626637E-2</c:v>
                </c:pt>
                <c:pt idx="10">
                  <c:v>-5.2531845457416515E-2</c:v>
                </c:pt>
                <c:pt idx="11">
                  <c:v>-1.6685205784204848E-3</c:v>
                </c:pt>
                <c:pt idx="12">
                  <c:v>-2.3398879490277857E-2</c:v>
                </c:pt>
                <c:pt idx="13">
                  <c:v>-5.4773256458587438E-2</c:v>
                </c:pt>
                <c:pt idx="14">
                  <c:v>1.4882655981682813E-2</c:v>
                </c:pt>
                <c:pt idx="15">
                  <c:v>5.56438791732905E-3</c:v>
                </c:pt>
                <c:pt idx="16">
                  <c:v>-5.3910581573670013E-2</c:v>
                </c:pt>
                <c:pt idx="17">
                  <c:v>-1.8192844147968512E-2</c:v>
                </c:pt>
                <c:pt idx="18">
                  <c:v>-3.1272904959687264E-2</c:v>
                </c:pt>
                <c:pt idx="19">
                  <c:v>-4.4529262086514532E-3</c:v>
                </c:pt>
                <c:pt idx="20">
                  <c:v>-7.9365079365080193E-3</c:v>
                </c:pt>
                <c:pt idx="21">
                  <c:v>-1.3444302176696565E-2</c:v>
                </c:pt>
                <c:pt idx="22">
                  <c:v>-4.8796356538711727E-2</c:v>
                </c:pt>
                <c:pt idx="23">
                  <c:v>1.0491803278688483E-2</c:v>
                </c:pt>
                <c:pt idx="24">
                  <c:v>2.3821921374642008E-2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C18-4CAF-9C67-B471399C2EDD}"/>
            </c:ext>
          </c:extLst>
        </c:ser>
        <c:ser>
          <c:idx val="32"/>
          <c:order val="32"/>
          <c:tx>
            <c:strRef>
              <c:f>Overview!$B$75</c:f>
              <c:strCache>
                <c:ptCount val="1"/>
                <c:pt idx="0">
                  <c:v>SE-2017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Overview!$C$75:$AA$75</c:f>
              <c:numCache>
                <c:formatCode>0.0%</c:formatCode>
                <c:ptCount val="25"/>
                <c:pt idx="0">
                  <c:v>8.7330499898805813E-2</c:v>
                </c:pt>
                <c:pt idx="1">
                  <c:v>8.6756120045068164E-2</c:v>
                </c:pt>
                <c:pt idx="2">
                  <c:v>5.7820683988908161E-2</c:v>
                </c:pt>
                <c:pt idx="3">
                  <c:v>-7.0700769390725782E-3</c:v>
                </c:pt>
                <c:pt idx="4">
                  <c:v>-1.908194635852789E-3</c:v>
                </c:pt>
                <c:pt idx="5">
                  <c:v>-4.8672098190667423E-3</c:v>
                </c:pt>
                <c:pt idx="6">
                  <c:v>4.2855660475251689E-2</c:v>
                </c:pt>
                <c:pt idx="7">
                  <c:v>3.8967560510193788E-2</c:v>
                </c:pt>
                <c:pt idx="8">
                  <c:v>6.0698027314112224E-3</c:v>
                </c:pt>
                <c:pt idx="9">
                  <c:v>-4.4386422976501305E-2</c:v>
                </c:pt>
                <c:pt idx="10">
                  <c:v>-2.6739656805979561E-2</c:v>
                </c:pt>
                <c:pt idx="11">
                  <c:v>-5.8954393770856539E-2</c:v>
                </c:pt>
                <c:pt idx="12">
                  <c:v>-2.1201801603866754E-2</c:v>
                </c:pt>
                <c:pt idx="13">
                  <c:v>-5.4329748309125403E-3</c:v>
                </c:pt>
                <c:pt idx="14">
                  <c:v>-1.6027475672581559E-2</c:v>
                </c:pt>
                <c:pt idx="15">
                  <c:v>3.8610038610038533E-3</c:v>
                </c:pt>
                <c:pt idx="16">
                  <c:v>4.5181078211631309E-2</c:v>
                </c:pt>
                <c:pt idx="17">
                  <c:v>2.8502122498483828E-2</c:v>
                </c:pt>
                <c:pt idx="18">
                  <c:v>5.3017346689469891E-2</c:v>
                </c:pt>
                <c:pt idx="19">
                  <c:v>7.6335877862594437E-3</c:v>
                </c:pt>
                <c:pt idx="20">
                  <c:v>5.3507424475166321E-2</c:v>
                </c:pt>
                <c:pt idx="21">
                  <c:v>3.7131882202304789E-2</c:v>
                </c:pt>
                <c:pt idx="22">
                  <c:v>7.8074170461939207E-3</c:v>
                </c:pt>
                <c:pt idx="23">
                  <c:v>4.2622950819672045E-2</c:v>
                </c:pt>
                <c:pt idx="24">
                  <c:v>-2.9549596459255478E-2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C18-4CAF-9C67-B471399C2EDD}"/>
            </c:ext>
          </c:extLst>
        </c:ser>
        <c:ser>
          <c:idx val="33"/>
          <c:order val="33"/>
          <c:tx>
            <c:strRef>
              <c:f>Overview!$B$76</c:f>
              <c:strCache>
                <c:ptCount val="1"/>
                <c:pt idx="0">
                  <c:v>SE-2018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Overview!$C$76:$AA$76</c:f>
              <c:numCache>
                <c:formatCode>0.0%</c:formatCode>
                <c:ptCount val="25"/>
                <c:pt idx="0">
                  <c:v>1.0928961748633892E-2</c:v>
                </c:pt>
                <c:pt idx="1">
                  <c:v>-5.9407968862029703E-3</c:v>
                </c:pt>
                <c:pt idx="2">
                  <c:v>-1.2324124473657161E-3</c:v>
                </c:pt>
                <c:pt idx="3">
                  <c:v>2.2873778332292982E-3</c:v>
                </c:pt>
                <c:pt idx="4">
                  <c:v>-1.7279762535778564E-2</c:v>
                </c:pt>
                <c:pt idx="5">
                  <c:v>4.909533382710829E-2</c:v>
                </c:pt>
                <c:pt idx="6">
                  <c:v>5.0119331742243478E-2</c:v>
                </c:pt>
                <c:pt idx="7">
                  <c:v>6.2569046901677083E-2</c:v>
                </c:pt>
                <c:pt idx="8">
                  <c:v>0.10622154779969661</c:v>
                </c:pt>
                <c:pt idx="9">
                  <c:v>0.1509138381201045</c:v>
                </c:pt>
                <c:pt idx="10">
                  <c:v>9.9589430466364925E-2</c:v>
                </c:pt>
                <c:pt idx="11">
                  <c:v>0.11067853170189101</c:v>
                </c:pt>
                <c:pt idx="12">
                  <c:v>6.9976930682192684E-2</c:v>
                </c:pt>
                <c:pt idx="13">
                  <c:v>0.10211775141368218</c:v>
                </c:pt>
                <c:pt idx="14">
                  <c:v>2.0034344590726949E-2</c:v>
                </c:pt>
                <c:pt idx="15">
                  <c:v>-4.2130365659777458E-2</c:v>
                </c:pt>
                <c:pt idx="16">
                  <c:v>-3.3266485785065525E-2</c:v>
                </c:pt>
                <c:pt idx="17">
                  <c:v>7.2771376591873604E-3</c:v>
                </c:pt>
                <c:pt idx="18">
                  <c:v>-3.9824089909601734E-2</c:v>
                </c:pt>
                <c:pt idx="19">
                  <c:v>-5.4707379134860012E-2</c:v>
                </c:pt>
                <c:pt idx="20">
                  <c:v>-6.5540194572452637E-2</c:v>
                </c:pt>
                <c:pt idx="21">
                  <c:v>-5.1856594110115228E-2</c:v>
                </c:pt>
                <c:pt idx="22">
                  <c:v>-1.561483409238773E-2</c:v>
                </c:pt>
                <c:pt idx="23">
                  <c:v>-5.5081967213114758E-2</c:v>
                </c:pt>
                <c:pt idx="24">
                  <c:v>-2.3691746940900815E-2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C18-4CAF-9C67-B471399C2EDD}"/>
            </c:ext>
          </c:extLst>
        </c:ser>
        <c:ser>
          <c:idx val="34"/>
          <c:order val="34"/>
          <c:tx>
            <c:strRef>
              <c:f>Overview!$B$77</c:f>
              <c:strCache>
                <c:ptCount val="1"/>
                <c:pt idx="0">
                  <c:v>SE-2019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Overview!$C$77:$AA$77</c:f>
              <c:numCache>
                <c:formatCode>0.0%</c:formatCode>
                <c:ptCount val="25"/>
                <c:pt idx="0">
                  <c:v>-1.6899413074276559E-2</c:v>
                </c:pt>
                <c:pt idx="1">
                  <c:v>-6.7909454061251595E-2</c:v>
                </c:pt>
                <c:pt idx="2">
                  <c:v>-5.5663962206018325E-2</c:v>
                </c:pt>
                <c:pt idx="3">
                  <c:v>-4.9698482012892398E-2</c:v>
                </c:pt>
                <c:pt idx="4">
                  <c:v>-3.9542033287395251E-2</c:v>
                </c:pt>
                <c:pt idx="5">
                  <c:v>-4.3381652735160481E-3</c:v>
                </c:pt>
                <c:pt idx="6">
                  <c:v>-8.4777420359032907E-2</c:v>
                </c:pt>
                <c:pt idx="7">
                  <c:v>-8.607010143617555E-2</c:v>
                </c:pt>
                <c:pt idx="8">
                  <c:v>-0.1036924633282752</c:v>
                </c:pt>
                <c:pt idx="9">
                  <c:v>-0.11749347258485643</c:v>
                </c:pt>
                <c:pt idx="10">
                  <c:v>-3.7267080745341574E-2</c:v>
                </c:pt>
                <c:pt idx="11">
                  <c:v>-9.2324805339265903E-2</c:v>
                </c:pt>
                <c:pt idx="12">
                  <c:v>-8.5466329781390682E-2</c:v>
                </c:pt>
                <c:pt idx="13">
                  <c:v>-5.8653952766382078E-2</c:v>
                </c:pt>
                <c:pt idx="14">
                  <c:v>-7.7275329135661153E-2</c:v>
                </c:pt>
                <c:pt idx="15">
                  <c:v>-1.4308426073131986E-2</c:v>
                </c:pt>
                <c:pt idx="16">
                  <c:v>1.5335614014391208E-3</c:v>
                </c:pt>
                <c:pt idx="17">
                  <c:v>-2.1831412977562192E-2</c:v>
                </c:pt>
                <c:pt idx="18">
                  <c:v>3.5426337649644424E-3</c:v>
                </c:pt>
                <c:pt idx="19">
                  <c:v>-9.5419847328244156E-3</c:v>
                </c:pt>
                <c:pt idx="20">
                  <c:v>-4.8899129544290876E-2</c:v>
                </c:pt>
                <c:pt idx="21">
                  <c:v>-1.3444302176696565E-2</c:v>
                </c:pt>
                <c:pt idx="22">
                  <c:v>4.5543266102796576E-3</c:v>
                </c:pt>
                <c:pt idx="23">
                  <c:v>-5.3114754098360639E-2</c:v>
                </c:pt>
                <c:pt idx="24">
                  <c:v>-6.7690705545431218E-3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C18-4CAF-9C67-B471399C2EDD}"/>
            </c:ext>
          </c:extLst>
        </c:ser>
        <c:ser>
          <c:idx val="35"/>
          <c:order val="35"/>
          <c:tx>
            <c:strRef>
              <c:f>Overview!$B$78</c:f>
              <c:strCache>
                <c:ptCount val="1"/>
                <c:pt idx="0">
                  <c:v>SE-2020</c:v>
                </c:pt>
              </c:strCache>
            </c:strRef>
          </c:tx>
          <c:spPr>
            <a:ln w="25400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Overview!$C$42:$AA$42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Overview!$C$78:$AA$78</c:f>
              <c:numCache>
                <c:formatCode>0.0%</c:formatCode>
                <c:ptCount val="25"/>
                <c:pt idx="0">
                  <c:v>-7.9639749038656227E-2</c:v>
                </c:pt>
                <c:pt idx="1">
                  <c:v>-3.205981767899202E-2</c:v>
                </c:pt>
                <c:pt idx="2">
                  <c:v>-6.2339529629249268E-2</c:v>
                </c:pt>
                <c:pt idx="3">
                  <c:v>-0.10116448326055305</c:v>
                </c:pt>
                <c:pt idx="4">
                  <c:v>-2.0990140994381346E-2</c:v>
                </c:pt>
                <c:pt idx="5">
                  <c:v>-8.686911437943079E-2</c:v>
                </c:pt>
                <c:pt idx="6">
                  <c:v>-5.3647400643353826E-2</c:v>
                </c:pt>
                <c:pt idx="7">
                  <c:v>-0.10916942854273382</c:v>
                </c:pt>
                <c:pt idx="8">
                  <c:v>-0.10065756196256959</c:v>
                </c:pt>
                <c:pt idx="9">
                  <c:v>-4.6997389033942572E-2</c:v>
                </c:pt>
                <c:pt idx="10">
                  <c:v>-9.0430571639119939E-2</c:v>
                </c:pt>
                <c:pt idx="11">
                  <c:v>3.5595105672969973E-2</c:v>
                </c:pt>
                <c:pt idx="12">
                  <c:v>0.11886191365483922</c:v>
                </c:pt>
                <c:pt idx="13">
                  <c:v>0.31888235946335519</c:v>
                </c:pt>
                <c:pt idx="14">
                  <c:v>0.46823125357756146</c:v>
                </c:pt>
                <c:pt idx="15">
                  <c:v>0.43141040199863734</c:v>
                </c:pt>
                <c:pt idx="16">
                  <c:v>0.33596791317683139</c:v>
                </c:pt>
                <c:pt idx="17">
                  <c:v>0.35597331716191638</c:v>
                </c:pt>
                <c:pt idx="18">
                  <c:v>0.32848766186171519</c:v>
                </c:pt>
                <c:pt idx="19">
                  <c:v>0.2620865139949109</c:v>
                </c:pt>
                <c:pt idx="20">
                  <c:v>0.2256784434203789</c:v>
                </c:pt>
                <c:pt idx="21">
                  <c:v>5.4417413572343198E-2</c:v>
                </c:pt>
                <c:pt idx="22">
                  <c:v>0.12687052700065071</c:v>
                </c:pt>
                <c:pt idx="23">
                  <c:v>9.9016393442622919E-2</c:v>
                </c:pt>
                <c:pt idx="24">
                  <c:v>-2.629523561572511E-2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C18-4CAF-9C67-B471399C2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44000"/>
        <c:axId val="106945536"/>
      </c:scatterChart>
      <c:valAx>
        <c:axId val="106944000"/>
        <c:scaling>
          <c:orientation val="minMax"/>
          <c:max val="25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945536"/>
        <c:crosses val="autoZero"/>
        <c:crossBetween val="midCat"/>
        <c:majorUnit val="6"/>
      </c:valAx>
      <c:valAx>
        <c:axId val="1069455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944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ayout>
        <c:manualLayout>
          <c:xMode val="edge"/>
          <c:yMode val="edge"/>
          <c:x val="6.7986831349703944E-2"/>
          <c:y val="0.89348038129733121"/>
          <c:w val="0.67492572677739082"/>
          <c:h val="8.6033060250914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Porovnání nárůstu úmrtí a</a:t>
            </a:r>
            <a:r>
              <a:rPr lang="cs-CZ" baseline="0"/>
              <a:t> hlášení COVID-19</a:t>
            </a:r>
            <a:endParaRPr lang="cs-CZ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Overview!$E$93</c:f>
              <c:strCache>
                <c:ptCount val="1"/>
                <c:pt idx="0">
                  <c:v>COVID-19 hlášeno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Overview!$B$94:$B$97</c:f>
              <c:strCache>
                <c:ptCount val="4"/>
                <c:pt idx="0">
                  <c:v>CZ</c:v>
                </c:pt>
                <c:pt idx="1">
                  <c:v>UK</c:v>
                </c:pt>
                <c:pt idx="2">
                  <c:v>NL</c:v>
                </c:pt>
                <c:pt idx="3">
                  <c:v>SE</c:v>
                </c:pt>
              </c:strCache>
            </c:strRef>
          </c:cat>
          <c:val>
            <c:numRef>
              <c:f>Overview!$E$94:$E$97</c:f>
              <c:numCache>
                <c:formatCode>#,##0</c:formatCode>
                <c:ptCount val="4"/>
                <c:pt idx="0">
                  <c:v>186</c:v>
                </c:pt>
                <c:pt idx="1">
                  <c:v>39961</c:v>
                </c:pt>
                <c:pt idx="2">
                  <c:v>6090</c:v>
                </c:pt>
                <c:pt idx="3">
                  <c:v>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B-4731-A76C-9EF8E7747C92}"/>
            </c:ext>
          </c:extLst>
        </c:ser>
        <c:ser>
          <c:idx val="1"/>
          <c:order val="1"/>
          <c:tx>
            <c:strRef>
              <c:f>Overview!$F$93</c:f>
              <c:strCache>
                <c:ptCount val="1"/>
                <c:pt idx="0">
                  <c:v>Nárůst úmrtí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Overview!$B$94:$B$97</c:f>
              <c:strCache>
                <c:ptCount val="4"/>
                <c:pt idx="0">
                  <c:v>CZ</c:v>
                </c:pt>
                <c:pt idx="1">
                  <c:v>UK</c:v>
                </c:pt>
                <c:pt idx="2">
                  <c:v>NL</c:v>
                </c:pt>
                <c:pt idx="3">
                  <c:v>SE</c:v>
                </c:pt>
              </c:strCache>
            </c:strRef>
          </c:cat>
          <c:val>
            <c:numRef>
              <c:f>Overview!$F$94:$F$97</c:f>
              <c:numCache>
                <c:formatCode>#,##0</c:formatCode>
                <c:ptCount val="4"/>
                <c:pt idx="0">
                  <c:v>405.88888888888869</c:v>
                </c:pt>
                <c:pt idx="1">
                  <c:v>62416.555555555547</c:v>
                </c:pt>
                <c:pt idx="2">
                  <c:v>10971</c:v>
                </c:pt>
                <c:pt idx="3">
                  <c:v>5323.4000000000005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B-4731-A76C-9EF8E774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016960"/>
        <c:axId val="107018496"/>
      </c:barChart>
      <c:catAx>
        <c:axId val="107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018496"/>
        <c:crosses val="autoZero"/>
        <c:auto val="1"/>
        <c:lblAlgn val="ctr"/>
        <c:lblOffset val="100"/>
        <c:noMultiLvlLbl val="0"/>
      </c:catAx>
      <c:valAx>
        <c:axId val="1070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01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49103237095362"/>
          <c:y val="0.89260680956547089"/>
          <c:w val="0.45079571303587052"/>
          <c:h val="7.9615412656751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CZ 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CZ!$S$31</c:f>
              <c:strCache>
                <c:ptCount val="1"/>
                <c:pt idx="0">
                  <c:v>CZ-2011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CZ!$T$31:$AF$31</c:f>
              <c:numCache>
                <c:formatCode>0.0%</c:formatCode>
                <c:ptCount val="13"/>
                <c:pt idx="0">
                  <c:v>-2.4530120481927754E-2</c:v>
                </c:pt>
                <c:pt idx="1">
                  <c:v>-4.1118621733082783E-2</c:v>
                </c:pt>
                <c:pt idx="2">
                  <c:v>-4.8079737244317265E-2</c:v>
                </c:pt>
                <c:pt idx="3">
                  <c:v>-5.8238947753014261E-2</c:v>
                </c:pt>
                <c:pt idx="4">
                  <c:v>-5.2291888748909783E-2</c:v>
                </c:pt>
                <c:pt idx="5">
                  <c:v>-5.1275057957179869E-2</c:v>
                </c:pt>
                <c:pt idx="6">
                  <c:v>-5.2284854289232449E-2</c:v>
                </c:pt>
                <c:pt idx="7">
                  <c:v>-5.0747923758875824E-2</c:v>
                </c:pt>
                <c:pt idx="8">
                  <c:v>-4.9546783006480584E-2</c:v>
                </c:pt>
                <c:pt idx="9">
                  <c:v>-4.9112634821334905E-2</c:v>
                </c:pt>
                <c:pt idx="10">
                  <c:v>-4.4613039532025583E-2</c:v>
                </c:pt>
                <c:pt idx="11">
                  <c:v>-4.6809801987709586E-2</c:v>
                </c:pt>
                <c:pt idx="12">
                  <c:v>-4.6924835899978548E-2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9-400F-949E-C52605D8C4FD}"/>
            </c:ext>
          </c:extLst>
        </c:ser>
        <c:ser>
          <c:idx val="1"/>
          <c:order val="1"/>
          <c:tx>
            <c:strRef>
              <c:f>CZ!$S$32</c:f>
              <c:strCache>
                <c:ptCount val="1"/>
                <c:pt idx="0">
                  <c:v>CZ-2012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CZ!$T$32:$AF$32</c:f>
              <c:numCache>
                <c:formatCode>0.0%</c:formatCode>
                <c:ptCount val="13"/>
                <c:pt idx="0">
                  <c:v>-1.8891566265060285E-2</c:v>
                </c:pt>
                <c:pt idx="1">
                  <c:v>-2.2670148124649198E-2</c:v>
                </c:pt>
                <c:pt idx="2">
                  <c:v>-4.1055575428441363E-2</c:v>
                </c:pt>
                <c:pt idx="3">
                  <c:v>-4.9908659115820257E-2</c:v>
                </c:pt>
                <c:pt idx="4">
                  <c:v>-5.2030235487934881E-2</c:v>
                </c:pt>
                <c:pt idx="5">
                  <c:v>-5.06252958022156E-2</c:v>
                </c:pt>
                <c:pt idx="6">
                  <c:v>-4.7482555753181006E-2</c:v>
                </c:pt>
                <c:pt idx="7">
                  <c:v>-4.7850427172079109E-2</c:v>
                </c:pt>
                <c:pt idx="8">
                  <c:v>-4.7545427591172862E-2</c:v>
                </c:pt>
                <c:pt idx="9">
                  <c:v>-4.6409055797675014E-2</c:v>
                </c:pt>
                <c:pt idx="10">
                  <c:v>-4.574649648888908E-2</c:v>
                </c:pt>
                <c:pt idx="11">
                  <c:v>-4.2964554242749739E-2</c:v>
                </c:pt>
                <c:pt idx="12">
                  <c:v>-3.7034433253657573E-2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9-400F-949E-C52605D8C4FD}"/>
            </c:ext>
          </c:extLst>
        </c:ser>
        <c:ser>
          <c:idx val="2"/>
          <c:order val="2"/>
          <c:tx>
            <c:strRef>
              <c:f>CZ!$S$33</c:f>
              <c:strCache>
                <c:ptCount val="1"/>
                <c:pt idx="0">
                  <c:v>CZ-2013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CZ!$T$33:$AF$33</c:f>
              <c:numCache>
                <c:formatCode>0.0%</c:formatCode>
                <c:ptCount val="13"/>
                <c:pt idx="0">
                  <c:v>3.2289156626505583E-3</c:v>
                </c:pt>
                <c:pt idx="1">
                  <c:v>-1.5861782864393845E-3</c:v>
                </c:pt>
                <c:pt idx="2">
                  <c:v>7.5282104647003195E-3</c:v>
                </c:pt>
                <c:pt idx="3">
                  <c:v>1.3116550968213354E-2</c:v>
                </c:pt>
                <c:pt idx="4">
                  <c:v>2.0622153309429198E-2</c:v>
                </c:pt>
                <c:pt idx="5">
                  <c:v>2.4602722583646854E-2</c:v>
                </c:pt>
                <c:pt idx="6">
                  <c:v>2.0611574770830487E-2</c:v>
                </c:pt>
                <c:pt idx="7">
                  <c:v>1.6377413835248104E-2</c:v>
                </c:pt>
                <c:pt idx="8">
                  <c:v>1.2352280909822523E-2</c:v>
                </c:pt>
                <c:pt idx="9">
                  <c:v>1.1181468801556351E-2</c:v>
                </c:pt>
                <c:pt idx="10">
                  <c:v>1.1825299975246346E-2</c:v>
                </c:pt>
                <c:pt idx="11">
                  <c:v>1.482197261608615E-2</c:v>
                </c:pt>
                <c:pt idx="12">
                  <c:v>1.7779044038747579E-2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9-400F-949E-C52605D8C4FD}"/>
            </c:ext>
          </c:extLst>
        </c:ser>
        <c:ser>
          <c:idx val="3"/>
          <c:order val="3"/>
          <c:tx>
            <c:strRef>
              <c:f>CZ!$S$34</c:f>
              <c:strCache>
                <c:ptCount val="1"/>
                <c:pt idx="0">
                  <c:v>CZ-2014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CZ!$T$34:$AF$34</c:f>
              <c:numCache>
                <c:formatCode>0.0%</c:formatCode>
                <c:ptCount val="13"/>
                <c:pt idx="0">
                  <c:v>-8.9590361445783168E-2</c:v>
                </c:pt>
                <c:pt idx="1">
                  <c:v>-0.10459015593352691</c:v>
                </c:pt>
                <c:pt idx="2">
                  <c:v>-0.111150856882703</c:v>
                </c:pt>
                <c:pt idx="3">
                  <c:v>-0.10219218122031422</c:v>
                </c:pt>
                <c:pt idx="4">
                  <c:v>-0.10087217753658301</c:v>
                </c:pt>
                <c:pt idx="5">
                  <c:v>-0.10462775045924547</c:v>
                </c:pt>
                <c:pt idx="6">
                  <c:v>-0.10923518949240661</c:v>
                </c:pt>
                <c:pt idx="7">
                  <c:v>-0.11052220519760808</c:v>
                </c:pt>
                <c:pt idx="8">
                  <c:v>-0.11425727476809691</c:v>
                </c:pt>
                <c:pt idx="9">
                  <c:v>-0.11511429416084148</c:v>
                </c:pt>
                <c:pt idx="10">
                  <c:v>-0.11246411805323338</c:v>
                </c:pt>
                <c:pt idx="11">
                  <c:v>-0.10509944537392339</c:v>
                </c:pt>
                <c:pt idx="12">
                  <c:v>-0.10007326224182461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9-400F-949E-C52605D8C4FD}"/>
            </c:ext>
          </c:extLst>
        </c:ser>
        <c:ser>
          <c:idx val="4"/>
          <c:order val="4"/>
          <c:tx>
            <c:strRef>
              <c:f>CZ!$S$35</c:f>
              <c:strCache>
                <c:ptCount val="1"/>
                <c:pt idx="0">
                  <c:v>CZ-2015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CZ!$T$35:$AF$35</c:f>
              <c:numCache>
                <c:formatCode>0.0%</c:formatCode>
                <c:ptCount val="13"/>
                <c:pt idx="0">
                  <c:v>3.1421686746987906E-2</c:v>
                </c:pt>
                <c:pt idx="1">
                  <c:v>5.6394738768637598E-2</c:v>
                </c:pt>
                <c:pt idx="2">
                  <c:v>5.4502292608370438E-2</c:v>
                </c:pt>
                <c:pt idx="3">
                  <c:v>6.3755937157471659E-2</c:v>
                </c:pt>
                <c:pt idx="4">
                  <c:v>7.147010369221822E-2</c:v>
                </c:pt>
                <c:pt idx="5">
                  <c:v>7.4490016925903055E-2</c:v>
                </c:pt>
                <c:pt idx="6">
                  <c:v>8.4519086058284301E-2</c:v>
                </c:pt>
                <c:pt idx="7">
                  <c:v>8.9190429914565578E-2</c:v>
                </c:pt>
                <c:pt idx="8">
                  <c:v>9.1596425092125899E-2</c:v>
                </c:pt>
                <c:pt idx="9">
                  <c:v>8.4221016393129969E-2</c:v>
                </c:pt>
                <c:pt idx="10">
                  <c:v>7.7018617356222535E-2</c:v>
                </c:pt>
                <c:pt idx="11">
                  <c:v>7.1961635368293309E-2</c:v>
                </c:pt>
                <c:pt idx="12">
                  <c:v>6.7330960327386044E-2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F9-400F-949E-C52605D8C4FD}"/>
            </c:ext>
          </c:extLst>
        </c:ser>
        <c:ser>
          <c:idx val="5"/>
          <c:order val="5"/>
          <c:tx>
            <c:strRef>
              <c:f>CZ!$S$36</c:f>
              <c:strCache>
                <c:ptCount val="1"/>
                <c:pt idx="0">
                  <c:v>CZ-2016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CZ!$T$36:$AF$36</c:f>
              <c:numCache>
                <c:formatCode>0.0%</c:formatCode>
                <c:ptCount val="13"/>
                <c:pt idx="0">
                  <c:v>-3.6240963855421728E-2</c:v>
                </c:pt>
                <c:pt idx="1">
                  <c:v>-6.0884843456404485E-2</c:v>
                </c:pt>
                <c:pt idx="2">
                  <c:v>-5.5981919287177662E-2</c:v>
                </c:pt>
                <c:pt idx="3">
                  <c:v>-6.0979174278407031E-2</c:v>
                </c:pt>
                <c:pt idx="4">
                  <c:v>-6.6421164841554414E-2</c:v>
                </c:pt>
                <c:pt idx="5">
                  <c:v>-6.5136650596417475E-2</c:v>
                </c:pt>
                <c:pt idx="6">
                  <c:v>-6.9770146394855653E-2</c:v>
                </c:pt>
                <c:pt idx="7">
                  <c:v>-7.049382642445344E-2</c:v>
                </c:pt>
                <c:pt idx="8">
                  <c:v>-6.8035494938370966E-2</c:v>
                </c:pt>
                <c:pt idx="9">
                  <c:v>-7.0741267010614048E-2</c:v>
                </c:pt>
                <c:pt idx="10">
                  <c:v>-6.9431838415071057E-2</c:v>
                </c:pt>
                <c:pt idx="11">
                  <c:v>-6.7186021346515523E-2</c:v>
                </c:pt>
                <c:pt idx="12">
                  <c:v>-6.2642916873256335E-2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F9-400F-949E-C52605D8C4FD}"/>
            </c:ext>
          </c:extLst>
        </c:ser>
        <c:ser>
          <c:idx val="6"/>
          <c:order val="6"/>
          <c:tx>
            <c:strRef>
              <c:f>CZ!$S$37</c:f>
              <c:strCache>
                <c:ptCount val="1"/>
                <c:pt idx="0">
                  <c:v>CZ-2017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CZ!$T$37:$AF$37</c:f>
              <c:numCache>
                <c:formatCode>0.0%</c:formatCode>
                <c:ptCount val="13"/>
                <c:pt idx="0">
                  <c:v>0.19840963855421681</c:v>
                </c:pt>
                <c:pt idx="1">
                  <c:v>0.22418799873105735</c:v>
                </c:pt>
                <c:pt idx="2">
                  <c:v>0.23025267470976549</c:v>
                </c:pt>
                <c:pt idx="3">
                  <c:v>0.22411399342345631</c:v>
                </c:pt>
                <c:pt idx="4">
                  <c:v>0.20063959686016081</c:v>
                </c:pt>
                <c:pt idx="5">
                  <c:v>0.1844442127048555</c:v>
                </c:pt>
                <c:pt idx="6">
                  <c:v>0.16351074018333558</c:v>
                </c:pt>
                <c:pt idx="7">
                  <c:v>0.14048685096970742</c:v>
                </c:pt>
                <c:pt idx="8">
                  <c:v>0.1249523486805879</c:v>
                </c:pt>
                <c:pt idx="9">
                  <c:v>0.10859614155882548</c:v>
                </c:pt>
                <c:pt idx="10">
                  <c:v>9.425498004507768E-2</c:v>
                </c:pt>
                <c:pt idx="11">
                  <c:v>8.1700533862537353E-2</c:v>
                </c:pt>
                <c:pt idx="12">
                  <c:v>7.1460286684772514E-2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F9-400F-949E-C52605D8C4FD}"/>
            </c:ext>
          </c:extLst>
        </c:ser>
        <c:ser>
          <c:idx val="7"/>
          <c:order val="7"/>
          <c:tx>
            <c:strRef>
              <c:f>CZ!$S$38</c:f>
              <c:strCache>
                <c:ptCount val="1"/>
                <c:pt idx="0">
                  <c:v>CZ-2018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CZ!$T$38:$AF$38</c:f>
              <c:numCache>
                <c:formatCode>0.0%</c:formatCode>
                <c:ptCount val="13"/>
                <c:pt idx="0">
                  <c:v>-7.0506024096385581E-2</c:v>
                </c:pt>
                <c:pt idx="1">
                  <c:v>-6.2422216257107282E-2</c:v>
                </c:pt>
                <c:pt idx="2">
                  <c:v>-4.8957757471301752E-2</c:v>
                </c:pt>
                <c:pt idx="3">
                  <c:v>-4.7606868834490335E-2</c:v>
                </c:pt>
                <c:pt idx="4">
                  <c:v>-4.8890396356236071E-2</c:v>
                </c:pt>
                <c:pt idx="5">
                  <c:v>-3.9146164397846954E-2</c:v>
                </c:pt>
                <c:pt idx="6">
                  <c:v>-2.0392666575454917E-2</c:v>
                </c:pt>
                <c:pt idx="7">
                  <c:v>1.5143294918649477E-3</c:v>
                </c:pt>
                <c:pt idx="8">
                  <c:v>2.3740946249311702E-2</c:v>
                </c:pt>
                <c:pt idx="9">
                  <c:v>5.0447735573759554E-2</c:v>
                </c:pt>
                <c:pt idx="10">
                  <c:v>6.5449539451684774E-2</c:v>
                </c:pt>
                <c:pt idx="11">
                  <c:v>7.3327237371176218E-2</c:v>
                </c:pt>
                <c:pt idx="12">
                  <c:v>7.3957863110611186E-2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F9-400F-949E-C52605D8C4FD}"/>
            </c:ext>
          </c:extLst>
        </c:ser>
        <c:ser>
          <c:idx val="8"/>
          <c:order val="8"/>
          <c:tx>
            <c:strRef>
              <c:f>CZ!$S$39</c:f>
              <c:strCache>
                <c:ptCount val="1"/>
                <c:pt idx="0">
                  <c:v>CZ-2019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CZ!$T$39:$AF$39</c:f>
              <c:numCache>
                <c:formatCode>0.0%</c:formatCode>
                <c:ptCount val="13"/>
                <c:pt idx="0">
                  <c:v>6.6987951807228477E-3</c:v>
                </c:pt>
                <c:pt idx="1">
                  <c:v>1.2689426291515177E-2</c:v>
                </c:pt>
                <c:pt idx="2">
                  <c:v>1.2942668531104663E-2</c:v>
                </c:pt>
                <c:pt idx="3">
                  <c:v>1.7939349652904623E-2</c:v>
                </c:pt>
                <c:pt idx="4">
                  <c:v>2.7774009109409817E-2</c:v>
                </c:pt>
                <c:pt idx="5">
                  <c:v>2.7273966998499936E-2</c:v>
                </c:pt>
                <c:pt idx="6">
                  <c:v>3.0524011492680258E-2</c:v>
                </c:pt>
                <c:pt idx="7">
                  <c:v>3.2045358341630345E-2</c:v>
                </c:pt>
                <c:pt idx="8">
                  <c:v>2.6742979372273285E-2</c:v>
                </c:pt>
                <c:pt idx="9">
                  <c:v>2.6930889463194135E-2</c:v>
                </c:pt>
                <c:pt idx="10">
                  <c:v>2.3707055660987804E-2</c:v>
                </c:pt>
                <c:pt idx="11">
                  <c:v>2.0248443732805189E-2</c:v>
                </c:pt>
                <c:pt idx="12">
                  <c:v>1.6147294107199676E-2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F9-400F-949E-C52605D8C4FD}"/>
            </c:ext>
          </c:extLst>
        </c:ser>
        <c:ser>
          <c:idx val="9"/>
          <c:order val="9"/>
          <c:tx>
            <c:strRef>
              <c:f>CZ!$S$40</c:f>
              <c:strCache>
                <c:ptCount val="1"/>
                <c:pt idx="0">
                  <c:v>CZ-2020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CZ!$T$30:$AF$30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CZ!$T$40:$AF$40</c:f>
              <c:numCache>
                <c:formatCode>0.0%</c:formatCode>
                <c:ptCount val="13"/>
                <c:pt idx="0">
                  <c:v>-2.8433734939759471E-3</c:v>
                </c:pt>
                <c:pt idx="1">
                  <c:v>1.1371678176627063E-2</c:v>
                </c:pt>
                <c:pt idx="2">
                  <c:v>1.2357321713114872E-3</c:v>
                </c:pt>
                <c:pt idx="3">
                  <c:v>4.7862623310193477E-3</c:v>
                </c:pt>
                <c:pt idx="4">
                  <c:v>5.010175404593459E-3</c:v>
                </c:pt>
                <c:pt idx="5">
                  <c:v>1.2834807999294122E-3</c:v>
                </c:pt>
                <c:pt idx="6">
                  <c:v>5.4042960733342762E-4</c:v>
                </c:pt>
                <c:pt idx="7">
                  <c:v>-2.6709433557303092E-3</c:v>
                </c:pt>
                <c:pt idx="8">
                  <c:v>-2.5149307467491238E-3</c:v>
                </c:pt>
                <c:pt idx="9">
                  <c:v>-3.7955007104643244E-3</c:v>
                </c:pt>
                <c:pt idx="10">
                  <c:v>-3.2223182451828038E-3</c:v>
                </c:pt>
                <c:pt idx="11">
                  <c:v>-3.4339699487699962E-4</c:v>
                </c:pt>
                <c:pt idx="12">
                  <c:v>2.1941671415145235E-3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F9-400F-949E-C52605D8C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42848"/>
        <c:axId val="107098880"/>
      </c:lineChart>
      <c:catAx>
        <c:axId val="1073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098880"/>
        <c:crosses val="autoZero"/>
        <c:auto val="1"/>
        <c:lblAlgn val="ctr"/>
        <c:lblOffset val="100"/>
        <c:noMultiLvlLbl val="0"/>
      </c:catAx>
      <c:valAx>
        <c:axId val="1070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34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CZ non-cumulative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CZ!$S$43</c:f>
              <c:strCache>
                <c:ptCount val="1"/>
                <c:pt idx="0">
                  <c:v>CZ-2011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CZ!$T$43:$AF$43</c:f>
              <c:numCache>
                <c:formatCode>0.0%</c:formatCode>
                <c:ptCount val="13"/>
                <c:pt idx="0">
                  <c:v>-2.4530120481927709E-2</c:v>
                </c:pt>
                <c:pt idx="1">
                  <c:v>-5.8134361560136405E-2</c:v>
                </c:pt>
                <c:pt idx="2">
                  <c:v>-6.197924280076017E-2</c:v>
                </c:pt>
                <c:pt idx="3">
                  <c:v>-8.8557841614906874E-2</c:v>
                </c:pt>
                <c:pt idx="4">
                  <c:v>-2.9127134724857617E-2</c:v>
                </c:pt>
                <c:pt idx="5">
                  <c:v>-4.6388151460108884E-2</c:v>
                </c:pt>
                <c:pt idx="6">
                  <c:v>-5.8134671685487249E-2</c:v>
                </c:pt>
                <c:pt idx="7">
                  <c:v>-4.032295485128301E-2</c:v>
                </c:pt>
                <c:pt idx="8">
                  <c:v>-4.0017028522775666E-2</c:v>
                </c:pt>
                <c:pt idx="9">
                  <c:v>-4.5179856115107886E-2</c:v>
                </c:pt>
                <c:pt idx="10">
                  <c:v>1.3140604467805073E-3</c:v>
                </c:pt>
                <c:pt idx="11">
                  <c:v>-7.188894397620238E-2</c:v>
                </c:pt>
                <c:pt idx="12">
                  <c:v>-4.8378146597386928E-2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F-49DA-AB09-9378D2AD5F9F}"/>
            </c:ext>
          </c:extLst>
        </c:ser>
        <c:ser>
          <c:idx val="1"/>
          <c:order val="1"/>
          <c:tx>
            <c:strRef>
              <c:f>CZ!$S$44</c:f>
              <c:strCache>
                <c:ptCount val="1"/>
                <c:pt idx="0">
                  <c:v>CZ-2012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CZ!$T$44:$AF$44</c:f>
              <c:numCache>
                <c:formatCode>0.0%</c:formatCode>
                <c:ptCount val="13"/>
                <c:pt idx="0">
                  <c:v>-1.8891566265060278E-2</c:v>
                </c:pt>
                <c:pt idx="1">
                  <c:v>-2.6546047753225555E-2</c:v>
                </c:pt>
                <c:pt idx="2">
                  <c:v>-7.7766408419821742E-2</c:v>
                </c:pt>
                <c:pt idx="3">
                  <c:v>-7.6329580745341685E-2</c:v>
                </c:pt>
                <c:pt idx="4">
                  <c:v>-6.0294117647058831E-2</c:v>
                </c:pt>
                <c:pt idx="5">
                  <c:v>-4.3873131200223514E-2</c:v>
                </c:pt>
                <c:pt idx="6">
                  <c:v>-2.9276453366792188E-2</c:v>
                </c:pt>
                <c:pt idx="7">
                  <c:v>-5.0345691615238275E-2</c:v>
                </c:pt>
                <c:pt idx="8">
                  <c:v>-4.5125585355470399E-2</c:v>
                </c:pt>
                <c:pt idx="9">
                  <c:v>-3.6115107913669009E-2</c:v>
                </c:pt>
                <c:pt idx="10">
                  <c:v>-3.8983793254489751E-2</c:v>
                </c:pt>
                <c:pt idx="11">
                  <c:v>-1.1204759543877119E-2</c:v>
                </c:pt>
                <c:pt idx="12">
                  <c:v>3.7885284770216465E-2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F-49DA-AB09-9378D2AD5F9F}"/>
            </c:ext>
          </c:extLst>
        </c:ser>
        <c:ser>
          <c:idx val="2"/>
          <c:order val="2"/>
          <c:tx>
            <c:strRef>
              <c:f>CZ!$S$45</c:f>
              <c:strCache>
                <c:ptCount val="1"/>
                <c:pt idx="0">
                  <c:v>CZ-2013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CZ!$T$45:$AF$45</c:f>
              <c:numCache>
                <c:formatCode>0.0%</c:formatCode>
                <c:ptCount val="13"/>
                <c:pt idx="0">
                  <c:v>3.2289156626505999E-3</c:v>
                </c:pt>
                <c:pt idx="1">
                  <c:v>-6.525285481239762E-3</c:v>
                </c:pt>
                <c:pt idx="2">
                  <c:v>2.5727232860692784E-2</c:v>
                </c:pt>
                <c:pt idx="3">
                  <c:v>2.9794254658385144E-2</c:v>
                </c:pt>
                <c:pt idx="4">
                  <c:v>4.9857685009487618E-2</c:v>
                </c:pt>
                <c:pt idx="5">
                  <c:v>4.3733407852452277E-2</c:v>
                </c:pt>
                <c:pt idx="6">
                  <c:v>-2.5094102885822034E-3</c:v>
                </c:pt>
                <c:pt idx="7">
                  <c:v>-1.2342814718574568E-2</c:v>
                </c:pt>
                <c:pt idx="8">
                  <c:v>-1.9582801191996624E-2</c:v>
                </c:pt>
                <c:pt idx="9">
                  <c:v>5.7553956834532904E-4</c:v>
                </c:pt>
                <c:pt idx="10">
                  <c:v>1.8396846254927768E-2</c:v>
                </c:pt>
                <c:pt idx="11">
                  <c:v>4.9033217649975036E-2</c:v>
                </c:pt>
                <c:pt idx="12">
                  <c:v>5.5137971043736966E-2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F-49DA-AB09-9378D2AD5F9F}"/>
            </c:ext>
          </c:extLst>
        </c:ser>
        <c:ser>
          <c:idx val="3"/>
          <c:order val="3"/>
          <c:tx>
            <c:strRef>
              <c:f>CZ!$S$46</c:f>
              <c:strCache>
                <c:ptCount val="1"/>
                <c:pt idx="0">
                  <c:v>CZ-2014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CZ!$T$46:$AF$46</c:f>
              <c:numCache>
                <c:formatCode>0.0%</c:formatCode>
                <c:ptCount val="13"/>
                <c:pt idx="0">
                  <c:v>-8.959036144578314E-2</c:v>
                </c:pt>
                <c:pt idx="1">
                  <c:v>-0.11997627168915903</c:v>
                </c:pt>
                <c:pt idx="2">
                  <c:v>-0.12425084052039181</c:v>
                </c:pt>
                <c:pt idx="3">
                  <c:v>-7.5456133540372727E-2</c:v>
                </c:pt>
                <c:pt idx="4">
                  <c:v>-9.5730550284629956E-2</c:v>
                </c:pt>
                <c:pt idx="5">
                  <c:v>-0.12267709934330018</c:v>
                </c:pt>
                <c:pt idx="6">
                  <c:v>-0.13592639063153489</c:v>
                </c:pt>
                <c:pt idx="7">
                  <c:v>-0.11925200686743076</c:v>
                </c:pt>
                <c:pt idx="8">
                  <c:v>-0.14389101745423583</c:v>
                </c:pt>
                <c:pt idx="9">
                  <c:v>-0.12287769784172653</c:v>
                </c:pt>
                <c:pt idx="10">
                  <c:v>-8.5413929040735859E-2</c:v>
                </c:pt>
                <c:pt idx="11">
                  <c:v>-2.1021318790282684E-2</c:v>
                </c:pt>
                <c:pt idx="12">
                  <c:v>-3.657367704182013E-2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2F-49DA-AB09-9378D2AD5F9F}"/>
            </c:ext>
          </c:extLst>
        </c:ser>
        <c:ser>
          <c:idx val="4"/>
          <c:order val="4"/>
          <c:tx>
            <c:strRef>
              <c:f>CZ!$S$47</c:f>
              <c:strCache>
                <c:ptCount val="1"/>
                <c:pt idx="0">
                  <c:v>CZ-2015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CZ!$T$47:$AF$47</c:f>
              <c:numCache>
                <c:formatCode>0.0%</c:formatCode>
                <c:ptCount val="13"/>
                <c:pt idx="0">
                  <c:v>3.1421686746987865E-2</c:v>
                </c:pt>
                <c:pt idx="1">
                  <c:v>8.2010974343764032E-2</c:v>
                </c:pt>
                <c:pt idx="2">
                  <c:v>5.0723578424206828E-2</c:v>
                </c:pt>
                <c:pt idx="3">
                  <c:v>9.1372282608695565E-2</c:v>
                </c:pt>
                <c:pt idx="4">
                  <c:v>0.10151802656546494</c:v>
                </c:pt>
                <c:pt idx="5">
                  <c:v>8.9003772530389824E-2</c:v>
                </c:pt>
                <c:pt idx="6">
                  <c:v>0.14261815140108736</c:v>
                </c:pt>
                <c:pt idx="7">
                  <c:v>0.1208760614356641</c:v>
                </c:pt>
                <c:pt idx="8">
                  <c:v>0.11068539804171995</c:v>
                </c:pt>
                <c:pt idx="9">
                  <c:v>1.7410071942446148E-2</c:v>
                </c:pt>
                <c:pt idx="10">
                  <c:v>3.5041611914148341E-3</c:v>
                </c:pt>
                <c:pt idx="11">
                  <c:v>1.4229053049082729E-2</c:v>
                </c:pt>
                <c:pt idx="12">
                  <c:v>8.8281289411289432E-3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F-49DA-AB09-9378D2AD5F9F}"/>
            </c:ext>
          </c:extLst>
        </c:ser>
        <c:ser>
          <c:idx val="5"/>
          <c:order val="5"/>
          <c:tx>
            <c:strRef>
              <c:f>CZ!$S$48</c:f>
              <c:strCache>
                <c:ptCount val="1"/>
                <c:pt idx="0">
                  <c:v>CZ-2016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CZ!$T$48:$AF$48</c:f>
              <c:numCache>
                <c:formatCode>0.0%</c:formatCode>
                <c:ptCount val="13"/>
                <c:pt idx="0">
                  <c:v>-3.6240963855421748E-2</c:v>
                </c:pt>
                <c:pt idx="1">
                  <c:v>-8.6163428740916426E-2</c:v>
                </c:pt>
                <c:pt idx="2">
                  <c:v>-4.6192077181698599E-2</c:v>
                </c:pt>
                <c:pt idx="3">
                  <c:v>-7.5892857142857206E-2</c:v>
                </c:pt>
                <c:pt idx="4">
                  <c:v>-8.761859582542697E-2</c:v>
                </c:pt>
                <c:pt idx="5">
                  <c:v>-5.8963252759536067E-2</c:v>
                </c:pt>
                <c:pt idx="6">
                  <c:v>-9.6612296110413998E-2</c:v>
                </c:pt>
                <c:pt idx="7">
                  <c:v>-7.5402533525126492E-2</c:v>
                </c:pt>
                <c:pt idx="8">
                  <c:v>-4.8531289910600295E-2</c:v>
                </c:pt>
                <c:pt idx="9">
                  <c:v>-9.5251798561151069E-2</c:v>
                </c:pt>
                <c:pt idx="10">
                  <c:v>-5.6066579062636901E-2</c:v>
                </c:pt>
                <c:pt idx="11">
                  <c:v>-4.1546851760039805E-2</c:v>
                </c:pt>
                <c:pt idx="12">
                  <c:v>-5.2464309135852316E-3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2F-49DA-AB09-9378D2AD5F9F}"/>
            </c:ext>
          </c:extLst>
        </c:ser>
        <c:ser>
          <c:idx val="6"/>
          <c:order val="6"/>
          <c:tx>
            <c:strRef>
              <c:f>CZ!$S$49</c:f>
              <c:strCache>
                <c:ptCount val="1"/>
                <c:pt idx="0">
                  <c:v>CZ-2017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CZ!$T$49:$AF$49</c:f>
              <c:numCache>
                <c:formatCode>0.0%</c:formatCode>
                <c:ptCount val="13"/>
                <c:pt idx="0">
                  <c:v>0.19840963855421689</c:v>
                </c:pt>
                <c:pt idx="1">
                  <c:v>0.25063028325671066</c:v>
                </c:pt>
                <c:pt idx="2">
                  <c:v>0.24236222774448168</c:v>
                </c:pt>
                <c:pt idx="3">
                  <c:v>0.20579386645962727</c:v>
                </c:pt>
                <c:pt idx="4">
                  <c:v>0.10920303605313086</c:v>
                </c:pt>
                <c:pt idx="5">
                  <c:v>0.10660891434958786</c:v>
                </c:pt>
                <c:pt idx="6">
                  <c:v>4.2241739857800109E-2</c:v>
                </c:pt>
                <c:pt idx="7">
                  <c:v>-1.5683726973226397E-2</c:v>
                </c:pt>
                <c:pt idx="8">
                  <c:v>1.7028522775648369E-3</c:v>
                </c:pt>
                <c:pt idx="9">
                  <c:v>-3.9568345323740983E-2</c:v>
                </c:pt>
                <c:pt idx="10">
                  <c:v>-5.2124397722295268E-2</c:v>
                </c:pt>
                <c:pt idx="11">
                  <c:v>-6.1626177491323819E-2</c:v>
                </c:pt>
                <c:pt idx="12">
                  <c:v>-5.791252585380624E-2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2F-49DA-AB09-9378D2AD5F9F}"/>
            </c:ext>
          </c:extLst>
        </c:ser>
        <c:ser>
          <c:idx val="7"/>
          <c:order val="7"/>
          <c:tx>
            <c:strRef>
              <c:f>CZ!$S$50</c:f>
              <c:strCache>
                <c:ptCount val="1"/>
                <c:pt idx="0">
                  <c:v>CZ-2018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CZ!$T$50:$AF$50</c:f>
              <c:numCache>
                <c:formatCode>0.0%</c:formatCode>
                <c:ptCount val="13"/>
                <c:pt idx="0">
                  <c:v>-7.0506024096385622E-2</c:v>
                </c:pt>
                <c:pt idx="1">
                  <c:v>-5.413020910573918E-2</c:v>
                </c:pt>
                <c:pt idx="2">
                  <c:v>-2.2072796374799086E-2</c:v>
                </c:pt>
                <c:pt idx="3">
                  <c:v>-4.3575310559006208E-2</c:v>
                </c:pt>
                <c:pt idx="4">
                  <c:v>-5.3889943074003743E-2</c:v>
                </c:pt>
                <c:pt idx="5">
                  <c:v>7.6847841274276796E-3</c:v>
                </c:pt>
                <c:pt idx="6">
                  <c:v>8.8247595148473357E-2</c:v>
                </c:pt>
                <c:pt idx="7">
                  <c:v>0.15010904366386701</c:v>
                </c:pt>
                <c:pt idx="8">
                  <c:v>0.20008514261387833</c:v>
                </c:pt>
                <c:pt idx="9">
                  <c:v>0.29237410071942449</c:v>
                </c:pt>
                <c:pt idx="10">
                  <c:v>0.21857205431449844</c:v>
                </c:pt>
                <c:pt idx="11">
                  <c:v>0.16326227069905785</c:v>
                </c:pt>
                <c:pt idx="12">
                  <c:v>8.1925036573677001E-2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2F-49DA-AB09-9378D2AD5F9F}"/>
            </c:ext>
          </c:extLst>
        </c:ser>
        <c:ser>
          <c:idx val="8"/>
          <c:order val="8"/>
          <c:tx>
            <c:strRef>
              <c:f>CZ!$S$51</c:f>
              <c:strCache>
                <c:ptCount val="1"/>
                <c:pt idx="0">
                  <c:v>CZ-2019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CZ!$T$51:$AF$51</c:f>
              <c:numCache>
                <c:formatCode>0.0%</c:formatCode>
                <c:ptCount val="13"/>
                <c:pt idx="0">
                  <c:v>6.6987951807229162E-3</c:v>
                </c:pt>
                <c:pt idx="1">
                  <c:v>1.8834346729942331E-2</c:v>
                </c:pt>
                <c:pt idx="2">
                  <c:v>1.3448326268089339E-2</c:v>
                </c:pt>
                <c:pt idx="3">
                  <c:v>3.2851319875776275E-2</c:v>
                </c:pt>
                <c:pt idx="4">
                  <c:v>6.6081593927893811E-2</c:v>
                </c:pt>
                <c:pt idx="5">
                  <c:v>2.4870755903311448E-2</c:v>
                </c:pt>
                <c:pt idx="6">
                  <c:v>4.9351735675449593E-2</c:v>
                </c:pt>
                <c:pt idx="7">
                  <c:v>4.2364623451347949E-2</c:v>
                </c:pt>
                <c:pt idx="8">
                  <c:v>-1.5325670498084309E-2</c:v>
                </c:pt>
                <c:pt idx="9">
                  <c:v>2.8633093525179953E-2</c:v>
                </c:pt>
                <c:pt idx="10">
                  <c:v>-9.1984231274638839E-3</c:v>
                </c:pt>
                <c:pt idx="11">
                  <c:v>-1.9236489836390813E-2</c:v>
                </c:pt>
                <c:pt idx="12">
                  <c:v>-3.5665640922161179E-2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2F-49DA-AB09-9378D2AD5F9F}"/>
            </c:ext>
          </c:extLst>
        </c:ser>
        <c:ser>
          <c:idx val="9"/>
          <c:order val="9"/>
          <c:tx>
            <c:strRef>
              <c:f>CZ!$S$52</c:f>
              <c:strCache>
                <c:ptCount val="1"/>
                <c:pt idx="0">
                  <c:v>CZ-2020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CZ!$T$52:$AF$52</c:f>
              <c:numCache>
                <c:formatCode>0.0%</c:formatCode>
                <c:ptCount val="13"/>
                <c:pt idx="0">
                  <c:v>-2.8433734939758981E-3</c:v>
                </c:pt>
                <c:pt idx="1">
                  <c:v>2.5952839982203768E-2</c:v>
                </c:pt>
                <c:pt idx="2">
                  <c:v>-1.9003069726648225E-2</c:v>
                </c:pt>
                <c:pt idx="3">
                  <c:v>1.5382375776397561E-2</c:v>
                </c:pt>
                <c:pt idx="4">
                  <c:v>5.8823529411764497E-3</c:v>
                </c:pt>
                <c:pt idx="5">
                  <c:v>-1.6627078384798044E-2</c:v>
                </c:pt>
                <c:pt idx="6">
                  <c:v>-3.7641154328732496E-3</c:v>
                </c:pt>
                <c:pt idx="7">
                  <c:v>-2.4453621641687184E-2</c:v>
                </c:pt>
                <c:pt idx="8">
                  <c:v>-1.2771392081737387E-3</c:v>
                </c:pt>
                <c:pt idx="9">
                  <c:v>-1.5395683453237385E-2</c:v>
                </c:pt>
                <c:pt idx="10">
                  <c:v>2.6281208935610145E-3</c:v>
                </c:pt>
                <c:pt idx="11">
                  <c:v>3.2523549826474873E-2</c:v>
                </c:pt>
                <c:pt idx="12">
                  <c:v>3.4253140291580442E-2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2F-49DA-AB09-9378D2AD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92512"/>
        <c:axId val="107426944"/>
      </c:lineChart>
      <c:catAx>
        <c:axId val="1085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426944"/>
        <c:crosses val="autoZero"/>
        <c:auto val="1"/>
        <c:lblAlgn val="ctr"/>
        <c:lblOffset val="100"/>
        <c:noMultiLvlLbl val="0"/>
      </c:catAx>
      <c:valAx>
        <c:axId val="10742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859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non-cumulative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CZ!$S$43</c:f>
              <c:strCache>
                <c:ptCount val="1"/>
                <c:pt idx="0">
                  <c:v>CZ-2011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CZ!$T$43:$AF$43</c:f>
              <c:numCache>
                <c:formatCode>0.0%</c:formatCode>
                <c:ptCount val="13"/>
                <c:pt idx="0">
                  <c:v>-2.4530120481927709E-2</c:v>
                </c:pt>
                <c:pt idx="1">
                  <c:v>-5.8134361560136405E-2</c:v>
                </c:pt>
                <c:pt idx="2">
                  <c:v>-6.197924280076017E-2</c:v>
                </c:pt>
                <c:pt idx="3">
                  <c:v>-8.8557841614906874E-2</c:v>
                </c:pt>
                <c:pt idx="4">
                  <c:v>-2.9127134724857617E-2</c:v>
                </c:pt>
                <c:pt idx="5">
                  <c:v>-4.6388151460108884E-2</c:v>
                </c:pt>
                <c:pt idx="6">
                  <c:v>-5.8134671685487249E-2</c:v>
                </c:pt>
                <c:pt idx="7">
                  <c:v>-4.032295485128301E-2</c:v>
                </c:pt>
                <c:pt idx="8">
                  <c:v>-4.0017028522775666E-2</c:v>
                </c:pt>
                <c:pt idx="9">
                  <c:v>-4.5179856115107886E-2</c:v>
                </c:pt>
                <c:pt idx="10">
                  <c:v>1.3140604467805073E-3</c:v>
                </c:pt>
                <c:pt idx="11">
                  <c:v>-7.188894397620238E-2</c:v>
                </c:pt>
                <c:pt idx="12">
                  <c:v>-4.8378146597386928E-2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F4AE-4EA6-89C5-519FC9262BBA}"/>
            </c:ext>
          </c:extLst>
        </c:ser>
        <c:ser>
          <c:idx val="11"/>
          <c:order val="1"/>
          <c:tx>
            <c:strRef>
              <c:f>CZ!$S$44</c:f>
              <c:strCache>
                <c:ptCount val="1"/>
                <c:pt idx="0">
                  <c:v>CZ-2012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CZ!$T$44:$AF$44</c:f>
              <c:numCache>
                <c:formatCode>0.0%</c:formatCode>
                <c:ptCount val="13"/>
                <c:pt idx="0">
                  <c:v>-1.8891566265060278E-2</c:v>
                </c:pt>
                <c:pt idx="1">
                  <c:v>-2.6546047753225555E-2</c:v>
                </c:pt>
                <c:pt idx="2">
                  <c:v>-7.7766408419821742E-2</c:v>
                </c:pt>
                <c:pt idx="3">
                  <c:v>-7.6329580745341685E-2</c:v>
                </c:pt>
                <c:pt idx="4">
                  <c:v>-6.0294117647058831E-2</c:v>
                </c:pt>
                <c:pt idx="5">
                  <c:v>-4.3873131200223514E-2</c:v>
                </c:pt>
                <c:pt idx="6">
                  <c:v>-2.9276453366792188E-2</c:v>
                </c:pt>
                <c:pt idx="7">
                  <c:v>-5.0345691615238275E-2</c:v>
                </c:pt>
                <c:pt idx="8">
                  <c:v>-4.5125585355470399E-2</c:v>
                </c:pt>
                <c:pt idx="9">
                  <c:v>-3.6115107913669009E-2</c:v>
                </c:pt>
                <c:pt idx="10">
                  <c:v>-3.8983793254489751E-2</c:v>
                </c:pt>
                <c:pt idx="11">
                  <c:v>-1.1204759543877119E-2</c:v>
                </c:pt>
                <c:pt idx="12">
                  <c:v>3.7885284770216465E-2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F4AE-4EA6-89C5-519FC9262BBA}"/>
            </c:ext>
          </c:extLst>
        </c:ser>
        <c:ser>
          <c:idx val="12"/>
          <c:order val="2"/>
          <c:tx>
            <c:strRef>
              <c:f>CZ!$S$45</c:f>
              <c:strCache>
                <c:ptCount val="1"/>
                <c:pt idx="0">
                  <c:v>CZ-2013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CZ!$T$45:$AF$45</c:f>
              <c:numCache>
                <c:formatCode>0.0%</c:formatCode>
                <c:ptCount val="13"/>
                <c:pt idx="0">
                  <c:v>3.2289156626505999E-3</c:v>
                </c:pt>
                <c:pt idx="1">
                  <c:v>-6.525285481239762E-3</c:v>
                </c:pt>
                <c:pt idx="2">
                  <c:v>2.5727232860692784E-2</c:v>
                </c:pt>
                <c:pt idx="3">
                  <c:v>2.9794254658385144E-2</c:v>
                </c:pt>
                <c:pt idx="4">
                  <c:v>4.9857685009487618E-2</c:v>
                </c:pt>
                <c:pt idx="5">
                  <c:v>4.3733407852452277E-2</c:v>
                </c:pt>
                <c:pt idx="6">
                  <c:v>-2.5094102885822034E-3</c:v>
                </c:pt>
                <c:pt idx="7">
                  <c:v>-1.2342814718574568E-2</c:v>
                </c:pt>
                <c:pt idx="8">
                  <c:v>-1.9582801191996624E-2</c:v>
                </c:pt>
                <c:pt idx="9">
                  <c:v>5.7553956834532904E-4</c:v>
                </c:pt>
                <c:pt idx="10">
                  <c:v>1.8396846254927768E-2</c:v>
                </c:pt>
                <c:pt idx="11">
                  <c:v>4.9033217649975036E-2</c:v>
                </c:pt>
                <c:pt idx="12">
                  <c:v>5.5137971043736966E-2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F4AE-4EA6-89C5-519FC9262BBA}"/>
            </c:ext>
          </c:extLst>
        </c:ser>
        <c:ser>
          <c:idx val="13"/>
          <c:order val="3"/>
          <c:tx>
            <c:strRef>
              <c:f>CZ!$S$46</c:f>
              <c:strCache>
                <c:ptCount val="1"/>
                <c:pt idx="0">
                  <c:v>CZ-2014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CZ!$T$46:$AF$46</c:f>
              <c:numCache>
                <c:formatCode>0.0%</c:formatCode>
                <c:ptCount val="13"/>
                <c:pt idx="0">
                  <c:v>-8.959036144578314E-2</c:v>
                </c:pt>
                <c:pt idx="1">
                  <c:v>-0.11997627168915903</c:v>
                </c:pt>
                <c:pt idx="2">
                  <c:v>-0.12425084052039181</c:v>
                </c:pt>
                <c:pt idx="3">
                  <c:v>-7.5456133540372727E-2</c:v>
                </c:pt>
                <c:pt idx="4">
                  <c:v>-9.5730550284629956E-2</c:v>
                </c:pt>
                <c:pt idx="5">
                  <c:v>-0.12267709934330018</c:v>
                </c:pt>
                <c:pt idx="6">
                  <c:v>-0.13592639063153489</c:v>
                </c:pt>
                <c:pt idx="7">
                  <c:v>-0.11925200686743076</c:v>
                </c:pt>
                <c:pt idx="8">
                  <c:v>-0.14389101745423583</c:v>
                </c:pt>
                <c:pt idx="9">
                  <c:v>-0.12287769784172653</c:v>
                </c:pt>
                <c:pt idx="10">
                  <c:v>-8.5413929040735859E-2</c:v>
                </c:pt>
                <c:pt idx="11">
                  <c:v>-2.1021318790282684E-2</c:v>
                </c:pt>
                <c:pt idx="12">
                  <c:v>-3.657367704182013E-2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F4AE-4EA6-89C5-519FC9262BBA}"/>
            </c:ext>
          </c:extLst>
        </c:ser>
        <c:ser>
          <c:idx val="14"/>
          <c:order val="4"/>
          <c:tx>
            <c:strRef>
              <c:f>CZ!$S$47</c:f>
              <c:strCache>
                <c:ptCount val="1"/>
                <c:pt idx="0">
                  <c:v>CZ-2015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CZ!$T$47:$AF$47</c:f>
              <c:numCache>
                <c:formatCode>0.0%</c:formatCode>
                <c:ptCount val="13"/>
                <c:pt idx="0">
                  <c:v>3.1421686746987865E-2</c:v>
                </c:pt>
                <c:pt idx="1">
                  <c:v>8.2010974343764032E-2</c:v>
                </c:pt>
                <c:pt idx="2">
                  <c:v>5.0723578424206828E-2</c:v>
                </c:pt>
                <c:pt idx="3">
                  <c:v>9.1372282608695565E-2</c:v>
                </c:pt>
                <c:pt idx="4">
                  <c:v>0.10151802656546494</c:v>
                </c:pt>
                <c:pt idx="5">
                  <c:v>8.9003772530389824E-2</c:v>
                </c:pt>
                <c:pt idx="6">
                  <c:v>0.14261815140108736</c:v>
                </c:pt>
                <c:pt idx="7">
                  <c:v>0.1208760614356641</c:v>
                </c:pt>
                <c:pt idx="8">
                  <c:v>0.11068539804171995</c:v>
                </c:pt>
                <c:pt idx="9">
                  <c:v>1.7410071942446148E-2</c:v>
                </c:pt>
                <c:pt idx="10">
                  <c:v>3.5041611914148341E-3</c:v>
                </c:pt>
                <c:pt idx="11">
                  <c:v>1.4229053049082729E-2</c:v>
                </c:pt>
                <c:pt idx="12">
                  <c:v>8.8281289411289432E-3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F4AE-4EA6-89C5-519FC9262BBA}"/>
            </c:ext>
          </c:extLst>
        </c:ser>
        <c:ser>
          <c:idx val="15"/>
          <c:order val="5"/>
          <c:tx>
            <c:strRef>
              <c:f>CZ!$S$48</c:f>
              <c:strCache>
                <c:ptCount val="1"/>
                <c:pt idx="0">
                  <c:v>CZ-2016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CZ!$T$48:$AF$48</c:f>
              <c:numCache>
                <c:formatCode>0.0%</c:formatCode>
                <c:ptCount val="13"/>
                <c:pt idx="0">
                  <c:v>-3.6240963855421748E-2</c:v>
                </c:pt>
                <c:pt idx="1">
                  <c:v>-8.6163428740916426E-2</c:v>
                </c:pt>
                <c:pt idx="2">
                  <c:v>-4.6192077181698599E-2</c:v>
                </c:pt>
                <c:pt idx="3">
                  <c:v>-7.5892857142857206E-2</c:v>
                </c:pt>
                <c:pt idx="4">
                  <c:v>-8.761859582542697E-2</c:v>
                </c:pt>
                <c:pt idx="5">
                  <c:v>-5.8963252759536067E-2</c:v>
                </c:pt>
                <c:pt idx="6">
                  <c:v>-9.6612296110413998E-2</c:v>
                </c:pt>
                <c:pt idx="7">
                  <c:v>-7.5402533525126492E-2</c:v>
                </c:pt>
                <c:pt idx="8">
                  <c:v>-4.8531289910600295E-2</c:v>
                </c:pt>
                <c:pt idx="9">
                  <c:v>-9.5251798561151069E-2</c:v>
                </c:pt>
                <c:pt idx="10">
                  <c:v>-5.6066579062636901E-2</c:v>
                </c:pt>
                <c:pt idx="11">
                  <c:v>-4.1546851760039805E-2</c:v>
                </c:pt>
                <c:pt idx="12">
                  <c:v>-5.2464309135852316E-3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F4AE-4EA6-89C5-519FC9262BBA}"/>
            </c:ext>
          </c:extLst>
        </c:ser>
        <c:ser>
          <c:idx val="16"/>
          <c:order val="6"/>
          <c:tx>
            <c:strRef>
              <c:f>CZ!$S$49</c:f>
              <c:strCache>
                <c:ptCount val="1"/>
                <c:pt idx="0">
                  <c:v>CZ-2017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CZ!$T$49:$AF$49</c:f>
              <c:numCache>
                <c:formatCode>0.0%</c:formatCode>
                <c:ptCount val="13"/>
                <c:pt idx="0">
                  <c:v>0.19840963855421689</c:v>
                </c:pt>
                <c:pt idx="1">
                  <c:v>0.25063028325671066</c:v>
                </c:pt>
                <c:pt idx="2">
                  <c:v>0.24236222774448168</c:v>
                </c:pt>
                <c:pt idx="3">
                  <c:v>0.20579386645962727</c:v>
                </c:pt>
                <c:pt idx="4">
                  <c:v>0.10920303605313086</c:v>
                </c:pt>
                <c:pt idx="5">
                  <c:v>0.10660891434958786</c:v>
                </c:pt>
                <c:pt idx="6">
                  <c:v>4.2241739857800109E-2</c:v>
                </c:pt>
                <c:pt idx="7">
                  <c:v>-1.5683726973226397E-2</c:v>
                </c:pt>
                <c:pt idx="8">
                  <c:v>1.7028522775648369E-3</c:v>
                </c:pt>
                <c:pt idx="9">
                  <c:v>-3.9568345323740983E-2</c:v>
                </c:pt>
                <c:pt idx="10">
                  <c:v>-5.2124397722295268E-2</c:v>
                </c:pt>
                <c:pt idx="11">
                  <c:v>-6.1626177491323819E-2</c:v>
                </c:pt>
                <c:pt idx="12">
                  <c:v>-5.791252585380624E-2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F4AE-4EA6-89C5-519FC9262BBA}"/>
            </c:ext>
          </c:extLst>
        </c:ser>
        <c:ser>
          <c:idx val="17"/>
          <c:order val="7"/>
          <c:tx>
            <c:strRef>
              <c:f>CZ!$S$50</c:f>
              <c:strCache>
                <c:ptCount val="1"/>
                <c:pt idx="0">
                  <c:v>CZ-2018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CZ!$T$50:$AF$50</c:f>
              <c:numCache>
                <c:formatCode>0.0%</c:formatCode>
                <c:ptCount val="13"/>
                <c:pt idx="0">
                  <c:v>-7.0506024096385622E-2</c:v>
                </c:pt>
                <c:pt idx="1">
                  <c:v>-5.413020910573918E-2</c:v>
                </c:pt>
                <c:pt idx="2">
                  <c:v>-2.2072796374799086E-2</c:v>
                </c:pt>
                <c:pt idx="3">
                  <c:v>-4.3575310559006208E-2</c:v>
                </c:pt>
                <c:pt idx="4">
                  <c:v>-5.3889943074003743E-2</c:v>
                </c:pt>
                <c:pt idx="5">
                  <c:v>7.6847841274276796E-3</c:v>
                </c:pt>
                <c:pt idx="6">
                  <c:v>8.8247595148473357E-2</c:v>
                </c:pt>
                <c:pt idx="7">
                  <c:v>0.15010904366386701</c:v>
                </c:pt>
                <c:pt idx="8">
                  <c:v>0.20008514261387833</c:v>
                </c:pt>
                <c:pt idx="9">
                  <c:v>0.29237410071942449</c:v>
                </c:pt>
                <c:pt idx="10">
                  <c:v>0.21857205431449844</c:v>
                </c:pt>
                <c:pt idx="11">
                  <c:v>0.16326227069905785</c:v>
                </c:pt>
                <c:pt idx="12">
                  <c:v>8.1925036573677001E-2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4AE-4EA6-89C5-519FC9262BBA}"/>
            </c:ext>
          </c:extLst>
        </c:ser>
        <c:ser>
          <c:idx val="18"/>
          <c:order val="8"/>
          <c:tx>
            <c:strRef>
              <c:f>CZ!$S$51</c:f>
              <c:strCache>
                <c:ptCount val="1"/>
                <c:pt idx="0">
                  <c:v>CZ-2019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CZ!$T$51:$AF$51</c:f>
              <c:numCache>
                <c:formatCode>0.0%</c:formatCode>
                <c:ptCount val="13"/>
                <c:pt idx="0">
                  <c:v>6.6987951807229162E-3</c:v>
                </c:pt>
                <c:pt idx="1">
                  <c:v>1.8834346729942331E-2</c:v>
                </c:pt>
                <c:pt idx="2">
                  <c:v>1.3448326268089339E-2</c:v>
                </c:pt>
                <c:pt idx="3">
                  <c:v>3.2851319875776275E-2</c:v>
                </c:pt>
                <c:pt idx="4">
                  <c:v>6.6081593927893811E-2</c:v>
                </c:pt>
                <c:pt idx="5">
                  <c:v>2.4870755903311448E-2</c:v>
                </c:pt>
                <c:pt idx="6">
                  <c:v>4.9351735675449593E-2</c:v>
                </c:pt>
                <c:pt idx="7">
                  <c:v>4.2364623451347949E-2</c:v>
                </c:pt>
                <c:pt idx="8">
                  <c:v>-1.5325670498084309E-2</c:v>
                </c:pt>
                <c:pt idx="9">
                  <c:v>2.8633093525179953E-2</c:v>
                </c:pt>
                <c:pt idx="10">
                  <c:v>-9.1984231274638839E-3</c:v>
                </c:pt>
                <c:pt idx="11">
                  <c:v>-1.9236489836390813E-2</c:v>
                </c:pt>
                <c:pt idx="12">
                  <c:v>-3.5665640922161179E-2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4AE-4EA6-89C5-519FC9262BBA}"/>
            </c:ext>
          </c:extLst>
        </c:ser>
        <c:ser>
          <c:idx val="19"/>
          <c:order val="9"/>
          <c:tx>
            <c:strRef>
              <c:f>CZ!$S$52</c:f>
              <c:strCache>
                <c:ptCount val="1"/>
                <c:pt idx="0">
                  <c:v>CZ-2020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CZ!$T$42:$AF$42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CZ!$T$52:$AF$52</c:f>
              <c:numCache>
                <c:formatCode>0.0%</c:formatCode>
                <c:ptCount val="13"/>
                <c:pt idx="0">
                  <c:v>-2.8433734939758981E-3</c:v>
                </c:pt>
                <c:pt idx="1">
                  <c:v>2.5952839982203768E-2</c:v>
                </c:pt>
                <c:pt idx="2">
                  <c:v>-1.9003069726648225E-2</c:v>
                </c:pt>
                <c:pt idx="3">
                  <c:v>1.5382375776397561E-2</c:v>
                </c:pt>
                <c:pt idx="4">
                  <c:v>5.8823529411764497E-3</c:v>
                </c:pt>
                <c:pt idx="5">
                  <c:v>-1.6627078384798044E-2</c:v>
                </c:pt>
                <c:pt idx="6">
                  <c:v>-3.7641154328732496E-3</c:v>
                </c:pt>
                <c:pt idx="7">
                  <c:v>-2.4453621641687184E-2</c:v>
                </c:pt>
                <c:pt idx="8">
                  <c:v>-1.2771392081737387E-3</c:v>
                </c:pt>
                <c:pt idx="9">
                  <c:v>-1.5395683453237385E-2</c:v>
                </c:pt>
                <c:pt idx="10">
                  <c:v>2.6281208935610145E-3</c:v>
                </c:pt>
                <c:pt idx="11">
                  <c:v>3.2523549826474873E-2</c:v>
                </c:pt>
                <c:pt idx="12">
                  <c:v>3.4253140291580442E-2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4AE-4EA6-89C5-519FC9262BBA}"/>
            </c:ext>
          </c:extLst>
        </c:ser>
        <c:ser>
          <c:idx val="0"/>
          <c:order val="10"/>
          <c:tx>
            <c:strRef>
              <c:f>UK!$A$73</c:f>
              <c:strCache>
                <c:ptCount val="1"/>
                <c:pt idx="0">
                  <c:v>UK-2011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UK!$B$73:$T$73</c:f>
              <c:numCache>
                <c:formatCode>0.0%</c:formatCode>
                <c:ptCount val="19"/>
                <c:pt idx="0">
                  <c:v>6.1272452576800474E-2</c:v>
                </c:pt>
                <c:pt idx="1">
                  <c:v>1.8732623584456487E-3</c:v>
                </c:pt>
                <c:pt idx="2">
                  <c:v>-6.4435800494401563E-2</c:v>
                </c:pt>
                <c:pt idx="3">
                  <c:v>-0.10646763361363498</c:v>
                </c:pt>
                <c:pt idx="4">
                  <c:v>-0.1051844224473738</c:v>
                </c:pt>
                <c:pt idx="5">
                  <c:v>-0.10836547018688814</c:v>
                </c:pt>
                <c:pt idx="6">
                  <c:v>-0.11872384412352099</c:v>
                </c:pt>
                <c:pt idx="7">
                  <c:v>-0.14690957323874321</c:v>
                </c:pt>
                <c:pt idx="8">
                  <c:v>-0.12706621109982452</c:v>
                </c:pt>
                <c:pt idx="9">
                  <c:v>-0.1200559389535768</c:v>
                </c:pt>
                <c:pt idx="10">
                  <c:v>-8.7699422203454391E-2</c:v>
                </c:pt>
                <c:pt idx="11">
                  <c:v>-6.384415083421735E-2</c:v>
                </c:pt>
                <c:pt idx="12">
                  <c:v>-5.2610160294815911E-2</c:v>
                </c:pt>
                <c:pt idx="13">
                  <c:v>-4.8854928066702774E-2</c:v>
                </c:pt>
                <c:pt idx="14">
                  <c:v>-0.10279924327444123</c:v>
                </c:pt>
                <c:pt idx="15">
                  <c:v>-0.17889863067678058</c:v>
                </c:pt>
                <c:pt idx="16">
                  <c:v>-0.19868390544434755</c:v>
                </c:pt>
                <c:pt idx="17">
                  <c:v>-1.6895599827053021E-2</c:v>
                </c:pt>
                <c:pt idx="18">
                  <c:v>8.2485232367802919E-2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F4AE-4EA6-89C5-519FC9262BBA}"/>
            </c:ext>
          </c:extLst>
        </c:ser>
        <c:ser>
          <c:idx val="1"/>
          <c:order val="11"/>
          <c:tx>
            <c:strRef>
              <c:f>UK!$A$74</c:f>
              <c:strCache>
                <c:ptCount val="1"/>
                <c:pt idx="0">
                  <c:v>UK-2012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UK!$B$74:$T$74</c:f>
              <c:numCache>
                <c:formatCode>0.0%</c:formatCode>
                <c:ptCount val="19"/>
                <c:pt idx="0">
                  <c:v>-0.11750881316098705</c:v>
                </c:pt>
                <c:pt idx="1">
                  <c:v>-0.13467993490201402</c:v>
                </c:pt>
                <c:pt idx="2">
                  <c:v>-0.14991093500072705</c:v>
                </c:pt>
                <c:pt idx="3">
                  <c:v>-0.1263615328178791</c:v>
                </c:pt>
                <c:pt idx="4">
                  <c:v>-0.11550081112848865</c:v>
                </c:pt>
                <c:pt idx="5">
                  <c:v>-8.4514980717887767E-2</c:v>
                </c:pt>
                <c:pt idx="6">
                  <c:v>-4.8723944481800063E-2</c:v>
                </c:pt>
                <c:pt idx="7">
                  <c:v>2.5824733462622707E-3</c:v>
                </c:pt>
                <c:pt idx="8">
                  <c:v>1.0711977098531777E-2</c:v>
                </c:pt>
                <c:pt idx="9">
                  <c:v>-4.171100234092362E-2</c:v>
                </c:pt>
                <c:pt idx="10">
                  <c:v>-6.925319024028509E-2</c:v>
                </c:pt>
                <c:pt idx="11">
                  <c:v>-4.870286430706916E-2</c:v>
                </c:pt>
                <c:pt idx="12">
                  <c:v>-1.9850331215663264E-2</c:v>
                </c:pt>
                <c:pt idx="13">
                  <c:v>-0.15206068715374155</c:v>
                </c:pt>
                <c:pt idx="14">
                  <c:v>-3.8830281848205916E-2</c:v>
                </c:pt>
                <c:pt idx="15">
                  <c:v>6.5510787114569924E-2</c:v>
                </c:pt>
                <c:pt idx="16">
                  <c:v>1.7345507944043881E-2</c:v>
                </c:pt>
                <c:pt idx="17">
                  <c:v>-6.5187747364220394E-3</c:v>
                </c:pt>
                <c:pt idx="18">
                  <c:v>-5.3305814532773499E-2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4AE-4EA6-89C5-519FC9262BBA}"/>
            </c:ext>
          </c:extLst>
        </c:ser>
        <c:ser>
          <c:idx val="2"/>
          <c:order val="12"/>
          <c:tx>
            <c:strRef>
              <c:f>UK!$A$75</c:f>
              <c:strCache>
                <c:ptCount val="1"/>
                <c:pt idx="0">
                  <c:v>UK-2013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UK!$B$75:$T$75</c:f>
              <c:numCache>
                <c:formatCode>0.0%</c:formatCode>
                <c:ptCount val="19"/>
                <c:pt idx="0">
                  <c:v>-2.4676850763807323E-2</c:v>
                </c:pt>
                <c:pt idx="1">
                  <c:v>-4.3288465450600166E-2</c:v>
                </c:pt>
                <c:pt idx="2">
                  <c:v>-9.4127163007125203E-2</c:v>
                </c:pt>
                <c:pt idx="3">
                  <c:v>-4.6616626220441271E-2</c:v>
                </c:pt>
                <c:pt idx="4">
                  <c:v>-1.0850664931078335E-2</c:v>
                </c:pt>
                <c:pt idx="5">
                  <c:v>-1.7146247404331016E-2</c:v>
                </c:pt>
                <c:pt idx="6">
                  <c:v>-3.743363808797473E-3</c:v>
                </c:pt>
                <c:pt idx="7">
                  <c:v>-1.876061376448257E-2</c:v>
                </c:pt>
                <c:pt idx="8">
                  <c:v>-4.2478529873487547E-3</c:v>
                </c:pt>
                <c:pt idx="9">
                  <c:v>2.5598151582403528E-2</c:v>
                </c:pt>
                <c:pt idx="10">
                  <c:v>3.6325996724789533E-2</c:v>
                </c:pt>
                <c:pt idx="11">
                  <c:v>6.808756871443733E-2</c:v>
                </c:pt>
                <c:pt idx="12">
                  <c:v>-5.5865795482806235E-2</c:v>
                </c:pt>
                <c:pt idx="13">
                  <c:v>8.3809755504196559E-2</c:v>
                </c:pt>
                <c:pt idx="14">
                  <c:v>0.16846763074357907</c:v>
                </c:pt>
                <c:pt idx="15">
                  <c:v>0.15771845138410012</c:v>
                </c:pt>
                <c:pt idx="16">
                  <c:v>5.5801525874727975E-2</c:v>
                </c:pt>
                <c:pt idx="17">
                  <c:v>1.4633984102171649E-2</c:v>
                </c:pt>
                <c:pt idx="18">
                  <c:v>-5.9070528787986687E-2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4AE-4EA6-89C5-519FC9262BBA}"/>
            </c:ext>
          </c:extLst>
        </c:ser>
        <c:ser>
          <c:idx val="3"/>
          <c:order val="13"/>
          <c:tx>
            <c:strRef>
              <c:f>UK!$A$76</c:f>
              <c:strCache>
                <c:ptCount val="1"/>
                <c:pt idx="0">
                  <c:v>UK-2014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UK!$B$76:$T$76</c:f>
              <c:numCache>
                <c:formatCode>0.0%</c:formatCode>
                <c:ptCount val="19"/>
                <c:pt idx="0">
                  <c:v>-3.9113647809299934E-2</c:v>
                </c:pt>
                <c:pt idx="1">
                  <c:v>-9.6231436902420864E-2</c:v>
                </c:pt>
                <c:pt idx="2">
                  <c:v>-9.5272284426348719E-2</c:v>
                </c:pt>
                <c:pt idx="3">
                  <c:v>-0.12179016874541448</c:v>
                </c:pt>
                <c:pt idx="4">
                  <c:v>-0.10317360092478367</c:v>
                </c:pt>
                <c:pt idx="5">
                  <c:v>-9.6974191634529805E-2</c:v>
                </c:pt>
                <c:pt idx="6">
                  <c:v>-7.8891643166103087E-2</c:v>
                </c:pt>
                <c:pt idx="7">
                  <c:v>-5.7015384306199013E-2</c:v>
                </c:pt>
                <c:pt idx="8">
                  <c:v>-4.1739772832209754E-2</c:v>
                </c:pt>
                <c:pt idx="9">
                  <c:v>-0.10363907214300916</c:v>
                </c:pt>
                <c:pt idx="10">
                  <c:v>-7.2590197027592174E-2</c:v>
                </c:pt>
                <c:pt idx="11">
                  <c:v>-5.1788986401774539E-2</c:v>
                </c:pt>
                <c:pt idx="12">
                  <c:v>-2.1071194411159566E-2</c:v>
                </c:pt>
                <c:pt idx="13">
                  <c:v>-1.0339374771925591E-2</c:v>
                </c:pt>
                <c:pt idx="14">
                  <c:v>-8.5772918203097404E-2</c:v>
                </c:pt>
                <c:pt idx="15">
                  <c:v>-0.21190030538863169</c:v>
                </c:pt>
                <c:pt idx="16">
                  <c:v>-7.0000331231851343E-2</c:v>
                </c:pt>
                <c:pt idx="17">
                  <c:v>5.0354208933382161E-2</c:v>
                </c:pt>
                <c:pt idx="18">
                  <c:v>-8.0528076293502338E-2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4AE-4EA6-89C5-519FC9262BBA}"/>
            </c:ext>
          </c:extLst>
        </c:ser>
        <c:ser>
          <c:idx val="4"/>
          <c:order val="14"/>
          <c:tx>
            <c:strRef>
              <c:f>UK!$A$77</c:f>
              <c:strCache>
                <c:ptCount val="1"/>
                <c:pt idx="0">
                  <c:v>UK-2015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UK!$B$77:$T$77</c:f>
              <c:numCache>
                <c:formatCode>0.0%</c:formatCode>
                <c:ptCount val="19"/>
                <c:pt idx="0">
                  <c:v>3.1223770354205094E-2</c:v>
                </c:pt>
                <c:pt idx="1">
                  <c:v>0.23866718654641605</c:v>
                </c:pt>
                <c:pt idx="2">
                  <c:v>0.21595535844118086</c:v>
                </c:pt>
                <c:pt idx="3">
                  <c:v>0.17958124047632484</c:v>
                </c:pt>
                <c:pt idx="4">
                  <c:v>0.12780859310492221</c:v>
                </c:pt>
                <c:pt idx="5">
                  <c:v>7.1403144467517166E-2</c:v>
                </c:pt>
                <c:pt idx="6">
                  <c:v>6.7792017502483759E-2</c:v>
                </c:pt>
                <c:pt idx="7">
                  <c:v>3.405448315363202E-2</c:v>
                </c:pt>
                <c:pt idx="8">
                  <c:v>5.9377597192723286E-2</c:v>
                </c:pt>
                <c:pt idx="9">
                  <c:v>4.6028030279998688E-2</c:v>
                </c:pt>
                <c:pt idx="10">
                  <c:v>1.5098925772197846E-2</c:v>
                </c:pt>
                <c:pt idx="11">
                  <c:v>1.919182177644907E-2</c:v>
                </c:pt>
                <c:pt idx="12">
                  <c:v>6.7543125861952102E-2</c:v>
                </c:pt>
                <c:pt idx="13">
                  <c:v>-9.8119007862348062E-2</c:v>
                </c:pt>
                <c:pt idx="14">
                  <c:v>-2.9499470933401661E-2</c:v>
                </c:pt>
                <c:pt idx="15">
                  <c:v>0.14658654319771447</c:v>
                </c:pt>
                <c:pt idx="16">
                  <c:v>5.3217917434940532E-2</c:v>
                </c:pt>
                <c:pt idx="17">
                  <c:v>1.1141783350517187E-2</c:v>
                </c:pt>
                <c:pt idx="18">
                  <c:v>-5.3946338338908273E-2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4AE-4EA6-89C5-519FC9262BBA}"/>
            </c:ext>
          </c:extLst>
        </c:ser>
        <c:ser>
          <c:idx val="5"/>
          <c:order val="15"/>
          <c:tx>
            <c:strRef>
              <c:f>UK!$A$78</c:f>
              <c:strCache>
                <c:ptCount val="1"/>
                <c:pt idx="0">
                  <c:v>UK-2016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UK!$B$78:$T$78</c:f>
              <c:numCache>
                <c:formatCode>0.0%</c:formatCode>
                <c:ptCount val="19"/>
                <c:pt idx="0">
                  <c:v>9.4930334060768784E-2</c:v>
                </c:pt>
                <c:pt idx="1">
                  <c:v>-0.12262663592595113</c:v>
                </c:pt>
                <c:pt idx="2">
                  <c:v>-6.1572996946342884E-2</c:v>
                </c:pt>
                <c:pt idx="3">
                  <c:v>-4.1960607257745863E-2</c:v>
                </c:pt>
                <c:pt idx="4">
                  <c:v>-3.3756544884062101E-2</c:v>
                </c:pt>
                <c:pt idx="5">
                  <c:v>-5.932957579353304E-3</c:v>
                </c:pt>
                <c:pt idx="6">
                  <c:v>-4.3485242315064898E-2</c:v>
                </c:pt>
                <c:pt idx="7">
                  <c:v>-1.3063094747634008E-4</c:v>
                </c:pt>
                <c:pt idx="8">
                  <c:v>4.2109151352848873E-2</c:v>
                </c:pt>
                <c:pt idx="9">
                  <c:v>4.1650199130514043E-3</c:v>
                </c:pt>
                <c:pt idx="10">
                  <c:v>2.1680244713831121E-2</c:v>
                </c:pt>
                <c:pt idx="11">
                  <c:v>-7.0787925547304509E-2</c:v>
                </c:pt>
                <c:pt idx="12">
                  <c:v>4.6483235739639639E-2</c:v>
                </c:pt>
                <c:pt idx="13">
                  <c:v>0.15437184151452499</c:v>
                </c:pt>
                <c:pt idx="14">
                  <c:v>9.8246064065155458E-2</c:v>
                </c:pt>
                <c:pt idx="15">
                  <c:v>7.6248645453649955E-2</c:v>
                </c:pt>
                <c:pt idx="16">
                  <c:v>3.4735180134921606E-2</c:v>
                </c:pt>
                <c:pt idx="17">
                  <c:v>-8.83360494894736E-2</c:v>
                </c:pt>
                <c:pt idx="18">
                  <c:v>0.13554195430930172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4AE-4EA6-89C5-519FC9262BBA}"/>
            </c:ext>
          </c:extLst>
        </c:ser>
        <c:ser>
          <c:idx val="6"/>
          <c:order val="16"/>
          <c:tx>
            <c:strRef>
              <c:f>UK!$A$79</c:f>
              <c:strCache>
                <c:ptCount val="1"/>
                <c:pt idx="0">
                  <c:v>UK-2017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UK!$B$79:$T$79</c:f>
              <c:numCache>
                <c:formatCode>0.0%</c:formatCode>
                <c:ptCount val="19"/>
                <c:pt idx="0">
                  <c:v>6.4629847238542038E-3</c:v>
                </c:pt>
                <c:pt idx="1">
                  <c:v>4.6272123143690225E-2</c:v>
                </c:pt>
                <c:pt idx="2">
                  <c:v>0.11322160825941552</c:v>
                </c:pt>
                <c:pt idx="3">
                  <c:v>9.0101021502342116E-2</c:v>
                </c:pt>
                <c:pt idx="4">
                  <c:v>9.152637867557778E-2</c:v>
                </c:pt>
                <c:pt idx="5">
                  <c:v>9.1871848116286126E-2</c:v>
                </c:pt>
                <c:pt idx="6">
                  <c:v>5.1714621197675559E-2</c:v>
                </c:pt>
                <c:pt idx="7">
                  <c:v>6.6611734678497125E-2</c:v>
                </c:pt>
                <c:pt idx="8">
                  <c:v>3.8692400036937746E-2</c:v>
                </c:pt>
                <c:pt idx="9">
                  <c:v>1.0275742559207046E-2</c:v>
                </c:pt>
                <c:pt idx="10">
                  <c:v>-8.4455110049128645E-3</c:v>
                </c:pt>
                <c:pt idx="11">
                  <c:v>-4.2434178802198685E-3</c:v>
                </c:pt>
                <c:pt idx="12">
                  <c:v>2.013293843684294E-2</c:v>
                </c:pt>
                <c:pt idx="13">
                  <c:v>-1.0836991739558322E-2</c:v>
                </c:pt>
                <c:pt idx="14">
                  <c:v>-0.18302497835636644</c:v>
                </c:pt>
                <c:pt idx="15">
                  <c:v>-4.9945818145995413E-2</c:v>
                </c:pt>
                <c:pt idx="16">
                  <c:v>8.3923110046261851E-2</c:v>
                </c:pt>
                <c:pt idx="17">
                  <c:v>-9.5619782485781846E-2</c:v>
                </c:pt>
                <c:pt idx="18">
                  <c:v>0.14152017649989324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F4AE-4EA6-89C5-519FC9262BBA}"/>
            </c:ext>
          </c:extLst>
        </c:ser>
        <c:ser>
          <c:idx val="7"/>
          <c:order val="17"/>
          <c:tx>
            <c:strRef>
              <c:f>UK!$A$80</c:f>
              <c:strCache>
                <c:ptCount val="1"/>
                <c:pt idx="0">
                  <c:v>UK-2018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UK!$B$80:$T$80</c:f>
              <c:numCache>
                <c:formatCode>0.0%</c:formatCode>
                <c:ptCount val="19"/>
                <c:pt idx="0">
                  <c:v>6.7903307033741811E-2</c:v>
                </c:pt>
                <c:pt idx="1">
                  <c:v>0.14811487082118391</c:v>
                </c:pt>
                <c:pt idx="2">
                  <c:v>0.16606078231787125</c:v>
                </c:pt>
                <c:pt idx="3">
                  <c:v>0.17966589536655575</c:v>
                </c:pt>
                <c:pt idx="4">
                  <c:v>0.16146799685262714</c:v>
                </c:pt>
                <c:pt idx="5">
                  <c:v>0.11198457431029385</c:v>
                </c:pt>
                <c:pt idx="6">
                  <c:v>0.10608873679034136</c:v>
                </c:pt>
                <c:pt idx="7">
                  <c:v>9.8083744485866653E-2</c:v>
                </c:pt>
                <c:pt idx="8">
                  <c:v>2.3086157539939922E-3</c:v>
                </c:pt>
                <c:pt idx="9">
                  <c:v>0.18538898853859487</c:v>
                </c:pt>
                <c:pt idx="10">
                  <c:v>0.18537896655783626</c:v>
                </c:pt>
                <c:pt idx="11">
                  <c:v>0.14890539106953415</c:v>
                </c:pt>
                <c:pt idx="12">
                  <c:v>1.1383418869118866E-2</c:v>
                </c:pt>
                <c:pt idx="13">
                  <c:v>7.4255509725647206E-2</c:v>
                </c:pt>
                <c:pt idx="14">
                  <c:v>0.18328149549491779</c:v>
                </c:pt>
                <c:pt idx="15">
                  <c:v>0.10560535907792334</c:v>
                </c:pt>
                <c:pt idx="16">
                  <c:v>2.410263770964205E-2</c:v>
                </c:pt>
                <c:pt idx="17">
                  <c:v>1.3037549472843857E-2</c:v>
                </c:pt>
                <c:pt idx="18">
                  <c:v>-7.9353782648921789E-2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F4AE-4EA6-89C5-519FC9262BBA}"/>
            </c:ext>
          </c:extLst>
        </c:ser>
        <c:ser>
          <c:idx val="8"/>
          <c:order val="18"/>
          <c:tx>
            <c:strRef>
              <c:f>UK!$A$81</c:f>
              <c:strCache>
                <c:ptCount val="1"/>
                <c:pt idx="0">
                  <c:v>UK-2019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UK!$B$81:$T$81</c:f>
              <c:numCache>
                <c:formatCode>0.0%</c:formatCode>
                <c:ptCount val="19"/>
                <c:pt idx="0">
                  <c:v>-8.0493537015276173E-2</c:v>
                </c:pt>
                <c:pt idx="1">
                  <c:v>-3.8100969688750319E-2</c:v>
                </c:pt>
                <c:pt idx="2">
                  <c:v>-2.9918569143521867E-2</c:v>
                </c:pt>
                <c:pt idx="3">
                  <c:v>-6.1515886901065686E-3</c:v>
                </c:pt>
                <c:pt idx="4">
                  <c:v>-1.2336924317340681E-2</c:v>
                </c:pt>
                <c:pt idx="5">
                  <c:v>3.7674280628893664E-2</c:v>
                </c:pt>
                <c:pt idx="6">
                  <c:v>6.7972662404784945E-2</c:v>
                </c:pt>
                <c:pt idx="7">
                  <c:v>2.1483766592642395E-2</c:v>
                </c:pt>
                <c:pt idx="8">
                  <c:v>1.9854095484347578E-2</c:v>
                </c:pt>
                <c:pt idx="9">
                  <c:v>-6.0499194357462871E-3</c:v>
                </c:pt>
                <c:pt idx="10">
                  <c:v>-2.0495813292410348E-2</c:v>
                </c:pt>
                <c:pt idx="11">
                  <c:v>3.1825634101649847E-3</c:v>
                </c:pt>
                <c:pt idx="12">
                  <c:v>3.8547624968912064E-3</c:v>
                </c:pt>
                <c:pt idx="13">
                  <c:v>7.773882849907654E-3</c:v>
                </c:pt>
                <c:pt idx="14">
                  <c:v>-1.0068297688139216E-2</c:v>
                </c:pt>
                <c:pt idx="15">
                  <c:v>-0.11092503201655013</c:v>
                </c:pt>
                <c:pt idx="16">
                  <c:v>-4.4164246833988674E-4</c:v>
                </c:pt>
                <c:pt idx="17">
                  <c:v>0.1182026806798151</c:v>
                </c:pt>
                <c:pt idx="18">
                  <c:v>-3.3342822574905728E-2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4AE-4EA6-89C5-519FC9262BBA}"/>
            </c:ext>
          </c:extLst>
        </c:ser>
        <c:ser>
          <c:idx val="9"/>
          <c:order val="19"/>
          <c:tx>
            <c:strRef>
              <c:f>UK!$A$82</c:f>
              <c:strCache>
                <c:ptCount val="1"/>
                <c:pt idx="0">
                  <c:v>UK-2020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UK!$B$82:$T$82</c:f>
              <c:numCache>
                <c:formatCode>0.0%</c:formatCode>
                <c:ptCount val="19"/>
                <c:pt idx="0">
                  <c:v>2.8537854624811176E-2</c:v>
                </c:pt>
                <c:pt idx="1">
                  <c:v>7.2438462060079978E-2</c:v>
                </c:pt>
                <c:pt idx="2">
                  <c:v>6.2509088265231938E-2</c:v>
                </c:pt>
                <c:pt idx="3">
                  <c:v>3.668378576669129E-3</c:v>
                </c:pt>
                <c:pt idx="4">
                  <c:v>1.5202587839872495E-2</c:v>
                </c:pt>
                <c:pt idx="5">
                  <c:v>-2.2307920498368383E-2</c:v>
                </c:pt>
                <c:pt idx="6">
                  <c:v>-1.1511094607749683E-2</c:v>
                </c:pt>
                <c:pt idx="7">
                  <c:v>-1.9574545052604142E-2</c:v>
                </c:pt>
                <c:pt idx="8">
                  <c:v>-1.2004801920768582E-3</c:v>
                </c:pt>
                <c:pt idx="9">
                  <c:v>-6.3235338825891052E-3</c:v>
                </c:pt>
                <c:pt idx="10">
                  <c:v>2.1402160814888882E-2</c:v>
                </c:pt>
                <c:pt idx="11">
                  <c:v>2.6617803066833812E-2</c:v>
                </c:pt>
                <c:pt idx="12">
                  <c:v>0.13346973841875598</c:v>
                </c:pt>
                <c:pt idx="13">
                  <c:v>0.63088984971967577</c:v>
                </c:pt>
                <c:pt idx="14">
                  <c:v>0.78112675153108668</c:v>
                </c:pt>
                <c:pt idx="15">
                  <c:v>1.2018520342823367</c:v>
                </c:pt>
                <c:pt idx="16">
                  <c:v>1.1858321096156605</c:v>
                </c:pt>
                <c:pt idx="17">
                  <c:v>0.79129943127016311</c:v>
                </c:pt>
                <c:pt idx="18">
                  <c:v>0.35118496904134933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4AE-4EA6-89C5-519FC926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78336"/>
        <c:axId val="113292416"/>
      </c:lineChart>
      <c:catAx>
        <c:axId val="1132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292416"/>
        <c:crosses val="autoZero"/>
        <c:auto val="1"/>
        <c:lblAlgn val="ctr"/>
        <c:lblOffset val="100"/>
        <c:noMultiLvlLbl val="0"/>
      </c:catAx>
      <c:valAx>
        <c:axId val="1132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27833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CZ!$S$31</c:f>
              <c:strCache>
                <c:ptCount val="1"/>
                <c:pt idx="0">
                  <c:v>CZ-2011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CZ!$T$31:$AF$31</c:f>
              <c:numCache>
                <c:formatCode>0.0%</c:formatCode>
                <c:ptCount val="13"/>
                <c:pt idx="0">
                  <c:v>-2.4530120481927754E-2</c:v>
                </c:pt>
                <c:pt idx="1">
                  <c:v>-4.1118621733082783E-2</c:v>
                </c:pt>
                <c:pt idx="2">
                  <c:v>-4.8079737244317265E-2</c:v>
                </c:pt>
                <c:pt idx="3">
                  <c:v>-5.8238947753014261E-2</c:v>
                </c:pt>
                <c:pt idx="4">
                  <c:v>-5.2291888748909783E-2</c:v>
                </c:pt>
                <c:pt idx="5">
                  <c:v>-5.1275057957179869E-2</c:v>
                </c:pt>
                <c:pt idx="6">
                  <c:v>-5.2284854289232449E-2</c:v>
                </c:pt>
                <c:pt idx="7">
                  <c:v>-5.0747923758875824E-2</c:v>
                </c:pt>
                <c:pt idx="8">
                  <c:v>-4.9546783006480584E-2</c:v>
                </c:pt>
                <c:pt idx="9">
                  <c:v>-4.9112634821334905E-2</c:v>
                </c:pt>
                <c:pt idx="10">
                  <c:v>-4.4613039532025583E-2</c:v>
                </c:pt>
                <c:pt idx="11">
                  <c:v>-4.6809801987709586E-2</c:v>
                </c:pt>
                <c:pt idx="12">
                  <c:v>-4.6924835899978548E-2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8-4489-9854-882B8455290A}"/>
            </c:ext>
          </c:extLst>
        </c:ser>
        <c:ser>
          <c:idx val="11"/>
          <c:order val="1"/>
          <c:tx>
            <c:strRef>
              <c:f>CZ!$S$32</c:f>
              <c:strCache>
                <c:ptCount val="1"/>
                <c:pt idx="0">
                  <c:v>CZ-2012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CZ!$T$32:$AF$32</c:f>
              <c:numCache>
                <c:formatCode>0.0%</c:formatCode>
                <c:ptCount val="13"/>
                <c:pt idx="0">
                  <c:v>-1.8891566265060285E-2</c:v>
                </c:pt>
                <c:pt idx="1">
                  <c:v>-2.2670148124649198E-2</c:v>
                </c:pt>
                <c:pt idx="2">
                  <c:v>-4.1055575428441363E-2</c:v>
                </c:pt>
                <c:pt idx="3">
                  <c:v>-4.9908659115820257E-2</c:v>
                </c:pt>
                <c:pt idx="4">
                  <c:v>-5.2030235487934881E-2</c:v>
                </c:pt>
                <c:pt idx="5">
                  <c:v>-5.06252958022156E-2</c:v>
                </c:pt>
                <c:pt idx="6">
                  <c:v>-4.7482555753181006E-2</c:v>
                </c:pt>
                <c:pt idx="7">
                  <c:v>-4.7850427172079109E-2</c:v>
                </c:pt>
                <c:pt idx="8">
                  <c:v>-4.7545427591172862E-2</c:v>
                </c:pt>
                <c:pt idx="9">
                  <c:v>-4.6409055797675014E-2</c:v>
                </c:pt>
                <c:pt idx="10">
                  <c:v>-4.574649648888908E-2</c:v>
                </c:pt>
                <c:pt idx="11">
                  <c:v>-4.2964554242749739E-2</c:v>
                </c:pt>
                <c:pt idx="12">
                  <c:v>-3.7034433253657573E-2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8-4489-9854-882B8455290A}"/>
            </c:ext>
          </c:extLst>
        </c:ser>
        <c:ser>
          <c:idx val="12"/>
          <c:order val="2"/>
          <c:tx>
            <c:strRef>
              <c:f>CZ!$S$33</c:f>
              <c:strCache>
                <c:ptCount val="1"/>
                <c:pt idx="0">
                  <c:v>CZ-2013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CZ!$T$33:$AF$33</c:f>
              <c:numCache>
                <c:formatCode>0.0%</c:formatCode>
                <c:ptCount val="13"/>
                <c:pt idx="0">
                  <c:v>3.2289156626505583E-3</c:v>
                </c:pt>
                <c:pt idx="1">
                  <c:v>-1.5861782864393845E-3</c:v>
                </c:pt>
                <c:pt idx="2">
                  <c:v>7.5282104647003195E-3</c:v>
                </c:pt>
                <c:pt idx="3">
                  <c:v>1.3116550968213354E-2</c:v>
                </c:pt>
                <c:pt idx="4">
                  <c:v>2.0622153309429198E-2</c:v>
                </c:pt>
                <c:pt idx="5">
                  <c:v>2.4602722583646854E-2</c:v>
                </c:pt>
                <c:pt idx="6">
                  <c:v>2.0611574770830487E-2</c:v>
                </c:pt>
                <c:pt idx="7">
                  <c:v>1.6377413835248104E-2</c:v>
                </c:pt>
                <c:pt idx="8">
                  <c:v>1.2352280909822523E-2</c:v>
                </c:pt>
                <c:pt idx="9">
                  <c:v>1.1181468801556351E-2</c:v>
                </c:pt>
                <c:pt idx="10">
                  <c:v>1.1825299975246346E-2</c:v>
                </c:pt>
                <c:pt idx="11">
                  <c:v>1.482197261608615E-2</c:v>
                </c:pt>
                <c:pt idx="12">
                  <c:v>1.7779044038747579E-2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A8-4489-9854-882B8455290A}"/>
            </c:ext>
          </c:extLst>
        </c:ser>
        <c:ser>
          <c:idx val="13"/>
          <c:order val="3"/>
          <c:tx>
            <c:strRef>
              <c:f>CZ!$S$34</c:f>
              <c:strCache>
                <c:ptCount val="1"/>
                <c:pt idx="0">
                  <c:v>CZ-2014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CZ!$T$34:$AF$34</c:f>
              <c:numCache>
                <c:formatCode>0.0%</c:formatCode>
                <c:ptCount val="13"/>
                <c:pt idx="0">
                  <c:v>-8.9590361445783168E-2</c:v>
                </c:pt>
                <c:pt idx="1">
                  <c:v>-0.10459015593352691</c:v>
                </c:pt>
                <c:pt idx="2">
                  <c:v>-0.111150856882703</c:v>
                </c:pt>
                <c:pt idx="3">
                  <c:v>-0.10219218122031422</c:v>
                </c:pt>
                <c:pt idx="4">
                  <c:v>-0.10087217753658301</c:v>
                </c:pt>
                <c:pt idx="5">
                  <c:v>-0.10462775045924547</c:v>
                </c:pt>
                <c:pt idx="6">
                  <c:v>-0.10923518949240661</c:v>
                </c:pt>
                <c:pt idx="7">
                  <c:v>-0.11052220519760808</c:v>
                </c:pt>
                <c:pt idx="8">
                  <c:v>-0.11425727476809691</c:v>
                </c:pt>
                <c:pt idx="9">
                  <c:v>-0.11511429416084148</c:v>
                </c:pt>
                <c:pt idx="10">
                  <c:v>-0.11246411805323338</c:v>
                </c:pt>
                <c:pt idx="11">
                  <c:v>-0.10509944537392339</c:v>
                </c:pt>
                <c:pt idx="12">
                  <c:v>-0.10007326224182461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A8-4489-9854-882B8455290A}"/>
            </c:ext>
          </c:extLst>
        </c:ser>
        <c:ser>
          <c:idx val="14"/>
          <c:order val="4"/>
          <c:tx>
            <c:strRef>
              <c:f>CZ!$S$35</c:f>
              <c:strCache>
                <c:ptCount val="1"/>
                <c:pt idx="0">
                  <c:v>CZ-2015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CZ!$T$35:$AF$35</c:f>
              <c:numCache>
                <c:formatCode>0.0%</c:formatCode>
                <c:ptCount val="13"/>
                <c:pt idx="0">
                  <c:v>3.1421686746987906E-2</c:v>
                </c:pt>
                <c:pt idx="1">
                  <c:v>5.6394738768637598E-2</c:v>
                </c:pt>
                <c:pt idx="2">
                  <c:v>5.4502292608370438E-2</c:v>
                </c:pt>
                <c:pt idx="3">
                  <c:v>6.3755937157471659E-2</c:v>
                </c:pt>
                <c:pt idx="4">
                  <c:v>7.147010369221822E-2</c:v>
                </c:pt>
                <c:pt idx="5">
                  <c:v>7.4490016925903055E-2</c:v>
                </c:pt>
                <c:pt idx="6">
                  <c:v>8.4519086058284301E-2</c:v>
                </c:pt>
                <c:pt idx="7">
                  <c:v>8.9190429914565578E-2</c:v>
                </c:pt>
                <c:pt idx="8">
                  <c:v>9.1596425092125899E-2</c:v>
                </c:pt>
                <c:pt idx="9">
                  <c:v>8.4221016393129969E-2</c:v>
                </c:pt>
                <c:pt idx="10">
                  <c:v>7.7018617356222535E-2</c:v>
                </c:pt>
                <c:pt idx="11">
                  <c:v>7.1961635368293309E-2</c:v>
                </c:pt>
                <c:pt idx="12">
                  <c:v>6.7330960327386044E-2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A8-4489-9854-882B8455290A}"/>
            </c:ext>
          </c:extLst>
        </c:ser>
        <c:ser>
          <c:idx val="15"/>
          <c:order val="5"/>
          <c:tx>
            <c:strRef>
              <c:f>CZ!$S$36</c:f>
              <c:strCache>
                <c:ptCount val="1"/>
                <c:pt idx="0">
                  <c:v>CZ-2016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CZ!$T$36:$AF$36</c:f>
              <c:numCache>
                <c:formatCode>0.0%</c:formatCode>
                <c:ptCount val="13"/>
                <c:pt idx="0">
                  <c:v>-3.6240963855421728E-2</c:v>
                </c:pt>
                <c:pt idx="1">
                  <c:v>-6.0884843456404485E-2</c:v>
                </c:pt>
                <c:pt idx="2">
                  <c:v>-5.5981919287177662E-2</c:v>
                </c:pt>
                <c:pt idx="3">
                  <c:v>-6.0979174278407031E-2</c:v>
                </c:pt>
                <c:pt idx="4">
                  <c:v>-6.6421164841554414E-2</c:v>
                </c:pt>
                <c:pt idx="5">
                  <c:v>-6.5136650596417475E-2</c:v>
                </c:pt>
                <c:pt idx="6">
                  <c:v>-6.9770146394855653E-2</c:v>
                </c:pt>
                <c:pt idx="7">
                  <c:v>-7.049382642445344E-2</c:v>
                </c:pt>
                <c:pt idx="8">
                  <c:v>-6.8035494938370966E-2</c:v>
                </c:pt>
                <c:pt idx="9">
                  <c:v>-7.0741267010614048E-2</c:v>
                </c:pt>
                <c:pt idx="10">
                  <c:v>-6.9431838415071057E-2</c:v>
                </c:pt>
                <c:pt idx="11">
                  <c:v>-6.7186021346515523E-2</c:v>
                </c:pt>
                <c:pt idx="12">
                  <c:v>-6.2642916873256335E-2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A8-4489-9854-882B8455290A}"/>
            </c:ext>
          </c:extLst>
        </c:ser>
        <c:ser>
          <c:idx val="16"/>
          <c:order val="6"/>
          <c:tx>
            <c:strRef>
              <c:f>CZ!$S$37</c:f>
              <c:strCache>
                <c:ptCount val="1"/>
                <c:pt idx="0">
                  <c:v>CZ-2017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CZ!$T$37:$AF$37</c:f>
              <c:numCache>
                <c:formatCode>0.0%</c:formatCode>
                <c:ptCount val="13"/>
                <c:pt idx="0">
                  <c:v>0.19840963855421681</c:v>
                </c:pt>
                <c:pt idx="1">
                  <c:v>0.22418799873105735</c:v>
                </c:pt>
                <c:pt idx="2">
                  <c:v>0.23025267470976549</c:v>
                </c:pt>
                <c:pt idx="3">
                  <c:v>0.22411399342345631</c:v>
                </c:pt>
                <c:pt idx="4">
                  <c:v>0.20063959686016081</c:v>
                </c:pt>
                <c:pt idx="5">
                  <c:v>0.1844442127048555</c:v>
                </c:pt>
                <c:pt idx="6">
                  <c:v>0.16351074018333558</c:v>
                </c:pt>
                <c:pt idx="7">
                  <c:v>0.14048685096970742</c:v>
                </c:pt>
                <c:pt idx="8">
                  <c:v>0.1249523486805879</c:v>
                </c:pt>
                <c:pt idx="9">
                  <c:v>0.10859614155882548</c:v>
                </c:pt>
                <c:pt idx="10">
                  <c:v>9.425498004507768E-2</c:v>
                </c:pt>
                <c:pt idx="11">
                  <c:v>8.1700533862537353E-2</c:v>
                </c:pt>
                <c:pt idx="12">
                  <c:v>7.1460286684772514E-2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A8-4489-9854-882B8455290A}"/>
            </c:ext>
          </c:extLst>
        </c:ser>
        <c:ser>
          <c:idx val="17"/>
          <c:order val="7"/>
          <c:tx>
            <c:strRef>
              <c:f>CZ!$S$38</c:f>
              <c:strCache>
                <c:ptCount val="1"/>
                <c:pt idx="0">
                  <c:v>CZ-2018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CZ!$T$38:$AF$38</c:f>
              <c:numCache>
                <c:formatCode>0.0%</c:formatCode>
                <c:ptCount val="13"/>
                <c:pt idx="0">
                  <c:v>-7.0506024096385581E-2</c:v>
                </c:pt>
                <c:pt idx="1">
                  <c:v>-6.2422216257107282E-2</c:v>
                </c:pt>
                <c:pt idx="2">
                  <c:v>-4.8957757471301752E-2</c:v>
                </c:pt>
                <c:pt idx="3">
                  <c:v>-4.7606868834490335E-2</c:v>
                </c:pt>
                <c:pt idx="4">
                  <c:v>-4.8890396356236071E-2</c:v>
                </c:pt>
                <c:pt idx="5">
                  <c:v>-3.9146164397846954E-2</c:v>
                </c:pt>
                <c:pt idx="6">
                  <c:v>-2.0392666575454917E-2</c:v>
                </c:pt>
                <c:pt idx="7">
                  <c:v>1.5143294918649477E-3</c:v>
                </c:pt>
                <c:pt idx="8">
                  <c:v>2.3740946249311702E-2</c:v>
                </c:pt>
                <c:pt idx="9">
                  <c:v>5.0447735573759554E-2</c:v>
                </c:pt>
                <c:pt idx="10">
                  <c:v>6.5449539451684774E-2</c:v>
                </c:pt>
                <c:pt idx="11">
                  <c:v>7.3327237371176218E-2</c:v>
                </c:pt>
                <c:pt idx="12">
                  <c:v>7.3957863110611186E-2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A8-4489-9854-882B8455290A}"/>
            </c:ext>
          </c:extLst>
        </c:ser>
        <c:ser>
          <c:idx val="18"/>
          <c:order val="8"/>
          <c:tx>
            <c:strRef>
              <c:f>CZ!$S$39</c:f>
              <c:strCache>
                <c:ptCount val="1"/>
                <c:pt idx="0">
                  <c:v>CZ-2019</c:v>
                </c:pt>
              </c:strCache>
            </c:strRef>
          </c:tx>
          <c:spPr>
            <a:ln w="31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CZ!$T$39:$AF$39</c:f>
              <c:numCache>
                <c:formatCode>0.0%</c:formatCode>
                <c:ptCount val="13"/>
                <c:pt idx="0">
                  <c:v>6.6987951807228477E-3</c:v>
                </c:pt>
                <c:pt idx="1">
                  <c:v>1.2689426291515177E-2</c:v>
                </c:pt>
                <c:pt idx="2">
                  <c:v>1.2942668531104663E-2</c:v>
                </c:pt>
                <c:pt idx="3">
                  <c:v>1.7939349652904623E-2</c:v>
                </c:pt>
                <c:pt idx="4">
                  <c:v>2.7774009109409817E-2</c:v>
                </c:pt>
                <c:pt idx="5">
                  <c:v>2.7273966998499936E-2</c:v>
                </c:pt>
                <c:pt idx="6">
                  <c:v>3.0524011492680258E-2</c:v>
                </c:pt>
                <c:pt idx="7">
                  <c:v>3.2045358341630345E-2</c:v>
                </c:pt>
                <c:pt idx="8">
                  <c:v>2.6742979372273285E-2</c:v>
                </c:pt>
                <c:pt idx="9">
                  <c:v>2.6930889463194135E-2</c:v>
                </c:pt>
                <c:pt idx="10">
                  <c:v>2.3707055660987804E-2</c:v>
                </c:pt>
                <c:pt idx="11">
                  <c:v>2.0248443732805189E-2</c:v>
                </c:pt>
                <c:pt idx="12">
                  <c:v>1.6147294107199676E-2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A8-4489-9854-882B8455290A}"/>
            </c:ext>
          </c:extLst>
        </c:ser>
        <c:ser>
          <c:idx val="19"/>
          <c:order val="9"/>
          <c:tx>
            <c:strRef>
              <c:f>CZ!$S$40</c:f>
              <c:strCache>
                <c:ptCount val="1"/>
                <c:pt idx="0">
                  <c:v>CZ-2020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CZ!$T$40:$AF$40</c:f>
              <c:numCache>
                <c:formatCode>0.0%</c:formatCode>
                <c:ptCount val="13"/>
                <c:pt idx="0">
                  <c:v>-2.8433734939759471E-3</c:v>
                </c:pt>
                <c:pt idx="1">
                  <c:v>1.1371678176627063E-2</c:v>
                </c:pt>
                <c:pt idx="2">
                  <c:v>1.2357321713114872E-3</c:v>
                </c:pt>
                <c:pt idx="3">
                  <c:v>4.7862623310193477E-3</c:v>
                </c:pt>
                <c:pt idx="4">
                  <c:v>5.010175404593459E-3</c:v>
                </c:pt>
                <c:pt idx="5">
                  <c:v>1.2834807999294122E-3</c:v>
                </c:pt>
                <c:pt idx="6">
                  <c:v>5.4042960733342762E-4</c:v>
                </c:pt>
                <c:pt idx="7">
                  <c:v>-2.6709433557303092E-3</c:v>
                </c:pt>
                <c:pt idx="8">
                  <c:v>-2.5149307467491238E-3</c:v>
                </c:pt>
                <c:pt idx="9">
                  <c:v>-3.7955007104643244E-3</c:v>
                </c:pt>
                <c:pt idx="10">
                  <c:v>-3.2223182451828038E-3</c:v>
                </c:pt>
                <c:pt idx="11">
                  <c:v>-3.4339699487699962E-4</c:v>
                </c:pt>
                <c:pt idx="12">
                  <c:v>2.1941671415145235E-3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A8-4489-9854-882B8455290A}"/>
            </c:ext>
          </c:extLst>
        </c:ser>
        <c:ser>
          <c:idx val="0"/>
          <c:order val="10"/>
          <c:tx>
            <c:strRef>
              <c:f>UK!$A$61</c:f>
              <c:strCache>
                <c:ptCount val="1"/>
                <c:pt idx="0">
                  <c:v>UK-2011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UK!$B$61:$T$61</c:f>
              <c:numCache>
                <c:formatCode>0.0%</c:formatCode>
                <c:ptCount val="19"/>
                <c:pt idx="0">
                  <c:v>6.1272452576800404E-2</c:v>
                </c:pt>
                <c:pt idx="1">
                  <c:v>3.0155149599026619E-2</c:v>
                </c:pt>
                <c:pt idx="2">
                  <c:v>-8.9191430463498233E-4</c:v>
                </c:pt>
                <c:pt idx="3">
                  <c:v>-2.6311975142000416E-2</c:v>
                </c:pt>
                <c:pt idx="4">
                  <c:v>-4.1223821881353415E-2</c:v>
                </c:pt>
                <c:pt idx="5">
                  <c:v>-5.1740882034506309E-2</c:v>
                </c:pt>
                <c:pt idx="6">
                  <c:v>-6.0696612207217858E-2</c:v>
                </c:pt>
                <c:pt idx="7">
                  <c:v>-7.0852682529555025E-2</c:v>
                </c:pt>
                <c:pt idx="8">
                  <c:v>-7.6667140713319953E-2</c:v>
                </c:pt>
                <c:pt idx="9">
                  <c:v>-8.0780385831393575E-2</c:v>
                </c:pt>
                <c:pt idx="10">
                  <c:v>-8.1370703699603031E-2</c:v>
                </c:pt>
                <c:pt idx="11">
                  <c:v>-8.0042393012462118E-2</c:v>
                </c:pt>
                <c:pt idx="12">
                  <c:v>-7.8203693446795244E-2</c:v>
                </c:pt>
                <c:pt idx="13">
                  <c:v>-7.6321701171725445E-2</c:v>
                </c:pt>
                <c:pt idx="14">
                  <c:v>-7.796905017924724E-2</c:v>
                </c:pt>
                <c:pt idx="15">
                  <c:v>-8.374959564880502E-2</c:v>
                </c:pt>
                <c:pt idx="16">
                  <c:v>-8.9924833261059559E-2</c:v>
                </c:pt>
                <c:pt idx="17">
                  <c:v>-8.6215595297085473E-2</c:v>
                </c:pt>
                <c:pt idx="18">
                  <c:v>-7.8570023212233372E-2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A8-4489-9854-882B8455290A}"/>
            </c:ext>
          </c:extLst>
        </c:ser>
        <c:ser>
          <c:idx val="1"/>
          <c:order val="11"/>
          <c:tx>
            <c:strRef>
              <c:f>UK!$A$62</c:f>
              <c:strCache>
                <c:ptCount val="1"/>
                <c:pt idx="0">
                  <c:v>UK-2012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UK!$B$62:$T$62</c:f>
              <c:numCache>
                <c:formatCode>0.0%</c:formatCode>
                <c:ptCount val="19"/>
                <c:pt idx="0">
                  <c:v>-0.11750881316098707</c:v>
                </c:pt>
                <c:pt idx="1">
                  <c:v>-0.12650420511363134</c:v>
                </c:pt>
                <c:pt idx="2">
                  <c:v>-0.1341868664872895</c:v>
                </c:pt>
                <c:pt idx="3">
                  <c:v>-0.13230271680542094</c:v>
                </c:pt>
                <c:pt idx="4">
                  <c:v>-0.12912610125787205</c:v>
                </c:pt>
                <c:pt idx="5">
                  <c:v>-0.12213822041104612</c:v>
                </c:pt>
                <c:pt idx="6">
                  <c:v>-0.11232261319478737</c:v>
                </c:pt>
                <c:pt idx="7">
                  <c:v>-9.8786549413398303E-2</c:v>
                </c:pt>
                <c:pt idx="8">
                  <c:v>-8.7460546229100405E-2</c:v>
                </c:pt>
                <c:pt idx="9">
                  <c:v>-8.312350312847952E-2</c:v>
                </c:pt>
                <c:pt idx="10">
                  <c:v>-8.1940116729671192E-2</c:v>
                </c:pt>
                <c:pt idx="11">
                  <c:v>-7.9421116105690193E-2</c:v>
                </c:pt>
                <c:pt idx="12">
                  <c:v>-7.5428266619790796E-2</c:v>
                </c:pt>
                <c:pt idx="13">
                  <c:v>-8.0342327623618329E-2</c:v>
                </c:pt>
                <c:pt idx="14">
                  <c:v>-7.7759579302681459E-2</c:v>
                </c:pt>
                <c:pt idx="15">
                  <c:v>-6.9554047649497117E-2</c:v>
                </c:pt>
                <c:pt idx="16">
                  <c:v>-6.4885072779033784E-2</c:v>
                </c:pt>
                <c:pt idx="17">
                  <c:v>-6.1920582008198589E-2</c:v>
                </c:pt>
                <c:pt idx="18">
                  <c:v>-6.1530158163578E-2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4A8-4489-9854-882B8455290A}"/>
            </c:ext>
          </c:extLst>
        </c:ser>
        <c:ser>
          <c:idx val="2"/>
          <c:order val="12"/>
          <c:tx>
            <c:strRef>
              <c:f>UK!$A$63</c:f>
              <c:strCache>
                <c:ptCount val="1"/>
                <c:pt idx="0">
                  <c:v>UK-2013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UK!$B$63:$T$63</c:f>
              <c:numCache>
                <c:formatCode>0.0%</c:formatCode>
                <c:ptCount val="19"/>
                <c:pt idx="0">
                  <c:v>-2.4676850763807285E-2</c:v>
                </c:pt>
                <c:pt idx="1">
                  <c:v>-3.4426870098844625E-2</c:v>
                </c:pt>
                <c:pt idx="2">
                  <c:v>-5.4021966745616511E-2</c:v>
                </c:pt>
                <c:pt idx="3">
                  <c:v>-5.2238941179667896E-2</c:v>
                </c:pt>
                <c:pt idx="4">
                  <c:v>-4.4413957255491833E-2</c:v>
                </c:pt>
                <c:pt idx="5">
                  <c:v>-4.0142746286133811E-2</c:v>
                </c:pt>
                <c:pt idx="6">
                  <c:v>-3.5276090083514039E-2</c:v>
                </c:pt>
                <c:pt idx="7">
                  <c:v>-3.3330531818305593E-2</c:v>
                </c:pt>
                <c:pt idx="8">
                  <c:v>-3.0322358799544081E-2</c:v>
                </c:pt>
                <c:pt idx="9">
                  <c:v>-2.502111111217856E-2</c:v>
                </c:pt>
                <c:pt idx="10">
                  <c:v>-1.9787102794868974E-2</c:v>
                </c:pt>
                <c:pt idx="11">
                  <c:v>-1.3127215583086665E-2</c:v>
                </c:pt>
                <c:pt idx="12">
                  <c:v>-1.599185329258971E-2</c:v>
                </c:pt>
                <c:pt idx="13">
                  <c:v>-9.5920659638016117E-3</c:v>
                </c:pt>
                <c:pt idx="14">
                  <c:v>1.4862457432525372E-3</c:v>
                </c:pt>
                <c:pt idx="15">
                  <c:v>1.0434141534202464E-2</c:v>
                </c:pt>
                <c:pt idx="16">
                  <c:v>1.2871658918242001E-2</c:v>
                </c:pt>
                <c:pt idx="17">
                  <c:v>1.2961169422046026E-2</c:v>
                </c:pt>
                <c:pt idx="18">
                  <c:v>9.6966712646742777E-3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4A8-4489-9854-882B8455290A}"/>
            </c:ext>
          </c:extLst>
        </c:ser>
        <c:ser>
          <c:idx val="3"/>
          <c:order val="13"/>
          <c:tx>
            <c:strRef>
              <c:f>UK!$A$64</c:f>
              <c:strCache>
                <c:ptCount val="1"/>
                <c:pt idx="0">
                  <c:v>UK-2014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UK!$B$64:$T$64</c:f>
              <c:numCache>
                <c:formatCode>0.0%</c:formatCode>
                <c:ptCount val="19"/>
                <c:pt idx="0">
                  <c:v>-3.9113647809299983E-2</c:v>
                </c:pt>
                <c:pt idx="1">
                  <c:v>-6.9035798971589984E-2</c:v>
                </c:pt>
                <c:pt idx="2">
                  <c:v>-7.7647255349994351E-2</c:v>
                </c:pt>
                <c:pt idx="3">
                  <c:v>-8.8275793345230877E-2</c:v>
                </c:pt>
                <c:pt idx="4">
                  <c:v>-9.1092414750657047E-2</c:v>
                </c:pt>
                <c:pt idx="5">
                  <c:v>-9.2013735612689176E-2</c:v>
                </c:pt>
                <c:pt idx="6">
                  <c:v>-9.0259290667468198E-2</c:v>
                </c:pt>
                <c:pt idx="7">
                  <c:v>-8.6343087735164525E-2</c:v>
                </c:pt>
                <c:pt idx="8">
                  <c:v>-8.172953445080991E-2</c:v>
                </c:pt>
                <c:pt idx="9">
                  <c:v>-8.380655208224258E-2</c:v>
                </c:pt>
                <c:pt idx="10">
                  <c:v>-8.2849595874918969E-2</c:v>
                </c:pt>
                <c:pt idx="11">
                  <c:v>-8.0495559697401631E-2</c:v>
                </c:pt>
                <c:pt idx="12">
                  <c:v>-7.6512524274566493E-2</c:v>
                </c:pt>
                <c:pt idx="13">
                  <c:v>-7.2269164986087375E-2</c:v>
                </c:pt>
                <c:pt idx="14">
                  <c:v>-7.3109325842920805E-2</c:v>
                </c:pt>
                <c:pt idx="15">
                  <c:v>-8.105830932302209E-2</c:v>
                </c:pt>
                <c:pt idx="16">
                  <c:v>-8.0464181752712083E-2</c:v>
                </c:pt>
                <c:pt idx="17">
                  <c:v>-7.3819766656155708E-2</c:v>
                </c:pt>
                <c:pt idx="18">
                  <c:v>-7.4123789260014672E-2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4A8-4489-9854-882B8455290A}"/>
            </c:ext>
          </c:extLst>
        </c:ser>
        <c:ser>
          <c:idx val="4"/>
          <c:order val="14"/>
          <c:tx>
            <c:strRef>
              <c:f>UK!$A$65</c:f>
              <c:strCache>
                <c:ptCount val="1"/>
                <c:pt idx="0">
                  <c:v>UK-2015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UK!$B$65:$T$65</c:f>
              <c:numCache>
                <c:formatCode>0.0%</c:formatCode>
                <c:ptCount val="19"/>
                <c:pt idx="0">
                  <c:v>3.1223770354205135E-2</c:v>
                </c:pt>
                <c:pt idx="1">
                  <c:v>0.13989662614008752</c:v>
                </c:pt>
                <c:pt idx="2">
                  <c:v>0.16486096279017046</c:v>
                </c:pt>
                <c:pt idx="3">
                  <c:v>0.16840524699466425</c:v>
                </c:pt>
                <c:pt idx="4">
                  <c:v>0.16072992942032102</c:v>
                </c:pt>
                <c:pt idx="5">
                  <c:v>0.14673779198632017</c:v>
                </c:pt>
                <c:pt idx="6">
                  <c:v>0.13618261448292152</c:v>
                </c:pt>
                <c:pt idx="7">
                  <c:v>0.124151703222492</c:v>
                </c:pt>
                <c:pt idx="8">
                  <c:v>0.11745177990367657</c:v>
                </c:pt>
                <c:pt idx="9">
                  <c:v>0.11068082976517912</c:v>
                </c:pt>
                <c:pt idx="10">
                  <c:v>0.10252597946949688</c:v>
                </c:pt>
                <c:pt idx="11">
                  <c:v>9.6210210868691304E-2</c:v>
                </c:pt>
                <c:pt idx="12">
                  <c:v>9.4288742890005051E-2</c:v>
                </c:pt>
                <c:pt idx="13">
                  <c:v>8.1950578204375471E-2</c:v>
                </c:pt>
                <c:pt idx="14">
                  <c:v>7.5016508300034118E-2</c:v>
                </c:pt>
                <c:pt idx="15">
                  <c:v>7.9115542883795117E-2</c:v>
                </c:pt>
                <c:pt idx="16">
                  <c:v>7.7724104669876781E-2</c:v>
                </c:pt>
                <c:pt idx="17">
                  <c:v>7.4342312716789039E-2</c:v>
                </c:pt>
                <c:pt idx="18">
                  <c:v>6.8528232591093766E-2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4A8-4489-9854-882B8455290A}"/>
            </c:ext>
          </c:extLst>
        </c:ser>
        <c:ser>
          <c:idx val="5"/>
          <c:order val="15"/>
          <c:tx>
            <c:strRef>
              <c:f>UK!$A$66</c:f>
              <c:strCache>
                <c:ptCount val="1"/>
                <c:pt idx="0">
                  <c:v>UK-2016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UK!$B$66:$T$66</c:f>
              <c:numCache>
                <c:formatCode>0.0%</c:formatCode>
                <c:ptCount val="19"/>
                <c:pt idx="0">
                  <c:v>9.493033406076884E-2</c:v>
                </c:pt>
                <c:pt idx="1">
                  <c:v>-1.9040683475280002E-2</c:v>
                </c:pt>
                <c:pt idx="2">
                  <c:v>-3.3000829271493955E-2</c:v>
                </c:pt>
                <c:pt idx="3">
                  <c:v>-3.5158125503908975E-2</c:v>
                </c:pt>
                <c:pt idx="4">
                  <c:v>-3.489313872956578E-2</c:v>
                </c:pt>
                <c:pt idx="5">
                  <c:v>-3.0356819248444515E-2</c:v>
                </c:pt>
                <c:pt idx="6">
                  <c:v>-3.2112110607784634E-2</c:v>
                </c:pt>
                <c:pt idx="7">
                  <c:v>-2.834462422805439E-2</c:v>
                </c:pt>
                <c:pt idx="8">
                  <c:v>-2.1057223091307767E-2</c:v>
                </c:pt>
                <c:pt idx="9">
                  <c:v>-1.8666161985395644E-2</c:v>
                </c:pt>
                <c:pt idx="10">
                  <c:v>-1.5223890040017101E-2</c:v>
                </c:pt>
                <c:pt idx="11">
                  <c:v>-1.9435003471841555E-2</c:v>
                </c:pt>
                <c:pt idx="12">
                  <c:v>-1.50167033263449E-2</c:v>
                </c:pt>
                <c:pt idx="13">
                  <c:v>-4.1546473336226608E-3</c:v>
                </c:pt>
                <c:pt idx="14">
                  <c:v>2.2164013701390221E-3</c:v>
                </c:pt>
                <c:pt idx="15">
                  <c:v>6.456454197353469E-3</c:v>
                </c:pt>
                <c:pt idx="16">
                  <c:v>7.9758251523533788E-3</c:v>
                </c:pt>
                <c:pt idx="17">
                  <c:v>3.0840353169061543E-3</c:v>
                </c:pt>
                <c:pt idx="18">
                  <c:v>9.0870679154038125E-3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4A8-4489-9854-882B8455290A}"/>
            </c:ext>
          </c:extLst>
        </c:ser>
        <c:ser>
          <c:idx val="6"/>
          <c:order val="16"/>
          <c:tx>
            <c:strRef>
              <c:f>UK!$A$67</c:f>
              <c:strCache>
                <c:ptCount val="1"/>
                <c:pt idx="0">
                  <c:v>UK-2017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UK!$B$67:$T$67</c:f>
              <c:numCache>
                <c:formatCode>0.0%</c:formatCode>
                <c:ptCount val="19"/>
                <c:pt idx="0">
                  <c:v>6.4629847238542888E-3</c:v>
                </c:pt>
                <c:pt idx="1">
                  <c:v>2.7317697000914701E-2</c:v>
                </c:pt>
                <c:pt idx="2">
                  <c:v>5.5513462238317109E-2</c:v>
                </c:pt>
                <c:pt idx="3">
                  <c:v>6.3841303776712849E-2</c:v>
                </c:pt>
                <c:pt idx="4">
                  <c:v>6.9075521909453055E-2</c:v>
                </c:pt>
                <c:pt idx="5">
                  <c:v>7.2646335853387686E-2</c:v>
                </c:pt>
                <c:pt idx="6">
                  <c:v>6.9847731810472546E-2</c:v>
                </c:pt>
                <c:pt idx="7">
                  <c:v>6.9466524460185544E-2</c:v>
                </c:pt>
                <c:pt idx="8">
                  <c:v>6.6283396409839518E-2</c:v>
                </c:pt>
                <c:pt idx="9">
                  <c:v>6.0973887547662121E-2</c:v>
                </c:pt>
                <c:pt idx="10">
                  <c:v>5.5051168087563065E-2</c:v>
                </c:pt>
                <c:pt idx="11">
                  <c:v>5.055732193107481E-2</c:v>
                </c:pt>
                <c:pt idx="12">
                  <c:v>4.8518067551297651E-2</c:v>
                </c:pt>
                <c:pt idx="13">
                  <c:v>4.4711918923748498E-2</c:v>
                </c:pt>
                <c:pt idx="14">
                  <c:v>3.0542848764022079E-2</c:v>
                </c:pt>
                <c:pt idx="15">
                  <c:v>2.59330168736694E-2</c:v>
                </c:pt>
                <c:pt idx="16">
                  <c:v>2.9048732321341808E-2</c:v>
                </c:pt>
                <c:pt idx="17">
                  <c:v>2.2716676426866065E-2</c:v>
                </c:pt>
                <c:pt idx="18">
                  <c:v>2.8100886666458793E-2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4A8-4489-9854-882B8455290A}"/>
            </c:ext>
          </c:extLst>
        </c:ser>
        <c:ser>
          <c:idx val="7"/>
          <c:order val="17"/>
          <c:tx>
            <c:strRef>
              <c:f>UK!$A$68</c:f>
              <c:strCache>
                <c:ptCount val="1"/>
                <c:pt idx="0">
                  <c:v>UK-2018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UK!$B$68:$T$68</c:f>
              <c:numCache>
                <c:formatCode>0.0%</c:formatCode>
                <c:ptCount val="19"/>
                <c:pt idx="0">
                  <c:v>6.7903307033741811E-2</c:v>
                </c:pt>
                <c:pt idx="1">
                  <c:v>0.10992353531496164</c:v>
                </c:pt>
                <c:pt idx="2">
                  <c:v>0.12834915312885925</c:v>
                </c:pt>
                <c:pt idx="3">
                  <c:v>0.14070497431762799</c:v>
                </c:pt>
                <c:pt idx="4">
                  <c:v>0.14463048976016135</c:v>
                </c:pt>
                <c:pt idx="5">
                  <c:v>0.13951683727759787</c:v>
                </c:pt>
                <c:pt idx="6">
                  <c:v>0.13504744627407203</c:v>
                </c:pt>
                <c:pt idx="7">
                  <c:v>0.13069304352252242</c:v>
                </c:pt>
                <c:pt idx="8">
                  <c:v>0.11741357315848797</c:v>
                </c:pt>
                <c:pt idx="9">
                  <c:v>0.12385762224030451</c:v>
                </c:pt>
                <c:pt idx="10">
                  <c:v>0.12910649605365138</c:v>
                </c:pt>
                <c:pt idx="11">
                  <c:v>0.1306070240836166</c:v>
                </c:pt>
                <c:pt idx="12">
                  <c:v>0.1226158265248368</c:v>
                </c:pt>
                <c:pt idx="13">
                  <c:v>0.11951471676920331</c:v>
                </c:pt>
                <c:pt idx="14">
                  <c:v>0.12348208425517149</c:v>
                </c:pt>
                <c:pt idx="15">
                  <c:v>0.12245822958120504</c:v>
                </c:pt>
                <c:pt idx="16">
                  <c:v>0.11717374010733703</c:v>
                </c:pt>
                <c:pt idx="17">
                  <c:v>0.11188454434884455</c:v>
                </c:pt>
                <c:pt idx="18">
                  <c:v>0.10321756603767498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4A8-4489-9854-882B8455290A}"/>
            </c:ext>
          </c:extLst>
        </c:ser>
        <c:ser>
          <c:idx val="8"/>
          <c:order val="18"/>
          <c:tx>
            <c:strRef>
              <c:f>UK!$A$69</c:f>
              <c:strCache>
                <c:ptCount val="1"/>
                <c:pt idx="0">
                  <c:v>UK-2019</c:v>
                </c:pt>
              </c:strCache>
            </c:strRef>
          </c:tx>
          <c:spPr>
            <a:ln w="31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UK!$B$69:$T$69</c:f>
              <c:numCache>
                <c:formatCode>0.0%</c:formatCode>
                <c:ptCount val="19"/>
                <c:pt idx="0">
                  <c:v>-8.0493537015276145E-2</c:v>
                </c:pt>
                <c:pt idx="1">
                  <c:v>-5.8285450395644832E-2</c:v>
                </c:pt>
                <c:pt idx="2">
                  <c:v>-4.8974745998317609E-2</c:v>
                </c:pt>
                <c:pt idx="3">
                  <c:v>-3.8663973112775959E-2</c:v>
                </c:pt>
                <c:pt idx="4">
                  <c:v>-3.368650721499529E-2</c:v>
                </c:pt>
                <c:pt idx="5">
                  <c:v>-2.2508561524485722E-2</c:v>
                </c:pt>
                <c:pt idx="6">
                  <c:v>-1.0411075806694009E-2</c:v>
                </c:pt>
                <c:pt idx="7">
                  <c:v>-6.6537954807222351E-3</c:v>
                </c:pt>
                <c:pt idx="8">
                  <c:v>-3.911946187922009E-3</c:v>
                </c:pt>
                <c:pt idx="9">
                  <c:v>-4.1146254134559832E-3</c:v>
                </c:pt>
                <c:pt idx="10">
                  <c:v>-5.5122344716321747E-3</c:v>
                </c:pt>
                <c:pt idx="11">
                  <c:v>-4.8532690129006462E-3</c:v>
                </c:pt>
                <c:pt idx="12">
                  <c:v>-4.2695960060524603E-3</c:v>
                </c:pt>
                <c:pt idx="13">
                  <c:v>-3.4973068184719191E-3</c:v>
                </c:pt>
                <c:pt idx="14">
                  <c:v>-3.9061331077697818E-3</c:v>
                </c:pt>
                <c:pt idx="15">
                  <c:v>-1.0035432448901302E-2</c:v>
                </c:pt>
                <c:pt idx="16">
                  <c:v>-9.5199733763456553E-3</c:v>
                </c:pt>
                <c:pt idx="17">
                  <c:v>-3.0327942700121764E-3</c:v>
                </c:pt>
                <c:pt idx="18">
                  <c:v>-4.4064538394797351E-3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4A8-4489-9854-882B8455290A}"/>
            </c:ext>
          </c:extLst>
        </c:ser>
        <c:ser>
          <c:idx val="9"/>
          <c:order val="19"/>
          <c:tx>
            <c:strRef>
              <c:f>UK!$A$70</c:f>
              <c:strCache>
                <c:ptCount val="1"/>
                <c:pt idx="0">
                  <c:v>UK-2020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UK!$B$70:$T$70</c:f>
              <c:numCache>
                <c:formatCode>0.0%</c:formatCode>
                <c:ptCount val="19"/>
                <c:pt idx="0">
                  <c:v>2.8537854624811145E-2</c:v>
                </c:pt>
                <c:pt idx="1">
                  <c:v>5.153595438761642E-2</c:v>
                </c:pt>
                <c:pt idx="2">
                  <c:v>5.5137605374156552E-2</c:v>
                </c:pt>
                <c:pt idx="3">
                  <c:v>4.2745069618705112E-2</c:v>
                </c:pt>
                <c:pt idx="4">
                  <c:v>3.7537810542323018E-2</c:v>
                </c:pt>
                <c:pt idx="5">
                  <c:v>2.8163582039617684E-2</c:v>
                </c:pt>
                <c:pt idx="6">
                  <c:v>2.2859013718628567E-2</c:v>
                </c:pt>
                <c:pt idx="7">
                  <c:v>1.7860250171346178E-2</c:v>
                </c:pt>
                <c:pt idx="8">
                  <c:v>1.5888699506071684E-2</c:v>
                </c:pt>
                <c:pt idx="9">
                  <c:v>1.3782986412993867E-2</c:v>
                </c:pt>
                <c:pt idx="10">
                  <c:v>1.4433038609366833E-2</c:v>
                </c:pt>
                <c:pt idx="11">
                  <c:v>1.5356503307385876E-2</c:v>
                </c:pt>
                <c:pt idx="12">
                  <c:v>2.3273276117463507E-2</c:v>
                </c:pt>
                <c:pt idx="13">
                  <c:v>6.2236744696602252E-2</c:v>
                </c:pt>
                <c:pt idx="14">
                  <c:v>0.10696380941741164</c:v>
                </c:pt>
                <c:pt idx="15">
                  <c:v>0.16967140353120841</c:v>
                </c:pt>
                <c:pt idx="16">
                  <c:v>0.2242681016231057</c:v>
                </c:pt>
                <c:pt idx="17">
                  <c:v>0.2530682688409388</c:v>
                </c:pt>
                <c:pt idx="18">
                  <c:v>0.25751494710857714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4A8-4489-9854-882B84552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46400"/>
        <c:axId val="121447936"/>
      </c:lineChart>
      <c:catAx>
        <c:axId val="1214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447936"/>
        <c:crosses val="autoZero"/>
        <c:auto val="1"/>
        <c:lblAlgn val="ctr"/>
        <c:lblOffset val="100"/>
        <c:noMultiLvlLbl val="0"/>
      </c:catAx>
      <c:valAx>
        <c:axId val="1214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144640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EN 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UK!$A$61</c:f>
              <c:strCache>
                <c:ptCount val="1"/>
                <c:pt idx="0">
                  <c:v>UK-2011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UK!$B$61:$T$61</c:f>
              <c:numCache>
                <c:formatCode>0.0%</c:formatCode>
                <c:ptCount val="19"/>
                <c:pt idx="0">
                  <c:v>6.1272452576800404E-2</c:v>
                </c:pt>
                <c:pt idx="1">
                  <c:v>3.0155149599026619E-2</c:v>
                </c:pt>
                <c:pt idx="2">
                  <c:v>-8.9191430463498233E-4</c:v>
                </c:pt>
                <c:pt idx="3">
                  <c:v>-2.6311975142000416E-2</c:v>
                </c:pt>
                <c:pt idx="4">
                  <c:v>-4.1223821881353415E-2</c:v>
                </c:pt>
                <c:pt idx="5">
                  <c:v>-5.1740882034506309E-2</c:v>
                </c:pt>
                <c:pt idx="6">
                  <c:v>-6.0696612207217858E-2</c:v>
                </c:pt>
                <c:pt idx="7">
                  <c:v>-7.0852682529555025E-2</c:v>
                </c:pt>
                <c:pt idx="8">
                  <c:v>-7.6667140713319953E-2</c:v>
                </c:pt>
                <c:pt idx="9">
                  <c:v>-8.0780385831393575E-2</c:v>
                </c:pt>
                <c:pt idx="10">
                  <c:v>-8.1370703699603031E-2</c:v>
                </c:pt>
                <c:pt idx="11">
                  <c:v>-8.0042393012462118E-2</c:v>
                </c:pt>
                <c:pt idx="12">
                  <c:v>-7.8203693446795244E-2</c:v>
                </c:pt>
                <c:pt idx="13">
                  <c:v>-7.6321701171725445E-2</c:v>
                </c:pt>
                <c:pt idx="14">
                  <c:v>-7.796905017924724E-2</c:v>
                </c:pt>
                <c:pt idx="15">
                  <c:v>-8.374959564880502E-2</c:v>
                </c:pt>
                <c:pt idx="16">
                  <c:v>-8.9924833261059559E-2</c:v>
                </c:pt>
                <c:pt idx="17">
                  <c:v>-8.6215595297085473E-2</c:v>
                </c:pt>
                <c:pt idx="18">
                  <c:v>-7.8570023212233372E-2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0-4E0D-86DD-66FCB3A53E25}"/>
            </c:ext>
          </c:extLst>
        </c:ser>
        <c:ser>
          <c:idx val="1"/>
          <c:order val="1"/>
          <c:tx>
            <c:strRef>
              <c:f>UK!$A$62</c:f>
              <c:strCache>
                <c:ptCount val="1"/>
                <c:pt idx="0">
                  <c:v>UK-2012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UK!$B$62:$T$62</c:f>
              <c:numCache>
                <c:formatCode>0.0%</c:formatCode>
                <c:ptCount val="19"/>
                <c:pt idx="0">
                  <c:v>-0.11750881316098707</c:v>
                </c:pt>
                <c:pt idx="1">
                  <c:v>-0.12650420511363134</c:v>
                </c:pt>
                <c:pt idx="2">
                  <c:v>-0.1341868664872895</c:v>
                </c:pt>
                <c:pt idx="3">
                  <c:v>-0.13230271680542094</c:v>
                </c:pt>
                <c:pt idx="4">
                  <c:v>-0.12912610125787205</c:v>
                </c:pt>
                <c:pt idx="5">
                  <c:v>-0.12213822041104612</c:v>
                </c:pt>
                <c:pt idx="6">
                  <c:v>-0.11232261319478737</c:v>
                </c:pt>
                <c:pt idx="7">
                  <c:v>-9.8786549413398303E-2</c:v>
                </c:pt>
                <c:pt idx="8">
                  <c:v>-8.7460546229100405E-2</c:v>
                </c:pt>
                <c:pt idx="9">
                  <c:v>-8.312350312847952E-2</c:v>
                </c:pt>
                <c:pt idx="10">
                  <c:v>-8.1940116729671192E-2</c:v>
                </c:pt>
                <c:pt idx="11">
                  <c:v>-7.9421116105690193E-2</c:v>
                </c:pt>
                <c:pt idx="12">
                  <c:v>-7.5428266619790796E-2</c:v>
                </c:pt>
                <c:pt idx="13">
                  <c:v>-8.0342327623618329E-2</c:v>
                </c:pt>
                <c:pt idx="14">
                  <c:v>-7.7759579302681459E-2</c:v>
                </c:pt>
                <c:pt idx="15">
                  <c:v>-6.9554047649497117E-2</c:v>
                </c:pt>
                <c:pt idx="16">
                  <c:v>-6.4885072779033784E-2</c:v>
                </c:pt>
                <c:pt idx="17">
                  <c:v>-6.1920582008198589E-2</c:v>
                </c:pt>
                <c:pt idx="18">
                  <c:v>-6.1530158163578E-2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0-4E0D-86DD-66FCB3A53E25}"/>
            </c:ext>
          </c:extLst>
        </c:ser>
        <c:ser>
          <c:idx val="2"/>
          <c:order val="2"/>
          <c:tx>
            <c:strRef>
              <c:f>UK!$A$63</c:f>
              <c:strCache>
                <c:ptCount val="1"/>
                <c:pt idx="0">
                  <c:v>UK-2013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UK!$B$63:$T$63</c:f>
              <c:numCache>
                <c:formatCode>0.0%</c:formatCode>
                <c:ptCount val="19"/>
                <c:pt idx="0">
                  <c:v>-2.4676850763807285E-2</c:v>
                </c:pt>
                <c:pt idx="1">
                  <c:v>-3.4426870098844625E-2</c:v>
                </c:pt>
                <c:pt idx="2">
                  <c:v>-5.4021966745616511E-2</c:v>
                </c:pt>
                <c:pt idx="3">
                  <c:v>-5.2238941179667896E-2</c:v>
                </c:pt>
                <c:pt idx="4">
                  <c:v>-4.4413957255491833E-2</c:v>
                </c:pt>
                <c:pt idx="5">
                  <c:v>-4.0142746286133811E-2</c:v>
                </c:pt>
                <c:pt idx="6">
                  <c:v>-3.5276090083514039E-2</c:v>
                </c:pt>
                <c:pt idx="7">
                  <c:v>-3.3330531818305593E-2</c:v>
                </c:pt>
                <c:pt idx="8">
                  <c:v>-3.0322358799544081E-2</c:v>
                </c:pt>
                <c:pt idx="9">
                  <c:v>-2.502111111217856E-2</c:v>
                </c:pt>
                <c:pt idx="10">
                  <c:v>-1.9787102794868974E-2</c:v>
                </c:pt>
                <c:pt idx="11">
                  <c:v>-1.3127215583086665E-2</c:v>
                </c:pt>
                <c:pt idx="12">
                  <c:v>-1.599185329258971E-2</c:v>
                </c:pt>
                <c:pt idx="13">
                  <c:v>-9.5920659638016117E-3</c:v>
                </c:pt>
                <c:pt idx="14">
                  <c:v>1.4862457432525372E-3</c:v>
                </c:pt>
                <c:pt idx="15">
                  <c:v>1.0434141534202464E-2</c:v>
                </c:pt>
                <c:pt idx="16">
                  <c:v>1.2871658918242001E-2</c:v>
                </c:pt>
                <c:pt idx="17">
                  <c:v>1.2961169422046026E-2</c:v>
                </c:pt>
                <c:pt idx="18">
                  <c:v>9.6966712646742777E-3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40-4E0D-86DD-66FCB3A53E25}"/>
            </c:ext>
          </c:extLst>
        </c:ser>
        <c:ser>
          <c:idx val="3"/>
          <c:order val="3"/>
          <c:tx>
            <c:strRef>
              <c:f>UK!$A$64</c:f>
              <c:strCache>
                <c:ptCount val="1"/>
                <c:pt idx="0">
                  <c:v>UK-2014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UK!$B$64:$T$64</c:f>
              <c:numCache>
                <c:formatCode>0.0%</c:formatCode>
                <c:ptCount val="19"/>
                <c:pt idx="0">
                  <c:v>-3.9113647809299983E-2</c:v>
                </c:pt>
                <c:pt idx="1">
                  <c:v>-6.9035798971589984E-2</c:v>
                </c:pt>
                <c:pt idx="2">
                  <c:v>-7.7647255349994351E-2</c:v>
                </c:pt>
                <c:pt idx="3">
                  <c:v>-8.8275793345230877E-2</c:v>
                </c:pt>
                <c:pt idx="4">
                  <c:v>-9.1092414750657047E-2</c:v>
                </c:pt>
                <c:pt idx="5">
                  <c:v>-9.2013735612689176E-2</c:v>
                </c:pt>
                <c:pt idx="6">
                  <c:v>-9.0259290667468198E-2</c:v>
                </c:pt>
                <c:pt idx="7">
                  <c:v>-8.6343087735164525E-2</c:v>
                </c:pt>
                <c:pt idx="8">
                  <c:v>-8.172953445080991E-2</c:v>
                </c:pt>
                <c:pt idx="9">
                  <c:v>-8.380655208224258E-2</c:v>
                </c:pt>
                <c:pt idx="10">
                  <c:v>-8.2849595874918969E-2</c:v>
                </c:pt>
                <c:pt idx="11">
                  <c:v>-8.0495559697401631E-2</c:v>
                </c:pt>
                <c:pt idx="12">
                  <c:v>-7.6512524274566493E-2</c:v>
                </c:pt>
                <c:pt idx="13">
                  <c:v>-7.2269164986087375E-2</c:v>
                </c:pt>
                <c:pt idx="14">
                  <c:v>-7.3109325842920805E-2</c:v>
                </c:pt>
                <c:pt idx="15">
                  <c:v>-8.105830932302209E-2</c:v>
                </c:pt>
                <c:pt idx="16">
                  <c:v>-8.0464181752712083E-2</c:v>
                </c:pt>
                <c:pt idx="17">
                  <c:v>-7.3819766656155708E-2</c:v>
                </c:pt>
                <c:pt idx="18">
                  <c:v>-7.4123789260014672E-2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40-4E0D-86DD-66FCB3A53E25}"/>
            </c:ext>
          </c:extLst>
        </c:ser>
        <c:ser>
          <c:idx val="4"/>
          <c:order val="4"/>
          <c:tx>
            <c:strRef>
              <c:f>UK!$A$65</c:f>
              <c:strCache>
                <c:ptCount val="1"/>
                <c:pt idx="0">
                  <c:v>UK-2015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UK!$B$65:$T$65</c:f>
              <c:numCache>
                <c:formatCode>0.0%</c:formatCode>
                <c:ptCount val="19"/>
                <c:pt idx="0">
                  <c:v>3.1223770354205135E-2</c:v>
                </c:pt>
                <c:pt idx="1">
                  <c:v>0.13989662614008752</c:v>
                </c:pt>
                <c:pt idx="2">
                  <c:v>0.16486096279017046</c:v>
                </c:pt>
                <c:pt idx="3">
                  <c:v>0.16840524699466425</c:v>
                </c:pt>
                <c:pt idx="4">
                  <c:v>0.16072992942032102</c:v>
                </c:pt>
                <c:pt idx="5">
                  <c:v>0.14673779198632017</c:v>
                </c:pt>
                <c:pt idx="6">
                  <c:v>0.13618261448292152</c:v>
                </c:pt>
                <c:pt idx="7">
                  <c:v>0.124151703222492</c:v>
                </c:pt>
                <c:pt idx="8">
                  <c:v>0.11745177990367657</c:v>
                </c:pt>
                <c:pt idx="9">
                  <c:v>0.11068082976517912</c:v>
                </c:pt>
                <c:pt idx="10">
                  <c:v>0.10252597946949688</c:v>
                </c:pt>
                <c:pt idx="11">
                  <c:v>9.6210210868691304E-2</c:v>
                </c:pt>
                <c:pt idx="12">
                  <c:v>9.4288742890005051E-2</c:v>
                </c:pt>
                <c:pt idx="13">
                  <c:v>8.1950578204375471E-2</c:v>
                </c:pt>
                <c:pt idx="14">
                  <c:v>7.5016508300034118E-2</c:v>
                </c:pt>
                <c:pt idx="15">
                  <c:v>7.9115542883795117E-2</c:v>
                </c:pt>
                <c:pt idx="16">
                  <c:v>7.7724104669876781E-2</c:v>
                </c:pt>
                <c:pt idx="17">
                  <c:v>7.4342312716789039E-2</c:v>
                </c:pt>
                <c:pt idx="18">
                  <c:v>6.8528232591093766E-2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40-4E0D-86DD-66FCB3A53E25}"/>
            </c:ext>
          </c:extLst>
        </c:ser>
        <c:ser>
          <c:idx val="5"/>
          <c:order val="5"/>
          <c:tx>
            <c:strRef>
              <c:f>UK!$A$66</c:f>
              <c:strCache>
                <c:ptCount val="1"/>
                <c:pt idx="0">
                  <c:v>UK-2016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UK!$B$66:$T$66</c:f>
              <c:numCache>
                <c:formatCode>0.0%</c:formatCode>
                <c:ptCount val="19"/>
                <c:pt idx="0">
                  <c:v>9.493033406076884E-2</c:v>
                </c:pt>
                <c:pt idx="1">
                  <c:v>-1.9040683475280002E-2</c:v>
                </c:pt>
                <c:pt idx="2">
                  <c:v>-3.3000829271493955E-2</c:v>
                </c:pt>
                <c:pt idx="3">
                  <c:v>-3.5158125503908975E-2</c:v>
                </c:pt>
                <c:pt idx="4">
                  <c:v>-3.489313872956578E-2</c:v>
                </c:pt>
                <c:pt idx="5">
                  <c:v>-3.0356819248444515E-2</c:v>
                </c:pt>
                <c:pt idx="6">
                  <c:v>-3.2112110607784634E-2</c:v>
                </c:pt>
                <c:pt idx="7">
                  <c:v>-2.834462422805439E-2</c:v>
                </c:pt>
                <c:pt idx="8">
                  <c:v>-2.1057223091307767E-2</c:v>
                </c:pt>
                <c:pt idx="9">
                  <c:v>-1.8666161985395644E-2</c:v>
                </c:pt>
                <c:pt idx="10">
                  <c:v>-1.5223890040017101E-2</c:v>
                </c:pt>
                <c:pt idx="11">
                  <c:v>-1.9435003471841555E-2</c:v>
                </c:pt>
                <c:pt idx="12">
                  <c:v>-1.50167033263449E-2</c:v>
                </c:pt>
                <c:pt idx="13">
                  <c:v>-4.1546473336226608E-3</c:v>
                </c:pt>
                <c:pt idx="14">
                  <c:v>2.2164013701390221E-3</c:v>
                </c:pt>
                <c:pt idx="15">
                  <c:v>6.456454197353469E-3</c:v>
                </c:pt>
                <c:pt idx="16">
                  <c:v>7.9758251523533788E-3</c:v>
                </c:pt>
                <c:pt idx="17">
                  <c:v>3.0840353169061543E-3</c:v>
                </c:pt>
                <c:pt idx="18">
                  <c:v>9.0870679154038125E-3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40-4E0D-86DD-66FCB3A53E25}"/>
            </c:ext>
          </c:extLst>
        </c:ser>
        <c:ser>
          <c:idx val="6"/>
          <c:order val="6"/>
          <c:tx>
            <c:strRef>
              <c:f>UK!$A$67</c:f>
              <c:strCache>
                <c:ptCount val="1"/>
                <c:pt idx="0">
                  <c:v>UK-2017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UK!$B$67:$T$67</c:f>
              <c:numCache>
                <c:formatCode>0.0%</c:formatCode>
                <c:ptCount val="19"/>
                <c:pt idx="0">
                  <c:v>6.4629847238542888E-3</c:v>
                </c:pt>
                <c:pt idx="1">
                  <c:v>2.7317697000914701E-2</c:v>
                </c:pt>
                <c:pt idx="2">
                  <c:v>5.5513462238317109E-2</c:v>
                </c:pt>
                <c:pt idx="3">
                  <c:v>6.3841303776712849E-2</c:v>
                </c:pt>
                <c:pt idx="4">
                  <c:v>6.9075521909453055E-2</c:v>
                </c:pt>
                <c:pt idx="5">
                  <c:v>7.2646335853387686E-2</c:v>
                </c:pt>
                <c:pt idx="6">
                  <c:v>6.9847731810472546E-2</c:v>
                </c:pt>
                <c:pt idx="7">
                  <c:v>6.9466524460185544E-2</c:v>
                </c:pt>
                <c:pt idx="8">
                  <c:v>6.6283396409839518E-2</c:v>
                </c:pt>
                <c:pt idx="9">
                  <c:v>6.0973887547662121E-2</c:v>
                </c:pt>
                <c:pt idx="10">
                  <c:v>5.5051168087563065E-2</c:v>
                </c:pt>
                <c:pt idx="11">
                  <c:v>5.055732193107481E-2</c:v>
                </c:pt>
                <c:pt idx="12">
                  <c:v>4.8518067551297651E-2</c:v>
                </c:pt>
                <c:pt idx="13">
                  <c:v>4.4711918923748498E-2</c:v>
                </c:pt>
                <c:pt idx="14">
                  <c:v>3.0542848764022079E-2</c:v>
                </c:pt>
                <c:pt idx="15">
                  <c:v>2.59330168736694E-2</c:v>
                </c:pt>
                <c:pt idx="16">
                  <c:v>2.9048732321341808E-2</c:v>
                </c:pt>
                <c:pt idx="17">
                  <c:v>2.2716676426866065E-2</c:v>
                </c:pt>
                <c:pt idx="18">
                  <c:v>2.8100886666458793E-2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40-4E0D-86DD-66FCB3A53E25}"/>
            </c:ext>
          </c:extLst>
        </c:ser>
        <c:ser>
          <c:idx val="7"/>
          <c:order val="7"/>
          <c:tx>
            <c:strRef>
              <c:f>UK!$A$68</c:f>
              <c:strCache>
                <c:ptCount val="1"/>
                <c:pt idx="0">
                  <c:v>UK-2018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UK!$B$68:$T$68</c:f>
              <c:numCache>
                <c:formatCode>0.0%</c:formatCode>
                <c:ptCount val="19"/>
                <c:pt idx="0">
                  <c:v>6.7903307033741811E-2</c:v>
                </c:pt>
                <c:pt idx="1">
                  <c:v>0.10992353531496164</c:v>
                </c:pt>
                <c:pt idx="2">
                  <c:v>0.12834915312885925</c:v>
                </c:pt>
                <c:pt idx="3">
                  <c:v>0.14070497431762799</c:v>
                </c:pt>
                <c:pt idx="4">
                  <c:v>0.14463048976016135</c:v>
                </c:pt>
                <c:pt idx="5">
                  <c:v>0.13951683727759787</c:v>
                </c:pt>
                <c:pt idx="6">
                  <c:v>0.13504744627407203</c:v>
                </c:pt>
                <c:pt idx="7">
                  <c:v>0.13069304352252242</c:v>
                </c:pt>
                <c:pt idx="8">
                  <c:v>0.11741357315848797</c:v>
                </c:pt>
                <c:pt idx="9">
                  <c:v>0.12385762224030451</c:v>
                </c:pt>
                <c:pt idx="10">
                  <c:v>0.12910649605365138</c:v>
                </c:pt>
                <c:pt idx="11">
                  <c:v>0.1306070240836166</c:v>
                </c:pt>
                <c:pt idx="12">
                  <c:v>0.1226158265248368</c:v>
                </c:pt>
                <c:pt idx="13">
                  <c:v>0.11951471676920331</c:v>
                </c:pt>
                <c:pt idx="14">
                  <c:v>0.12348208425517149</c:v>
                </c:pt>
                <c:pt idx="15">
                  <c:v>0.12245822958120504</c:v>
                </c:pt>
                <c:pt idx="16">
                  <c:v>0.11717374010733703</c:v>
                </c:pt>
                <c:pt idx="17">
                  <c:v>0.11188454434884455</c:v>
                </c:pt>
                <c:pt idx="18">
                  <c:v>0.10321756603767498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40-4E0D-86DD-66FCB3A53E25}"/>
            </c:ext>
          </c:extLst>
        </c:ser>
        <c:ser>
          <c:idx val="8"/>
          <c:order val="8"/>
          <c:tx>
            <c:strRef>
              <c:f>UK!$A$69</c:f>
              <c:strCache>
                <c:ptCount val="1"/>
                <c:pt idx="0">
                  <c:v>UK-2019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UK!$B$69:$T$69</c:f>
              <c:numCache>
                <c:formatCode>0.0%</c:formatCode>
                <c:ptCount val="19"/>
                <c:pt idx="0">
                  <c:v>-8.0493537015276145E-2</c:v>
                </c:pt>
                <c:pt idx="1">
                  <c:v>-5.8285450395644832E-2</c:v>
                </c:pt>
                <c:pt idx="2">
                  <c:v>-4.8974745998317609E-2</c:v>
                </c:pt>
                <c:pt idx="3">
                  <c:v>-3.8663973112775959E-2</c:v>
                </c:pt>
                <c:pt idx="4">
                  <c:v>-3.368650721499529E-2</c:v>
                </c:pt>
                <c:pt idx="5">
                  <c:v>-2.2508561524485722E-2</c:v>
                </c:pt>
                <c:pt idx="6">
                  <c:v>-1.0411075806694009E-2</c:v>
                </c:pt>
                <c:pt idx="7">
                  <c:v>-6.6537954807222351E-3</c:v>
                </c:pt>
                <c:pt idx="8">
                  <c:v>-3.911946187922009E-3</c:v>
                </c:pt>
                <c:pt idx="9">
                  <c:v>-4.1146254134559832E-3</c:v>
                </c:pt>
                <c:pt idx="10">
                  <c:v>-5.5122344716321747E-3</c:v>
                </c:pt>
                <c:pt idx="11">
                  <c:v>-4.8532690129006462E-3</c:v>
                </c:pt>
                <c:pt idx="12">
                  <c:v>-4.2695960060524603E-3</c:v>
                </c:pt>
                <c:pt idx="13">
                  <c:v>-3.4973068184719191E-3</c:v>
                </c:pt>
                <c:pt idx="14">
                  <c:v>-3.9061331077697818E-3</c:v>
                </c:pt>
                <c:pt idx="15">
                  <c:v>-1.0035432448901302E-2</c:v>
                </c:pt>
                <c:pt idx="16">
                  <c:v>-9.5199733763456553E-3</c:v>
                </c:pt>
                <c:pt idx="17">
                  <c:v>-3.0327942700121764E-3</c:v>
                </c:pt>
                <c:pt idx="18">
                  <c:v>-4.4064538394797351E-3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40-4E0D-86DD-66FCB3A53E25}"/>
            </c:ext>
          </c:extLst>
        </c:ser>
        <c:ser>
          <c:idx val="9"/>
          <c:order val="9"/>
          <c:tx>
            <c:strRef>
              <c:f>UK!$A$70</c:f>
              <c:strCache>
                <c:ptCount val="1"/>
                <c:pt idx="0">
                  <c:v>UK-2020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UK!$B$60:$T$60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UK!$B$70:$T$70</c:f>
              <c:numCache>
                <c:formatCode>0.0%</c:formatCode>
                <c:ptCount val="19"/>
                <c:pt idx="0">
                  <c:v>2.8537854624811145E-2</c:v>
                </c:pt>
                <c:pt idx="1">
                  <c:v>5.153595438761642E-2</c:v>
                </c:pt>
                <c:pt idx="2">
                  <c:v>5.5137605374156552E-2</c:v>
                </c:pt>
                <c:pt idx="3">
                  <c:v>4.2745069618705112E-2</c:v>
                </c:pt>
                <c:pt idx="4">
                  <c:v>3.7537810542323018E-2</c:v>
                </c:pt>
                <c:pt idx="5">
                  <c:v>2.8163582039617684E-2</c:v>
                </c:pt>
                <c:pt idx="6">
                  <c:v>2.2859013718628567E-2</c:v>
                </c:pt>
                <c:pt idx="7">
                  <c:v>1.7860250171346178E-2</c:v>
                </c:pt>
                <c:pt idx="8">
                  <c:v>1.5888699506071684E-2</c:v>
                </c:pt>
                <c:pt idx="9">
                  <c:v>1.3782986412993867E-2</c:v>
                </c:pt>
                <c:pt idx="10">
                  <c:v>1.4433038609366833E-2</c:v>
                </c:pt>
                <c:pt idx="11">
                  <c:v>1.5356503307385876E-2</c:v>
                </c:pt>
                <c:pt idx="12">
                  <c:v>2.3273276117463507E-2</c:v>
                </c:pt>
                <c:pt idx="13">
                  <c:v>6.2236744696602252E-2</c:v>
                </c:pt>
                <c:pt idx="14">
                  <c:v>0.10696380941741164</c:v>
                </c:pt>
                <c:pt idx="15">
                  <c:v>0.16967140353120841</c:v>
                </c:pt>
                <c:pt idx="16">
                  <c:v>0.2242681016231057</c:v>
                </c:pt>
                <c:pt idx="17">
                  <c:v>0.2530682688409388</c:v>
                </c:pt>
                <c:pt idx="18">
                  <c:v>0.25751494710857714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40-4E0D-86DD-66FCB3A53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731968"/>
        <c:axId val="123733504"/>
      </c:lineChart>
      <c:catAx>
        <c:axId val="1237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733504"/>
        <c:crosses val="autoZero"/>
        <c:auto val="1"/>
        <c:lblAlgn val="ctr"/>
        <c:lblOffset val="100"/>
        <c:noMultiLvlLbl val="0"/>
      </c:catAx>
      <c:valAx>
        <c:axId val="1237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373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EN non-cumulative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UK!$A$73</c:f>
              <c:strCache>
                <c:ptCount val="1"/>
                <c:pt idx="0">
                  <c:v>UK-2011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UK!$B$73:$T$73</c:f>
              <c:numCache>
                <c:formatCode>0.0%</c:formatCode>
                <c:ptCount val="19"/>
                <c:pt idx="0">
                  <c:v>6.1272452576800474E-2</c:v>
                </c:pt>
                <c:pt idx="1">
                  <c:v>1.8732623584456487E-3</c:v>
                </c:pt>
                <c:pt idx="2">
                  <c:v>-6.4435800494401563E-2</c:v>
                </c:pt>
                <c:pt idx="3">
                  <c:v>-0.10646763361363498</c:v>
                </c:pt>
                <c:pt idx="4">
                  <c:v>-0.1051844224473738</c:v>
                </c:pt>
                <c:pt idx="5">
                  <c:v>-0.10836547018688814</c:v>
                </c:pt>
                <c:pt idx="6">
                  <c:v>-0.11872384412352099</c:v>
                </c:pt>
                <c:pt idx="7">
                  <c:v>-0.14690957323874321</c:v>
                </c:pt>
                <c:pt idx="8">
                  <c:v>-0.12706621109982452</c:v>
                </c:pt>
                <c:pt idx="9">
                  <c:v>-0.1200559389535768</c:v>
                </c:pt>
                <c:pt idx="10">
                  <c:v>-8.7699422203454391E-2</c:v>
                </c:pt>
                <c:pt idx="11">
                  <c:v>-6.384415083421735E-2</c:v>
                </c:pt>
                <c:pt idx="12">
                  <c:v>-5.2610160294815911E-2</c:v>
                </c:pt>
                <c:pt idx="13">
                  <c:v>-4.8854928066702774E-2</c:v>
                </c:pt>
                <c:pt idx="14">
                  <c:v>-0.10279924327444123</c:v>
                </c:pt>
                <c:pt idx="15">
                  <c:v>-0.17889863067678058</c:v>
                </c:pt>
                <c:pt idx="16">
                  <c:v>-0.19868390544434755</c:v>
                </c:pt>
                <c:pt idx="17">
                  <c:v>-1.6895599827053021E-2</c:v>
                </c:pt>
                <c:pt idx="18">
                  <c:v>8.2485232367802919E-2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4-40ED-B843-76EADBB26539}"/>
            </c:ext>
          </c:extLst>
        </c:ser>
        <c:ser>
          <c:idx val="1"/>
          <c:order val="1"/>
          <c:tx>
            <c:strRef>
              <c:f>UK!$A$74</c:f>
              <c:strCache>
                <c:ptCount val="1"/>
                <c:pt idx="0">
                  <c:v>UK-2012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UK!$B$74:$T$74</c:f>
              <c:numCache>
                <c:formatCode>0.0%</c:formatCode>
                <c:ptCount val="19"/>
                <c:pt idx="0">
                  <c:v>-0.11750881316098705</c:v>
                </c:pt>
                <c:pt idx="1">
                  <c:v>-0.13467993490201402</c:v>
                </c:pt>
                <c:pt idx="2">
                  <c:v>-0.14991093500072705</c:v>
                </c:pt>
                <c:pt idx="3">
                  <c:v>-0.1263615328178791</c:v>
                </c:pt>
                <c:pt idx="4">
                  <c:v>-0.11550081112848865</c:v>
                </c:pt>
                <c:pt idx="5">
                  <c:v>-8.4514980717887767E-2</c:v>
                </c:pt>
                <c:pt idx="6">
                  <c:v>-4.8723944481800063E-2</c:v>
                </c:pt>
                <c:pt idx="7">
                  <c:v>2.5824733462622707E-3</c:v>
                </c:pt>
                <c:pt idx="8">
                  <c:v>1.0711977098531777E-2</c:v>
                </c:pt>
                <c:pt idx="9">
                  <c:v>-4.171100234092362E-2</c:v>
                </c:pt>
                <c:pt idx="10">
                  <c:v>-6.925319024028509E-2</c:v>
                </c:pt>
                <c:pt idx="11">
                  <c:v>-4.870286430706916E-2</c:v>
                </c:pt>
                <c:pt idx="12">
                  <c:v>-1.9850331215663264E-2</c:v>
                </c:pt>
                <c:pt idx="13">
                  <c:v>-0.15206068715374155</c:v>
                </c:pt>
                <c:pt idx="14">
                  <c:v>-3.8830281848205916E-2</c:v>
                </c:pt>
                <c:pt idx="15">
                  <c:v>6.5510787114569924E-2</c:v>
                </c:pt>
                <c:pt idx="16">
                  <c:v>1.7345507944043881E-2</c:v>
                </c:pt>
                <c:pt idx="17">
                  <c:v>-6.5187747364220394E-3</c:v>
                </c:pt>
                <c:pt idx="18">
                  <c:v>-5.3305814532773499E-2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4-40ED-B843-76EADBB26539}"/>
            </c:ext>
          </c:extLst>
        </c:ser>
        <c:ser>
          <c:idx val="2"/>
          <c:order val="2"/>
          <c:tx>
            <c:strRef>
              <c:f>UK!$A$75</c:f>
              <c:strCache>
                <c:ptCount val="1"/>
                <c:pt idx="0">
                  <c:v>UK-2013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UK!$B$75:$T$75</c:f>
              <c:numCache>
                <c:formatCode>0.0%</c:formatCode>
                <c:ptCount val="19"/>
                <c:pt idx="0">
                  <c:v>-2.4676850763807323E-2</c:v>
                </c:pt>
                <c:pt idx="1">
                  <c:v>-4.3288465450600166E-2</c:v>
                </c:pt>
                <c:pt idx="2">
                  <c:v>-9.4127163007125203E-2</c:v>
                </c:pt>
                <c:pt idx="3">
                  <c:v>-4.6616626220441271E-2</c:v>
                </c:pt>
                <c:pt idx="4">
                  <c:v>-1.0850664931078335E-2</c:v>
                </c:pt>
                <c:pt idx="5">
                  <c:v>-1.7146247404331016E-2</c:v>
                </c:pt>
                <c:pt idx="6">
                  <c:v>-3.743363808797473E-3</c:v>
                </c:pt>
                <c:pt idx="7">
                  <c:v>-1.876061376448257E-2</c:v>
                </c:pt>
                <c:pt idx="8">
                  <c:v>-4.2478529873487547E-3</c:v>
                </c:pt>
                <c:pt idx="9">
                  <c:v>2.5598151582403528E-2</c:v>
                </c:pt>
                <c:pt idx="10">
                  <c:v>3.6325996724789533E-2</c:v>
                </c:pt>
                <c:pt idx="11">
                  <c:v>6.808756871443733E-2</c:v>
                </c:pt>
                <c:pt idx="12">
                  <c:v>-5.5865795482806235E-2</c:v>
                </c:pt>
                <c:pt idx="13">
                  <c:v>8.3809755504196559E-2</c:v>
                </c:pt>
                <c:pt idx="14">
                  <c:v>0.16846763074357907</c:v>
                </c:pt>
                <c:pt idx="15">
                  <c:v>0.15771845138410012</c:v>
                </c:pt>
                <c:pt idx="16">
                  <c:v>5.5801525874727975E-2</c:v>
                </c:pt>
                <c:pt idx="17">
                  <c:v>1.4633984102171649E-2</c:v>
                </c:pt>
                <c:pt idx="18">
                  <c:v>-5.9070528787986687E-2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94-40ED-B843-76EADBB26539}"/>
            </c:ext>
          </c:extLst>
        </c:ser>
        <c:ser>
          <c:idx val="3"/>
          <c:order val="3"/>
          <c:tx>
            <c:strRef>
              <c:f>UK!$A$76</c:f>
              <c:strCache>
                <c:ptCount val="1"/>
                <c:pt idx="0">
                  <c:v>UK-2014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UK!$B$76:$T$76</c:f>
              <c:numCache>
                <c:formatCode>0.0%</c:formatCode>
                <c:ptCount val="19"/>
                <c:pt idx="0">
                  <c:v>-3.9113647809299934E-2</c:v>
                </c:pt>
                <c:pt idx="1">
                  <c:v>-9.6231436902420864E-2</c:v>
                </c:pt>
                <c:pt idx="2">
                  <c:v>-9.5272284426348719E-2</c:v>
                </c:pt>
                <c:pt idx="3">
                  <c:v>-0.12179016874541448</c:v>
                </c:pt>
                <c:pt idx="4">
                  <c:v>-0.10317360092478367</c:v>
                </c:pt>
                <c:pt idx="5">
                  <c:v>-9.6974191634529805E-2</c:v>
                </c:pt>
                <c:pt idx="6">
                  <c:v>-7.8891643166103087E-2</c:v>
                </c:pt>
                <c:pt idx="7">
                  <c:v>-5.7015384306199013E-2</c:v>
                </c:pt>
                <c:pt idx="8">
                  <c:v>-4.1739772832209754E-2</c:v>
                </c:pt>
                <c:pt idx="9">
                  <c:v>-0.10363907214300916</c:v>
                </c:pt>
                <c:pt idx="10">
                  <c:v>-7.2590197027592174E-2</c:v>
                </c:pt>
                <c:pt idx="11">
                  <c:v>-5.1788986401774539E-2</c:v>
                </c:pt>
                <c:pt idx="12">
                  <c:v>-2.1071194411159566E-2</c:v>
                </c:pt>
                <c:pt idx="13">
                  <c:v>-1.0339374771925591E-2</c:v>
                </c:pt>
                <c:pt idx="14">
                  <c:v>-8.5772918203097404E-2</c:v>
                </c:pt>
                <c:pt idx="15">
                  <c:v>-0.21190030538863169</c:v>
                </c:pt>
                <c:pt idx="16">
                  <c:v>-7.0000331231851343E-2</c:v>
                </c:pt>
                <c:pt idx="17">
                  <c:v>5.0354208933382161E-2</c:v>
                </c:pt>
                <c:pt idx="18">
                  <c:v>-8.0528076293502338E-2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94-40ED-B843-76EADBB26539}"/>
            </c:ext>
          </c:extLst>
        </c:ser>
        <c:ser>
          <c:idx val="4"/>
          <c:order val="4"/>
          <c:tx>
            <c:strRef>
              <c:f>UK!$A$77</c:f>
              <c:strCache>
                <c:ptCount val="1"/>
                <c:pt idx="0">
                  <c:v>UK-2015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UK!$B$77:$T$77</c:f>
              <c:numCache>
                <c:formatCode>0.0%</c:formatCode>
                <c:ptCount val="19"/>
                <c:pt idx="0">
                  <c:v>3.1223770354205094E-2</c:v>
                </c:pt>
                <c:pt idx="1">
                  <c:v>0.23866718654641605</c:v>
                </c:pt>
                <c:pt idx="2">
                  <c:v>0.21595535844118086</c:v>
                </c:pt>
                <c:pt idx="3">
                  <c:v>0.17958124047632484</c:v>
                </c:pt>
                <c:pt idx="4">
                  <c:v>0.12780859310492221</c:v>
                </c:pt>
                <c:pt idx="5">
                  <c:v>7.1403144467517166E-2</c:v>
                </c:pt>
                <c:pt idx="6">
                  <c:v>6.7792017502483759E-2</c:v>
                </c:pt>
                <c:pt idx="7">
                  <c:v>3.405448315363202E-2</c:v>
                </c:pt>
                <c:pt idx="8">
                  <c:v>5.9377597192723286E-2</c:v>
                </c:pt>
                <c:pt idx="9">
                  <c:v>4.6028030279998688E-2</c:v>
                </c:pt>
                <c:pt idx="10">
                  <c:v>1.5098925772197846E-2</c:v>
                </c:pt>
                <c:pt idx="11">
                  <c:v>1.919182177644907E-2</c:v>
                </c:pt>
                <c:pt idx="12">
                  <c:v>6.7543125861952102E-2</c:v>
                </c:pt>
                <c:pt idx="13">
                  <c:v>-9.8119007862348062E-2</c:v>
                </c:pt>
                <c:pt idx="14">
                  <c:v>-2.9499470933401661E-2</c:v>
                </c:pt>
                <c:pt idx="15">
                  <c:v>0.14658654319771447</c:v>
                </c:pt>
                <c:pt idx="16">
                  <c:v>5.3217917434940532E-2</c:v>
                </c:pt>
                <c:pt idx="17">
                  <c:v>1.1141783350517187E-2</c:v>
                </c:pt>
                <c:pt idx="18">
                  <c:v>-5.3946338338908273E-2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94-40ED-B843-76EADBB26539}"/>
            </c:ext>
          </c:extLst>
        </c:ser>
        <c:ser>
          <c:idx val="5"/>
          <c:order val="5"/>
          <c:tx>
            <c:strRef>
              <c:f>UK!$A$78</c:f>
              <c:strCache>
                <c:ptCount val="1"/>
                <c:pt idx="0">
                  <c:v>UK-2016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UK!$B$78:$T$78</c:f>
              <c:numCache>
                <c:formatCode>0.0%</c:formatCode>
                <c:ptCount val="19"/>
                <c:pt idx="0">
                  <c:v>9.4930334060768784E-2</c:v>
                </c:pt>
                <c:pt idx="1">
                  <c:v>-0.12262663592595113</c:v>
                </c:pt>
                <c:pt idx="2">
                  <c:v>-6.1572996946342884E-2</c:v>
                </c:pt>
                <c:pt idx="3">
                  <c:v>-4.1960607257745863E-2</c:v>
                </c:pt>
                <c:pt idx="4">
                  <c:v>-3.3756544884062101E-2</c:v>
                </c:pt>
                <c:pt idx="5">
                  <c:v>-5.932957579353304E-3</c:v>
                </c:pt>
                <c:pt idx="6">
                  <c:v>-4.3485242315064898E-2</c:v>
                </c:pt>
                <c:pt idx="7">
                  <c:v>-1.3063094747634008E-4</c:v>
                </c:pt>
                <c:pt idx="8">
                  <c:v>4.2109151352848873E-2</c:v>
                </c:pt>
                <c:pt idx="9">
                  <c:v>4.1650199130514043E-3</c:v>
                </c:pt>
                <c:pt idx="10">
                  <c:v>2.1680244713831121E-2</c:v>
                </c:pt>
                <c:pt idx="11">
                  <c:v>-7.0787925547304509E-2</c:v>
                </c:pt>
                <c:pt idx="12">
                  <c:v>4.6483235739639639E-2</c:v>
                </c:pt>
                <c:pt idx="13">
                  <c:v>0.15437184151452499</c:v>
                </c:pt>
                <c:pt idx="14">
                  <c:v>9.8246064065155458E-2</c:v>
                </c:pt>
                <c:pt idx="15">
                  <c:v>7.6248645453649955E-2</c:v>
                </c:pt>
                <c:pt idx="16">
                  <c:v>3.4735180134921606E-2</c:v>
                </c:pt>
                <c:pt idx="17">
                  <c:v>-8.83360494894736E-2</c:v>
                </c:pt>
                <c:pt idx="18">
                  <c:v>0.13554195430930172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94-40ED-B843-76EADBB26539}"/>
            </c:ext>
          </c:extLst>
        </c:ser>
        <c:ser>
          <c:idx val="6"/>
          <c:order val="6"/>
          <c:tx>
            <c:strRef>
              <c:f>UK!$A$79</c:f>
              <c:strCache>
                <c:ptCount val="1"/>
                <c:pt idx="0">
                  <c:v>UK-2017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UK!$B$79:$T$79</c:f>
              <c:numCache>
                <c:formatCode>0.0%</c:formatCode>
                <c:ptCount val="19"/>
                <c:pt idx="0">
                  <c:v>6.4629847238542038E-3</c:v>
                </c:pt>
                <c:pt idx="1">
                  <c:v>4.6272123143690225E-2</c:v>
                </c:pt>
                <c:pt idx="2">
                  <c:v>0.11322160825941552</c:v>
                </c:pt>
                <c:pt idx="3">
                  <c:v>9.0101021502342116E-2</c:v>
                </c:pt>
                <c:pt idx="4">
                  <c:v>9.152637867557778E-2</c:v>
                </c:pt>
                <c:pt idx="5">
                  <c:v>9.1871848116286126E-2</c:v>
                </c:pt>
                <c:pt idx="6">
                  <c:v>5.1714621197675559E-2</c:v>
                </c:pt>
                <c:pt idx="7">
                  <c:v>6.6611734678497125E-2</c:v>
                </c:pt>
                <c:pt idx="8">
                  <c:v>3.8692400036937746E-2</c:v>
                </c:pt>
                <c:pt idx="9">
                  <c:v>1.0275742559207046E-2</c:v>
                </c:pt>
                <c:pt idx="10">
                  <c:v>-8.4455110049128645E-3</c:v>
                </c:pt>
                <c:pt idx="11">
                  <c:v>-4.2434178802198685E-3</c:v>
                </c:pt>
                <c:pt idx="12">
                  <c:v>2.013293843684294E-2</c:v>
                </c:pt>
                <c:pt idx="13">
                  <c:v>-1.0836991739558322E-2</c:v>
                </c:pt>
                <c:pt idx="14">
                  <c:v>-0.18302497835636644</c:v>
                </c:pt>
                <c:pt idx="15">
                  <c:v>-4.9945818145995413E-2</c:v>
                </c:pt>
                <c:pt idx="16">
                  <c:v>8.3923110046261851E-2</c:v>
                </c:pt>
                <c:pt idx="17">
                  <c:v>-9.5619782485781846E-2</c:v>
                </c:pt>
                <c:pt idx="18">
                  <c:v>0.14152017649989324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94-40ED-B843-76EADBB26539}"/>
            </c:ext>
          </c:extLst>
        </c:ser>
        <c:ser>
          <c:idx val="7"/>
          <c:order val="7"/>
          <c:tx>
            <c:strRef>
              <c:f>UK!$A$80</c:f>
              <c:strCache>
                <c:ptCount val="1"/>
                <c:pt idx="0">
                  <c:v>UK-2018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UK!$B$80:$T$80</c:f>
              <c:numCache>
                <c:formatCode>0.0%</c:formatCode>
                <c:ptCount val="19"/>
                <c:pt idx="0">
                  <c:v>6.7903307033741811E-2</c:v>
                </c:pt>
                <c:pt idx="1">
                  <c:v>0.14811487082118391</c:v>
                </c:pt>
                <c:pt idx="2">
                  <c:v>0.16606078231787125</c:v>
                </c:pt>
                <c:pt idx="3">
                  <c:v>0.17966589536655575</c:v>
                </c:pt>
                <c:pt idx="4">
                  <c:v>0.16146799685262714</c:v>
                </c:pt>
                <c:pt idx="5">
                  <c:v>0.11198457431029385</c:v>
                </c:pt>
                <c:pt idx="6">
                  <c:v>0.10608873679034136</c:v>
                </c:pt>
                <c:pt idx="7">
                  <c:v>9.8083744485866653E-2</c:v>
                </c:pt>
                <c:pt idx="8">
                  <c:v>2.3086157539939922E-3</c:v>
                </c:pt>
                <c:pt idx="9">
                  <c:v>0.18538898853859487</c:v>
                </c:pt>
                <c:pt idx="10">
                  <c:v>0.18537896655783626</c:v>
                </c:pt>
                <c:pt idx="11">
                  <c:v>0.14890539106953415</c:v>
                </c:pt>
                <c:pt idx="12">
                  <c:v>1.1383418869118866E-2</c:v>
                </c:pt>
                <c:pt idx="13">
                  <c:v>7.4255509725647206E-2</c:v>
                </c:pt>
                <c:pt idx="14">
                  <c:v>0.18328149549491779</c:v>
                </c:pt>
                <c:pt idx="15">
                  <c:v>0.10560535907792334</c:v>
                </c:pt>
                <c:pt idx="16">
                  <c:v>2.410263770964205E-2</c:v>
                </c:pt>
                <c:pt idx="17">
                  <c:v>1.3037549472843857E-2</c:v>
                </c:pt>
                <c:pt idx="18">
                  <c:v>-7.9353782648921789E-2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94-40ED-B843-76EADBB26539}"/>
            </c:ext>
          </c:extLst>
        </c:ser>
        <c:ser>
          <c:idx val="8"/>
          <c:order val="8"/>
          <c:tx>
            <c:strRef>
              <c:f>UK!$A$81</c:f>
              <c:strCache>
                <c:ptCount val="1"/>
                <c:pt idx="0">
                  <c:v>UK-2019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UK!$B$81:$T$81</c:f>
              <c:numCache>
                <c:formatCode>0.0%</c:formatCode>
                <c:ptCount val="19"/>
                <c:pt idx="0">
                  <c:v>-8.0493537015276173E-2</c:v>
                </c:pt>
                <c:pt idx="1">
                  <c:v>-3.8100969688750319E-2</c:v>
                </c:pt>
                <c:pt idx="2">
                  <c:v>-2.9918569143521867E-2</c:v>
                </c:pt>
                <c:pt idx="3">
                  <c:v>-6.1515886901065686E-3</c:v>
                </c:pt>
                <c:pt idx="4">
                  <c:v>-1.2336924317340681E-2</c:v>
                </c:pt>
                <c:pt idx="5">
                  <c:v>3.7674280628893664E-2</c:v>
                </c:pt>
                <c:pt idx="6">
                  <c:v>6.7972662404784945E-2</c:v>
                </c:pt>
                <c:pt idx="7">
                  <c:v>2.1483766592642395E-2</c:v>
                </c:pt>
                <c:pt idx="8">
                  <c:v>1.9854095484347578E-2</c:v>
                </c:pt>
                <c:pt idx="9">
                  <c:v>-6.0499194357462871E-3</c:v>
                </c:pt>
                <c:pt idx="10">
                  <c:v>-2.0495813292410348E-2</c:v>
                </c:pt>
                <c:pt idx="11">
                  <c:v>3.1825634101649847E-3</c:v>
                </c:pt>
                <c:pt idx="12">
                  <c:v>3.8547624968912064E-3</c:v>
                </c:pt>
                <c:pt idx="13">
                  <c:v>7.773882849907654E-3</c:v>
                </c:pt>
                <c:pt idx="14">
                  <c:v>-1.0068297688139216E-2</c:v>
                </c:pt>
                <c:pt idx="15">
                  <c:v>-0.11092503201655013</c:v>
                </c:pt>
                <c:pt idx="16">
                  <c:v>-4.4164246833988674E-4</c:v>
                </c:pt>
                <c:pt idx="17">
                  <c:v>0.1182026806798151</c:v>
                </c:pt>
                <c:pt idx="18">
                  <c:v>-3.3342822574905728E-2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94-40ED-B843-76EADBB26539}"/>
            </c:ext>
          </c:extLst>
        </c:ser>
        <c:ser>
          <c:idx val="9"/>
          <c:order val="9"/>
          <c:tx>
            <c:strRef>
              <c:f>UK!$A$82</c:f>
              <c:strCache>
                <c:ptCount val="1"/>
                <c:pt idx="0">
                  <c:v>UK-2020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UK!$B$72:$T$72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UK!$B$82:$T$82</c:f>
              <c:numCache>
                <c:formatCode>0.0%</c:formatCode>
                <c:ptCount val="19"/>
                <c:pt idx="0">
                  <c:v>2.8537854624811176E-2</c:v>
                </c:pt>
                <c:pt idx="1">
                  <c:v>7.2438462060079978E-2</c:v>
                </c:pt>
                <c:pt idx="2">
                  <c:v>6.2509088265231938E-2</c:v>
                </c:pt>
                <c:pt idx="3">
                  <c:v>3.668378576669129E-3</c:v>
                </c:pt>
                <c:pt idx="4">
                  <c:v>1.5202587839872495E-2</c:v>
                </c:pt>
                <c:pt idx="5">
                  <c:v>-2.2307920498368383E-2</c:v>
                </c:pt>
                <c:pt idx="6">
                  <c:v>-1.1511094607749683E-2</c:v>
                </c:pt>
                <c:pt idx="7">
                  <c:v>-1.9574545052604142E-2</c:v>
                </c:pt>
                <c:pt idx="8">
                  <c:v>-1.2004801920768582E-3</c:v>
                </c:pt>
                <c:pt idx="9">
                  <c:v>-6.3235338825891052E-3</c:v>
                </c:pt>
                <c:pt idx="10">
                  <c:v>2.1402160814888882E-2</c:v>
                </c:pt>
                <c:pt idx="11">
                  <c:v>2.6617803066833812E-2</c:v>
                </c:pt>
                <c:pt idx="12">
                  <c:v>0.13346973841875598</c:v>
                </c:pt>
                <c:pt idx="13">
                  <c:v>0.63088984971967577</c:v>
                </c:pt>
                <c:pt idx="14">
                  <c:v>0.78112675153108668</c:v>
                </c:pt>
                <c:pt idx="15">
                  <c:v>1.2018520342823367</c:v>
                </c:pt>
                <c:pt idx="16">
                  <c:v>1.1858321096156605</c:v>
                </c:pt>
                <c:pt idx="17">
                  <c:v>0.79129943127016311</c:v>
                </c:pt>
                <c:pt idx="18">
                  <c:v>0.35118496904134933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94-40ED-B843-76EADBB26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11840"/>
        <c:axId val="130213376"/>
      </c:lineChart>
      <c:catAx>
        <c:axId val="1302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213376"/>
        <c:crosses val="autoZero"/>
        <c:auto val="1"/>
        <c:lblAlgn val="ctr"/>
        <c:lblOffset val="100"/>
        <c:noMultiLvlLbl val="0"/>
      </c:catAx>
      <c:valAx>
        <c:axId val="1302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21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114300</xdr:rowOff>
    </xdr:from>
    <xdr:to>
      <xdr:col>16</xdr:col>
      <xdr:colOff>128587</xdr:colOff>
      <xdr:row>27</xdr:row>
      <xdr:rowOff>147637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03F9D8E-C6E1-4B85-AE71-D22BD99384EF}"/>
            </a:ext>
          </a:extLst>
        </xdr:cNvPr>
        <xdr:cNvGrpSpPr/>
      </xdr:nvGrpSpPr>
      <xdr:grpSpPr>
        <a:xfrm>
          <a:off x="2971800" y="1257300"/>
          <a:ext cx="7005637" cy="4033837"/>
          <a:chOff x="3162300" y="1257300"/>
          <a:chExt cx="6786562" cy="4033837"/>
        </a:xfrm>
      </xdr:grpSpPr>
      <xdr:graphicFrame macro="">
        <xdr:nvGraphicFramePr>
          <xdr:cNvPr id="7" name="Chart 1">
            <a:extLst>
              <a:ext uri="{FF2B5EF4-FFF2-40B4-BE49-F238E27FC236}">
                <a16:creationId xmlns:a16="http://schemas.microsoft.com/office/drawing/2014/main" id="{1A1A7BAC-6B42-4948-A98B-188AF2C8509E}"/>
              </a:ext>
            </a:extLst>
          </xdr:cNvPr>
          <xdr:cNvGraphicFramePr/>
        </xdr:nvGraphicFramePr>
        <xdr:xfrm>
          <a:off x="3162300" y="1257300"/>
          <a:ext cx="6786562" cy="4033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3F6F874-8745-490F-B5AE-EEC9B5FC65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20134" y="4324385"/>
            <a:ext cx="1122947" cy="935921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209550</xdr:colOff>
      <xdr:row>54</xdr:row>
      <xdr:rowOff>85725</xdr:rowOff>
    </xdr:from>
    <xdr:to>
      <xdr:col>23</xdr:col>
      <xdr:colOff>147637</xdr:colOff>
      <xdr:row>73</xdr:row>
      <xdr:rowOff>185737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37C2D15C-09D4-43DB-8122-9BE1B47CFE42}"/>
            </a:ext>
          </a:extLst>
        </xdr:cNvPr>
        <xdr:cNvGrpSpPr/>
      </xdr:nvGrpSpPr>
      <xdr:grpSpPr>
        <a:xfrm>
          <a:off x="7010400" y="10372725"/>
          <a:ext cx="7253287" cy="3719512"/>
          <a:chOff x="6981825" y="10372725"/>
          <a:chExt cx="7253287" cy="3719512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AC5424C7-964D-4BBD-A1EF-B74C98A9E836}"/>
              </a:ext>
            </a:extLst>
          </xdr:cNvPr>
          <xdr:cNvGraphicFramePr>
            <a:graphicFrameLocks/>
          </xdr:cNvGraphicFramePr>
        </xdr:nvGraphicFramePr>
        <xdr:xfrm>
          <a:off x="6981825" y="10372725"/>
          <a:ext cx="7253287" cy="37195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pic>
        <xdr:nvPicPr>
          <xdr:cNvPr id="9" name="Picture 8">
            <a:extLst>
              <a:ext uri="{FF2B5EF4-FFF2-40B4-BE49-F238E27FC236}">
                <a16:creationId xmlns:a16="http://schemas.microsoft.com/office/drawing/2014/main" id="{E897B8CF-DC0F-4CB4-9BA7-1A3037BBA3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39725" y="10448925"/>
            <a:ext cx="1122947" cy="935921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476250</xdr:colOff>
      <xdr:row>91</xdr:row>
      <xdr:rowOff>90487</xdr:rowOff>
    </xdr:from>
    <xdr:to>
      <xdr:col>20</xdr:col>
      <xdr:colOff>171450</xdr:colOff>
      <xdr:row>105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5A7F21-F4CB-44D9-A273-002406BFB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0.68126</cdr:x>
      <cdr:y>0.85447</cdr:y>
    </cdr:from>
    <cdr:to>
      <cdr:x>0.97257</cdr:x>
      <cdr:y>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6A56F720-8586-40AF-B2E7-4C54A578F2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114705" y="2343972"/>
          <a:ext cx="1331887" cy="399228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397248</xdr:colOff>
      <xdr:row>28</xdr:row>
      <xdr:rowOff>12325</xdr:rowOff>
    </xdr:from>
    <xdr:to>
      <xdr:col>29</xdr:col>
      <xdr:colOff>546846</xdr:colOff>
      <xdr:row>46</xdr:row>
      <xdr:rowOff>59950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8D7679-0A28-448C-91A1-9901DC372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665389</xdr:colOff>
      <xdr:row>54</xdr:row>
      <xdr:rowOff>8164</xdr:rowOff>
    </xdr:from>
    <xdr:to>
      <xdr:col>39</xdr:col>
      <xdr:colOff>112939</xdr:colOff>
      <xdr:row>72</xdr:row>
      <xdr:rowOff>55789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B408B5-DD35-42FD-9E6C-A5B85A672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66675</xdr:colOff>
      <xdr:row>47</xdr:row>
      <xdr:rowOff>76200</xdr:rowOff>
    </xdr:from>
    <xdr:to>
      <xdr:col>29</xdr:col>
      <xdr:colOff>219075</xdr:colOff>
      <xdr:row>65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F80F9F-AEA2-4123-A071-9F0AB32D1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338978</xdr:colOff>
      <xdr:row>47</xdr:row>
      <xdr:rowOff>85725</xdr:rowOff>
    </xdr:from>
    <xdr:to>
      <xdr:col>18</xdr:col>
      <xdr:colOff>98612</xdr:colOff>
      <xdr:row>65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C278EE-ECBA-44E5-B108-AA5AD4F0E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60</xdr:row>
      <xdr:rowOff>47624</xdr:rowOff>
    </xdr:from>
    <xdr:to>
      <xdr:col>12</xdr:col>
      <xdr:colOff>523874</xdr:colOff>
      <xdr:row>78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EB4A1C-AC36-45E3-B189-87A9FD6FC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23</xdr:col>
      <xdr:colOff>142875</xdr:colOff>
      <xdr:row>90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DB50E3-9BC2-439C-AF1B-D1EEB2221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397248</xdr:colOff>
      <xdr:row>28</xdr:row>
      <xdr:rowOff>12325</xdr:rowOff>
    </xdr:from>
    <xdr:to>
      <xdr:col>29</xdr:col>
      <xdr:colOff>546846</xdr:colOff>
      <xdr:row>46</xdr:row>
      <xdr:rowOff>59950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50F983-3E14-4E24-BEC6-45A9B7E75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533400</xdr:colOff>
      <xdr:row>44</xdr:row>
      <xdr:rowOff>76200</xdr:rowOff>
    </xdr:from>
    <xdr:to>
      <xdr:col>39</xdr:col>
      <xdr:colOff>9525</xdr:colOff>
      <xdr:row>62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E71D2F-A106-4BDA-8786-B200B8E8C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E34C6223-BD46-4649-B4A0-B91BBDE1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397248</xdr:colOff>
      <xdr:row>28</xdr:row>
      <xdr:rowOff>12325</xdr:rowOff>
    </xdr:from>
    <xdr:to>
      <xdr:col>29</xdr:col>
      <xdr:colOff>546846</xdr:colOff>
      <xdr:row>46</xdr:row>
      <xdr:rowOff>59950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7800BD-74A4-4654-97AD-CCF1DC031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447675</xdr:colOff>
      <xdr:row>47</xdr:row>
      <xdr:rowOff>114300</xdr:rowOff>
    </xdr:from>
    <xdr:to>
      <xdr:col>36</xdr:col>
      <xdr:colOff>714375</xdr:colOff>
      <xdr:row>65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C76F9A-E356-4F55-894E-E956CDB6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SpA">
  <a:themeElements>
    <a:clrScheme name="CSpA">
      <a:dk1>
        <a:srgbClr val="002E34"/>
      </a:dk1>
      <a:lt1>
        <a:srgbClr val="FFFFFF"/>
      </a:lt1>
      <a:dk2>
        <a:srgbClr val="008576"/>
      </a:dk2>
      <a:lt2>
        <a:srgbClr val="00AFDB"/>
      </a:lt2>
      <a:accent1>
        <a:srgbClr val="4555A5"/>
      </a:accent1>
      <a:accent2>
        <a:srgbClr val="973F98"/>
      </a:accent2>
      <a:accent3>
        <a:srgbClr val="F2652A"/>
      </a:accent3>
      <a:accent4>
        <a:srgbClr val="FBBF13"/>
      </a:accent4>
      <a:accent5>
        <a:srgbClr val="CDDC35"/>
      </a:accent5>
      <a:accent6>
        <a:srgbClr val="51B04C"/>
      </a:accent6>
      <a:hlink>
        <a:srgbClr val="4555A5"/>
      </a:hlink>
      <a:folHlink>
        <a:srgbClr val="478ECC"/>
      </a:folHlink>
    </a:clrScheme>
    <a:fontScheme name="CSpA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pA" id="{1906F801-8C2B-4597-852C-8DF5CDAAD679}" vid="{4AFA512C-2878-4067-BAD6-867B9F24EA1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czso.cz/csu/czso/zemreli-podle-tydnu-a-vekovych-skupin-v-ceske-republic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ons.gov.uk/peoplepopulationandcommunity/birthsdeathsandmarriages/deaths/datasets/weeklyprovisionalfiguresondeathsregisteredinenglandandwal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opendata.cbs.n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scb.se/om-scb/nyheter-och-pressmeddelanden/april-var-den-dodligaste-manaden-i-sverige-pa-over-20-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D130"/>
  <sheetViews>
    <sheetView tabSelected="1" topLeftCell="A55" zoomScaleNormal="100" workbookViewId="0">
      <selection activeCell="C101" sqref="C101"/>
    </sheetView>
  </sheetViews>
  <sheetFormatPr defaultRowHeight="15" x14ac:dyDescent="0.25"/>
  <cols>
    <col min="3" max="3" width="7.28515625" customWidth="1"/>
    <col min="7" max="7" width="11.28515625" bestFit="1" customWidth="1"/>
    <col min="8" max="8" width="10.28515625" bestFit="1" customWidth="1"/>
  </cols>
  <sheetData>
    <row r="2" spans="1:28" x14ac:dyDescent="0.25">
      <c r="B2" t="s">
        <v>1934</v>
      </c>
    </row>
    <row r="3" spans="1:28" x14ac:dyDescent="0.25">
      <c r="B3" t="str">
        <f>CZ!S30</f>
        <v>cumulative</v>
      </c>
      <c r="C3">
        <f>CZ!T30</f>
        <v>1</v>
      </c>
      <c r="D3">
        <f>CZ!U30</f>
        <v>2</v>
      </c>
      <c r="E3">
        <f>CZ!V30</f>
        <v>3</v>
      </c>
      <c r="F3">
        <f>CZ!W30</f>
        <v>4</v>
      </c>
      <c r="G3">
        <f>CZ!X30</f>
        <v>5</v>
      </c>
      <c r="H3">
        <f>CZ!Y30</f>
        <v>6</v>
      </c>
      <c r="I3">
        <f>CZ!Z30</f>
        <v>7</v>
      </c>
      <c r="J3">
        <f>CZ!AA30</f>
        <v>8</v>
      </c>
      <c r="K3">
        <f>CZ!AB30</f>
        <v>9</v>
      </c>
      <c r="L3">
        <f>CZ!AC30</f>
        <v>10</v>
      </c>
      <c r="M3">
        <f>CZ!AD30</f>
        <v>11</v>
      </c>
      <c r="N3">
        <f>CZ!AE30</f>
        <v>12</v>
      </c>
      <c r="O3">
        <f>CZ!AF30</f>
        <v>13</v>
      </c>
      <c r="P3">
        <f>CZ!AG30</f>
        <v>14</v>
      </c>
      <c r="Q3">
        <f>CZ!AH30</f>
        <v>15</v>
      </c>
      <c r="R3">
        <f>CZ!AI30</f>
        <v>16</v>
      </c>
      <c r="S3">
        <f>CZ!AJ30</f>
        <v>17</v>
      </c>
      <c r="T3">
        <f>CZ!AK30</f>
        <v>18</v>
      </c>
      <c r="U3">
        <f>CZ!AL30</f>
        <v>19</v>
      </c>
      <c r="V3">
        <f>CZ!AM30</f>
        <v>20</v>
      </c>
      <c r="W3">
        <f>CZ!AN30</f>
        <v>21</v>
      </c>
      <c r="X3">
        <f>CZ!AO30</f>
        <v>22</v>
      </c>
      <c r="Y3">
        <f>CZ!AP30</f>
        <v>23</v>
      </c>
      <c r="Z3">
        <f>CZ!AQ30</f>
        <v>24</v>
      </c>
      <c r="AA3">
        <f>CZ!AR30</f>
        <v>25</v>
      </c>
      <c r="AB3">
        <f>CZ!AS30</f>
        <v>26</v>
      </c>
    </row>
    <row r="4" spans="1:28" x14ac:dyDescent="0.25">
      <c r="A4" s="23">
        <v>19</v>
      </c>
      <c r="B4" t="str">
        <f>CZ!S31</f>
        <v>CZ-2011</v>
      </c>
      <c r="C4" s="3">
        <f>IF(C$3&gt;$A4,"",CZ!T31)</f>
        <v>-2.4530120481927754E-2</v>
      </c>
      <c r="D4" s="3">
        <f>IF(D$3&gt;$A4,"",CZ!U31)</f>
        <v>-4.1118621733082783E-2</v>
      </c>
      <c r="E4" s="3">
        <f>IF(E$3&gt;$A4,"",CZ!V31)</f>
        <v>-4.8079737244317265E-2</v>
      </c>
      <c r="F4" s="3">
        <f>IF(F$3&gt;$A4,"",CZ!W31)</f>
        <v>-5.8238947753014261E-2</v>
      </c>
      <c r="G4" s="3">
        <f>IF(G$3&gt;$A4,"",CZ!X31)</f>
        <v>-5.2291888748909783E-2</v>
      </c>
      <c r="H4" s="3">
        <f>IF(H$3&gt;$A4,"",CZ!Y31)</f>
        <v>-5.1275057957179869E-2</v>
      </c>
      <c r="I4" s="3">
        <f>IF(I$3&gt;$A4,"",CZ!Z31)</f>
        <v>-5.2284854289232449E-2</v>
      </c>
      <c r="J4" s="3">
        <f>IF(J$3&gt;$A4,"",CZ!AA31)</f>
        <v>-5.0747923758875824E-2</v>
      </c>
      <c r="K4" s="3">
        <f>IF(K$3&gt;$A4,"",CZ!AB31)</f>
        <v>-4.9546783006480584E-2</v>
      </c>
      <c r="L4" s="3">
        <f>IF(L$3&gt;$A4,"",CZ!AC31)</f>
        <v>-4.9112634821334905E-2</v>
      </c>
      <c r="M4" s="3">
        <f>IF(M$3&gt;$A4,"",CZ!AD31)</f>
        <v>-4.4613039532025583E-2</v>
      </c>
      <c r="N4" s="3">
        <f>IF(N$3&gt;$A4,"",CZ!AE31)</f>
        <v>-4.6809801987709586E-2</v>
      </c>
      <c r="O4" s="3">
        <f>IF(O$3&gt;$A4,"",CZ!AF31)</f>
        <v>-4.6924835899978548E-2</v>
      </c>
      <c r="P4" s="3">
        <f>IF(P$3&gt;$A4,"",CZ!AG31)</f>
        <v>-4.6846467442896063E-2</v>
      </c>
      <c r="Q4" s="3">
        <f>IF(Q$3&gt;$A4,"",CZ!AH31)</f>
        <v>-4.6860984368877652E-2</v>
      </c>
      <c r="R4" s="3">
        <f>IF(R$3&gt;$A4,"",CZ!AI31)</f>
        <v>-4.2618647947504966E-2</v>
      </c>
      <c r="S4" s="3">
        <f>IF(S$3&gt;$A4,"",CZ!AJ31)</f>
        <v>-4.3974975327381129E-2</v>
      </c>
      <c r="T4" s="3">
        <f>IF(T$3&gt;$A4,"",CZ!AK31)</f>
        <v>-4.3476830181228866E-2</v>
      </c>
      <c r="U4" s="3">
        <f>IF(U$3&gt;$A4,"",CZ!AL31)</f>
        <v>-4.0999610548133898E-2</v>
      </c>
      <c r="V4" s="3"/>
      <c r="W4" s="3"/>
      <c r="X4" s="3"/>
      <c r="Y4" s="3"/>
      <c r="Z4" s="3"/>
      <c r="AA4" s="3"/>
    </row>
    <row r="5" spans="1:28" x14ac:dyDescent="0.25">
      <c r="A5">
        <f>A4</f>
        <v>19</v>
      </c>
      <c r="B5" t="str">
        <f>CZ!S32</f>
        <v>CZ-2012</v>
      </c>
      <c r="C5" s="3">
        <f>IF(C$3&gt;$A5,"",CZ!T32)</f>
        <v>-1.8891566265060285E-2</v>
      </c>
      <c r="D5" s="3">
        <f>IF(D$3&gt;$A5,"",CZ!U32)</f>
        <v>-2.2670148124649198E-2</v>
      </c>
      <c r="E5" s="3">
        <f>IF(E$3&gt;$A5,"",CZ!V32)</f>
        <v>-4.1055575428441363E-2</v>
      </c>
      <c r="F5" s="3">
        <f>IF(F$3&gt;$A5,"",CZ!W32)</f>
        <v>-4.9908659115820257E-2</v>
      </c>
      <c r="G5" s="3">
        <f>IF(G$3&gt;$A5,"",CZ!X32)</f>
        <v>-5.2030235487934881E-2</v>
      </c>
      <c r="H5" s="3">
        <f>IF(H$3&gt;$A5,"",CZ!Y32)</f>
        <v>-5.06252958022156E-2</v>
      </c>
      <c r="I5" s="3">
        <f>IF(I$3&gt;$A5,"",CZ!Z32)</f>
        <v>-4.7482555753181006E-2</v>
      </c>
      <c r="J5" s="3">
        <f>IF(J$3&gt;$A5,"",CZ!AA32)</f>
        <v>-4.7850427172079109E-2</v>
      </c>
      <c r="K5" s="3">
        <f>IF(K$3&gt;$A5,"",CZ!AB32)</f>
        <v>-4.7545427591172862E-2</v>
      </c>
      <c r="L5" s="3">
        <f>IF(L$3&gt;$A5,"",CZ!AC32)</f>
        <v>-4.6409055797675014E-2</v>
      </c>
      <c r="M5" s="3">
        <f>IF(M$3&gt;$A5,"",CZ!AD32)</f>
        <v>-4.574649648888908E-2</v>
      </c>
      <c r="N5" s="3">
        <f>IF(N$3&gt;$A5,"",CZ!AE32)</f>
        <v>-4.2964554242749739E-2</v>
      </c>
      <c r="O5" s="3">
        <f>IF(O$3&gt;$A5,"",CZ!AF32)</f>
        <v>-3.7034433253657573E-2</v>
      </c>
      <c r="P5" s="3">
        <f>IF(P$3&gt;$A5,"",CZ!AG32)</f>
        <v>-3.6718434469831661E-2</v>
      </c>
      <c r="Q5" s="3">
        <f>IF(Q$3&gt;$A5,"",CZ!AH32)</f>
        <v>-3.0248666642919371E-2</v>
      </c>
      <c r="R5" s="3">
        <f>IF(R$3&gt;$A5,"",CZ!AI32)</f>
        <v>-2.7126506943384712E-2</v>
      </c>
      <c r="S5" s="3">
        <f>IF(S$3&gt;$A5,"",CZ!AJ32)</f>
        <v>-2.1509906561473779E-2</v>
      </c>
      <c r="T5" s="3">
        <f>IF(T$3&gt;$A5,"",CZ!AK32)</f>
        <v>-1.8303868903166362E-2</v>
      </c>
      <c r="U5" s="3">
        <f>IF(U$3&gt;$A5,"",CZ!AL32)</f>
        <v>-1.8793012867594206E-2</v>
      </c>
      <c r="V5" s="3"/>
      <c r="W5" s="3"/>
      <c r="X5" s="3"/>
      <c r="Y5" s="3"/>
      <c r="Z5" s="3"/>
      <c r="AA5" s="3"/>
    </row>
    <row r="6" spans="1:28" x14ac:dyDescent="0.25">
      <c r="A6">
        <f t="shared" ref="A6:A33" si="0">A5</f>
        <v>19</v>
      </c>
      <c r="B6" t="str">
        <f>CZ!S33</f>
        <v>CZ-2013</v>
      </c>
      <c r="C6" s="3">
        <f>IF(C$3&gt;$A6,"",CZ!T33)</f>
        <v>3.2289156626505583E-3</v>
      </c>
      <c r="D6" s="3">
        <f>IF(D$3&gt;$A6,"",CZ!U33)</f>
        <v>-1.5861782864393845E-3</v>
      </c>
      <c r="E6" s="3">
        <f>IF(E$3&gt;$A6,"",CZ!V33)</f>
        <v>7.5282104647003195E-3</v>
      </c>
      <c r="F6" s="3">
        <f>IF(F$3&gt;$A6,"",CZ!W33)</f>
        <v>1.3116550968213354E-2</v>
      </c>
      <c r="G6" s="3">
        <f>IF(G$3&gt;$A6,"",CZ!X33)</f>
        <v>2.0622153309429198E-2</v>
      </c>
      <c r="H6" s="3">
        <f>IF(H$3&gt;$A6,"",CZ!Y33)</f>
        <v>2.4602722583646854E-2</v>
      </c>
      <c r="I6" s="3">
        <f>IF(I$3&gt;$A6,"",CZ!Z33)</f>
        <v>2.0611574770830487E-2</v>
      </c>
      <c r="J6" s="3">
        <f>IF(J$3&gt;$A6,"",CZ!AA33)</f>
        <v>1.6377413835248104E-2</v>
      </c>
      <c r="K6" s="3">
        <f>IF(K$3&gt;$A6,"",CZ!AB33)</f>
        <v>1.2352280909822523E-2</v>
      </c>
      <c r="L6" s="3">
        <f>IF(L$3&gt;$A6,"",CZ!AC33)</f>
        <v>1.1181468801556351E-2</v>
      </c>
      <c r="M6" s="3">
        <f>IF(M$3&gt;$A6,"",CZ!AD33)</f>
        <v>1.1825299975246346E-2</v>
      </c>
      <c r="N6" s="3">
        <f>IF(N$3&gt;$A6,"",CZ!AE33)</f>
        <v>1.482197261608615E-2</v>
      </c>
      <c r="O6" s="3">
        <f>IF(O$3&gt;$A6,"",CZ!AF33)</f>
        <v>1.7779044038747579E-2</v>
      </c>
      <c r="P6" s="3">
        <f>IF(P$3&gt;$A6,"",CZ!AG33)</f>
        <v>2.557207507309512E-2</v>
      </c>
      <c r="Q6" s="3">
        <f>IF(Q$3&gt;$A6,"",CZ!AH33)</f>
        <v>2.830246723681781E-2</v>
      </c>
      <c r="R6" s="3">
        <f>IF(R$3&gt;$A6,"",CZ!AI33)</f>
        <v>2.9375858385472301E-2</v>
      </c>
      <c r="S6" s="3">
        <f>IF(S$3&gt;$A6,"",CZ!AJ33)</f>
        <v>2.7367849990477238E-2</v>
      </c>
      <c r="T6" s="3">
        <f>IF(T$3&gt;$A6,"",CZ!AK33)</f>
        <v>2.486035587657023E-2</v>
      </c>
      <c r="U6" s="3">
        <f>IF(U$3&gt;$A6,"",CZ!AL33)</f>
        <v>2.2750262030534079E-2</v>
      </c>
      <c r="V6" s="3"/>
      <c r="W6" s="3"/>
      <c r="X6" s="3"/>
      <c r="Y6" s="3"/>
      <c r="Z6" s="3"/>
      <c r="AA6" s="3"/>
    </row>
    <row r="7" spans="1:28" x14ac:dyDescent="0.25">
      <c r="A7">
        <f t="shared" si="0"/>
        <v>19</v>
      </c>
      <c r="B7" t="str">
        <f>CZ!S34</f>
        <v>CZ-2014</v>
      </c>
      <c r="C7" s="3">
        <f>IF(C$3&gt;$A7,"",CZ!T34)</f>
        <v>-8.9590361445783168E-2</v>
      </c>
      <c r="D7" s="3">
        <f>IF(D$3&gt;$A7,"",CZ!U34)</f>
        <v>-0.10459015593352691</v>
      </c>
      <c r="E7" s="3">
        <f>IF(E$3&gt;$A7,"",CZ!V34)</f>
        <v>-0.111150856882703</v>
      </c>
      <c r="F7" s="3">
        <f>IF(F$3&gt;$A7,"",CZ!W34)</f>
        <v>-0.10219218122031422</v>
      </c>
      <c r="G7" s="3">
        <f>IF(G$3&gt;$A7,"",CZ!X34)</f>
        <v>-0.10087217753658301</v>
      </c>
      <c r="H7" s="3">
        <f>IF(H$3&gt;$A7,"",CZ!Y34)</f>
        <v>-0.10462775045924547</v>
      </c>
      <c r="I7" s="3">
        <f>IF(I$3&gt;$A7,"",CZ!Z34)</f>
        <v>-0.10923518949240661</v>
      </c>
      <c r="J7" s="3">
        <f>IF(J$3&gt;$A7,"",CZ!AA34)</f>
        <v>-0.11052220519760808</v>
      </c>
      <c r="K7" s="3">
        <f>IF(K$3&gt;$A7,"",CZ!AB34)</f>
        <v>-0.11425727476809691</v>
      </c>
      <c r="L7" s="3">
        <f>IF(L$3&gt;$A7,"",CZ!AC34)</f>
        <v>-0.11511429416084148</v>
      </c>
      <c r="M7" s="3">
        <f>IF(M$3&gt;$A7,"",CZ!AD34)</f>
        <v>-0.11246411805323338</v>
      </c>
      <c r="N7" s="3">
        <f>IF(N$3&gt;$A7,"",CZ!AE34)</f>
        <v>-0.10509944537392339</v>
      </c>
      <c r="O7" s="3">
        <f>IF(O$3&gt;$A7,"",CZ!AF34)</f>
        <v>-0.10007326224182461</v>
      </c>
      <c r="P7" s="3">
        <f>IF(P$3&gt;$A7,"",CZ!AG34)</f>
        <v>-9.7579835065638915E-2</v>
      </c>
      <c r="Q7" s="3">
        <f>IF(Q$3&gt;$A7,"",CZ!AH34)</f>
        <v>-9.6027615954301551E-2</v>
      </c>
      <c r="R7" s="3">
        <f>IF(R$3&gt;$A7,"",CZ!AI34)</f>
        <v>-9.2336334503280951E-2</v>
      </c>
      <c r="S7" s="3">
        <f>IF(S$3&gt;$A7,"",CZ!AJ34)</f>
        <v>-8.8853170503667714E-2</v>
      </c>
      <c r="T7" s="3">
        <f>IF(T$3&gt;$A7,"",CZ!AK34)</f>
        <v>-8.5209651280448176E-2</v>
      </c>
      <c r="U7" s="3">
        <f>IF(U$3&gt;$A7,"",CZ!AL34)</f>
        <v>-8.3201555716447689E-2</v>
      </c>
      <c r="V7" s="3"/>
      <c r="W7" s="3"/>
      <c r="X7" s="3"/>
      <c r="Y7" s="3"/>
      <c r="Z7" s="3"/>
      <c r="AA7" s="3"/>
    </row>
    <row r="8" spans="1:28" x14ac:dyDescent="0.25">
      <c r="A8">
        <f t="shared" si="0"/>
        <v>19</v>
      </c>
      <c r="B8" t="str">
        <f>CZ!S35</f>
        <v>CZ-2015</v>
      </c>
      <c r="C8" s="3">
        <f>IF(C$3&gt;$A8,"",CZ!T35)</f>
        <v>3.1421686746987906E-2</v>
      </c>
      <c r="D8" s="3">
        <f>IF(D$3&gt;$A8,"",CZ!U35)</f>
        <v>5.6394738768637598E-2</v>
      </c>
      <c r="E8" s="3">
        <f>IF(E$3&gt;$A8,"",CZ!V35)</f>
        <v>5.4502292608370438E-2</v>
      </c>
      <c r="F8" s="3">
        <f>IF(F$3&gt;$A8,"",CZ!W35)</f>
        <v>6.3755937157471659E-2</v>
      </c>
      <c r="G8" s="3">
        <f>IF(G$3&gt;$A8,"",CZ!X35)</f>
        <v>7.147010369221822E-2</v>
      </c>
      <c r="H8" s="3">
        <f>IF(H$3&gt;$A8,"",CZ!Y35)</f>
        <v>7.4490016925903055E-2</v>
      </c>
      <c r="I8" s="3">
        <f>IF(I$3&gt;$A8,"",CZ!Z35)</f>
        <v>8.4519086058284301E-2</v>
      </c>
      <c r="J8" s="3">
        <f>IF(J$3&gt;$A8,"",CZ!AA35)</f>
        <v>8.9190429914565578E-2</v>
      </c>
      <c r="K8" s="3">
        <f>IF(K$3&gt;$A8,"",CZ!AB35)</f>
        <v>9.1596425092125899E-2</v>
      </c>
      <c r="L8" s="3">
        <f>IF(L$3&gt;$A8,"",CZ!AC35)</f>
        <v>8.4221016393129969E-2</v>
      </c>
      <c r="M8" s="3">
        <f>IF(M$3&gt;$A8,"",CZ!AD35)</f>
        <v>7.7018617356222535E-2</v>
      </c>
      <c r="N8" s="3">
        <f>IF(N$3&gt;$A8,"",CZ!AE35)</f>
        <v>7.1961635368293309E-2</v>
      </c>
      <c r="O8" s="3">
        <f>IF(O$3&gt;$A8,"",CZ!AF35)</f>
        <v>6.7330960327386044E-2</v>
      </c>
      <c r="P8" s="3">
        <f>IF(P$3&gt;$A8,"",CZ!AG35)</f>
        <v>6.4375489745970738E-2</v>
      </c>
      <c r="Q8" s="3">
        <f>IF(Q$3&gt;$A8,"",CZ!AH35)</f>
        <v>6.0011593001453985E-2</v>
      </c>
      <c r="R8" s="3">
        <f>IF(R$3&gt;$A8,"",CZ!AI35)</f>
        <v>5.9014191973142081E-2</v>
      </c>
      <c r="S8" s="3">
        <f>IF(S$3&gt;$A8,"",CZ!AJ35)</f>
        <v>5.8247580351938347E-2</v>
      </c>
      <c r="T8" s="3">
        <f>IF(T$3&gt;$A8,"",CZ!AK35)</f>
        <v>5.5981046240920089E-2</v>
      </c>
      <c r="U8" s="3">
        <f>IF(U$3&gt;$A8,"",CZ!AL35)</f>
        <v>5.3307857779497099E-2</v>
      </c>
      <c r="V8" s="3"/>
      <c r="W8" s="3"/>
      <c r="X8" s="3"/>
      <c r="Y8" s="3"/>
      <c r="Z8" s="3"/>
      <c r="AA8" s="3"/>
    </row>
    <row r="9" spans="1:28" x14ac:dyDescent="0.25">
      <c r="A9">
        <f t="shared" si="0"/>
        <v>19</v>
      </c>
      <c r="B9" t="str">
        <f>CZ!S36</f>
        <v>CZ-2016</v>
      </c>
      <c r="C9" s="3">
        <f>IF(C$3&gt;$A9,"",CZ!T36)</f>
        <v>-3.6240963855421728E-2</v>
      </c>
      <c r="D9" s="3">
        <f>IF(D$3&gt;$A9,"",CZ!U36)</f>
        <v>-6.0884843456404485E-2</v>
      </c>
      <c r="E9" s="3">
        <f>IF(E$3&gt;$A9,"",CZ!V36)</f>
        <v>-5.5981919287177662E-2</v>
      </c>
      <c r="F9" s="3">
        <f>IF(F$3&gt;$A9,"",CZ!W36)</f>
        <v>-6.0979174278407031E-2</v>
      </c>
      <c r="G9" s="3">
        <f>IF(G$3&gt;$A9,"",CZ!X36)</f>
        <v>-6.6421164841554414E-2</v>
      </c>
      <c r="H9" s="3">
        <f>IF(H$3&gt;$A9,"",CZ!Y36)</f>
        <v>-6.5136650596417475E-2</v>
      </c>
      <c r="I9" s="3">
        <f>IF(I$3&gt;$A9,"",CZ!Z36)</f>
        <v>-6.9770146394855653E-2</v>
      </c>
      <c r="J9" s="3">
        <f>IF(J$3&gt;$A9,"",CZ!AA36)</f>
        <v>-7.049382642445344E-2</v>
      </c>
      <c r="K9" s="3">
        <f>IF(K$3&gt;$A9,"",CZ!AB36)</f>
        <v>-6.8035494938370966E-2</v>
      </c>
      <c r="L9" s="3">
        <f>IF(L$3&gt;$A9,"",CZ!AC36)</f>
        <v>-7.0741267010614048E-2</v>
      </c>
      <c r="M9" s="3">
        <f>IF(M$3&gt;$A9,"",CZ!AD36)</f>
        <v>-6.9431838415071057E-2</v>
      </c>
      <c r="N9" s="3">
        <f>IF(N$3&gt;$A9,"",CZ!AE36)</f>
        <v>-6.7186021346515523E-2</v>
      </c>
      <c r="O9" s="3">
        <f>IF(O$3&gt;$A9,"",CZ!AF36)</f>
        <v>-6.2642916873256335E-2</v>
      </c>
      <c r="P9" s="3">
        <f>IF(P$3&gt;$A9,"",CZ!AG36)</f>
        <v>-5.9087096250832798E-2</v>
      </c>
      <c r="Q9" s="3">
        <f>IF(Q$3&gt;$A9,"",CZ!AH36)</f>
        <v>-5.6857519421515706E-2</v>
      </c>
      <c r="R9" s="3">
        <f>IF(R$3&gt;$A9,"",CZ!AI36)</f>
        <v>-5.7561422249351443E-2</v>
      </c>
      <c r="S9" s="3">
        <f>IF(S$3&gt;$A9,"",CZ!AJ36)</f>
        <v>-5.4025821122070307E-2</v>
      </c>
      <c r="T9" s="3">
        <f>IF(T$3&gt;$A9,"",CZ!AK36)</f>
        <v>-5.2163969759540636E-2</v>
      </c>
      <c r="U9" s="3">
        <f>IF(U$3&gt;$A9,"",CZ!AL36)</f>
        <v>-4.9468228307661746E-2</v>
      </c>
      <c r="V9" s="3"/>
      <c r="W9" s="3"/>
      <c r="X9" s="3"/>
      <c r="Y9" s="3"/>
      <c r="Z9" s="3"/>
      <c r="AA9" s="3"/>
    </row>
    <row r="10" spans="1:28" x14ac:dyDescent="0.25">
      <c r="A10">
        <f t="shared" si="0"/>
        <v>19</v>
      </c>
      <c r="B10" t="str">
        <f>CZ!S37</f>
        <v>CZ-2017</v>
      </c>
      <c r="C10" s="3">
        <f>IF(C$3&gt;$A10,"",CZ!T37)</f>
        <v>0.19840963855421681</v>
      </c>
      <c r="D10" s="3">
        <f>IF(D$3&gt;$A10,"",CZ!U37)</f>
        <v>0.22418799873105735</v>
      </c>
      <c r="E10" s="3">
        <f>IF(E$3&gt;$A10,"",CZ!V37)</f>
        <v>0.23025267470976549</v>
      </c>
      <c r="F10" s="3">
        <f>IF(F$3&gt;$A10,"",CZ!W37)</f>
        <v>0.22411399342345631</v>
      </c>
      <c r="G10" s="3">
        <f>IF(G$3&gt;$A10,"",CZ!X37)</f>
        <v>0.20063959686016081</v>
      </c>
      <c r="H10" s="3">
        <f>IF(H$3&gt;$A10,"",CZ!Y37)</f>
        <v>0.1844442127048555</v>
      </c>
      <c r="I10" s="3">
        <f>IF(I$3&gt;$A10,"",CZ!Z37)</f>
        <v>0.16351074018333558</v>
      </c>
      <c r="J10" s="3">
        <f>IF(J$3&gt;$A10,"",CZ!AA37)</f>
        <v>0.14048685096970742</v>
      </c>
      <c r="K10" s="3">
        <f>IF(K$3&gt;$A10,"",CZ!AB37)</f>
        <v>0.1249523486805879</v>
      </c>
      <c r="L10" s="3">
        <f>IF(L$3&gt;$A10,"",CZ!AC37)</f>
        <v>0.10859614155882548</v>
      </c>
      <c r="M10" s="3">
        <f>IF(M$3&gt;$A10,"",CZ!AD37)</f>
        <v>9.425498004507768E-2</v>
      </c>
      <c r="N10" s="3">
        <f>IF(N$3&gt;$A10,"",CZ!AE37)</f>
        <v>8.1700533862537353E-2</v>
      </c>
      <c r="O10" s="3">
        <f>IF(O$3&gt;$A10,"",CZ!AF37)</f>
        <v>7.1460286684772514E-2</v>
      </c>
      <c r="P10" s="3">
        <f>IF(P$3&gt;$A10,"",CZ!AG37)</f>
        <v>6.3878408373059539E-2</v>
      </c>
      <c r="Q10" s="3">
        <f>IF(Q$3&gt;$A10,"",CZ!AH37)</f>
        <v>5.6135385532063681E-2</v>
      </c>
      <c r="R10" s="3">
        <f>IF(R$3&gt;$A10,"",CZ!AI37)</f>
        <v>5.1515336487105115E-2</v>
      </c>
      <c r="S10" s="3">
        <f>IF(S$3&gt;$A10,"",CZ!AJ37)</f>
        <v>4.7469541579855584E-2</v>
      </c>
      <c r="T10" s="3">
        <f>IF(T$3&gt;$A10,"",CZ!AK37)</f>
        <v>4.5739106113080873E-2</v>
      </c>
      <c r="U10" s="3">
        <f>IF(U$3&gt;$A10,"",CZ!AL37)</f>
        <v>4.5568482104817433E-2</v>
      </c>
      <c r="V10" s="3"/>
      <c r="W10" s="3"/>
      <c r="X10" s="3"/>
      <c r="Y10" s="3"/>
      <c r="Z10" s="3"/>
      <c r="AA10" s="3"/>
    </row>
    <row r="11" spans="1:28" x14ac:dyDescent="0.25">
      <c r="A11">
        <f t="shared" si="0"/>
        <v>19</v>
      </c>
      <c r="B11" t="str">
        <f>CZ!S38</f>
        <v>CZ-2018</v>
      </c>
      <c r="C11" s="3">
        <f>IF(C$3&gt;$A11,"",CZ!T38)</f>
        <v>-7.0506024096385581E-2</v>
      </c>
      <c r="D11" s="3">
        <f>IF(D$3&gt;$A11,"",CZ!U38)</f>
        <v>-6.2422216257107282E-2</v>
      </c>
      <c r="E11" s="3">
        <f>IF(E$3&gt;$A11,"",CZ!V38)</f>
        <v>-4.8957757471301752E-2</v>
      </c>
      <c r="F11" s="3">
        <f>IF(F$3&gt;$A11,"",CZ!W38)</f>
        <v>-4.7606868834490335E-2</v>
      </c>
      <c r="G11" s="3">
        <f>IF(G$3&gt;$A11,"",CZ!X38)</f>
        <v>-4.8890396356236071E-2</v>
      </c>
      <c r="H11" s="3">
        <f>IF(H$3&gt;$A11,"",CZ!Y38)</f>
        <v>-3.9146164397846954E-2</v>
      </c>
      <c r="I11" s="3">
        <f>IF(I$3&gt;$A11,"",CZ!Z38)</f>
        <v>-2.0392666575454917E-2</v>
      </c>
      <c r="J11" s="3">
        <f>IF(J$3&gt;$A11,"",CZ!AA38)</f>
        <v>1.5143294918649477E-3</v>
      </c>
      <c r="K11" s="3">
        <f>IF(K$3&gt;$A11,"",CZ!AB38)</f>
        <v>2.3740946249311702E-2</v>
      </c>
      <c r="L11" s="3">
        <f>IF(L$3&gt;$A11,"",CZ!AC38)</f>
        <v>5.0447735573759554E-2</v>
      </c>
      <c r="M11" s="3">
        <f>IF(M$3&gt;$A11,"",CZ!AD38)</f>
        <v>6.5449539451684774E-2</v>
      </c>
      <c r="N11" s="3">
        <f>IF(N$3&gt;$A11,"",CZ!AE38)</f>
        <v>7.3327237371176218E-2</v>
      </c>
      <c r="O11" s="3">
        <f>IF(O$3&gt;$A11,"",CZ!AF38)</f>
        <v>7.3957863110611186E-2</v>
      </c>
      <c r="P11" s="3">
        <f>IF(P$3&gt;$A11,"",CZ!AG38)</f>
        <v>7.2204521369321095E-2</v>
      </c>
      <c r="Q11" s="3">
        <f>IF(Q$3&gt;$A11,"",CZ!AH38)</f>
        <v>7.1611070992561698E-2</v>
      </c>
      <c r="R11" s="3">
        <f>IF(R$3&gt;$A11,"",CZ!AI38)</f>
        <v>6.6595452464520075E-2</v>
      </c>
      <c r="S11" s="3">
        <f>IF(S$3&gt;$A11,"",CZ!AJ38)</f>
        <v>6.2740594105119812E-2</v>
      </c>
      <c r="T11" s="3">
        <f>IF(T$3&gt;$A11,"",CZ!AK38)</f>
        <v>5.9781669806431487E-2</v>
      </c>
      <c r="U11" s="3">
        <f>IF(U$3&gt;$A11,"",CZ!AL38)</f>
        <v>5.6224826118890028E-2</v>
      </c>
      <c r="V11" s="3"/>
      <c r="W11" s="3"/>
      <c r="X11" s="3"/>
      <c r="Y11" s="3"/>
      <c r="Z11" s="3"/>
      <c r="AA11" s="3"/>
    </row>
    <row r="12" spans="1:28" x14ac:dyDescent="0.25">
      <c r="A12">
        <f t="shared" si="0"/>
        <v>19</v>
      </c>
      <c r="B12" t="str">
        <f>CZ!S39</f>
        <v>CZ-2019</v>
      </c>
      <c r="C12" s="3">
        <f>IF(C$3&gt;$A12,"",CZ!T39)</f>
        <v>6.6987951807228477E-3</v>
      </c>
      <c r="D12" s="3">
        <f>IF(D$3&gt;$A12,"",CZ!U39)</f>
        <v>1.2689426291515177E-2</v>
      </c>
      <c r="E12" s="3">
        <f>IF(E$3&gt;$A12,"",CZ!V39)</f>
        <v>1.2942668531104663E-2</v>
      </c>
      <c r="F12" s="3">
        <f>IF(F$3&gt;$A12,"",CZ!W39)</f>
        <v>1.7939349652904623E-2</v>
      </c>
      <c r="G12" s="3">
        <f>IF(G$3&gt;$A12,"",CZ!X39)</f>
        <v>2.7774009109409817E-2</v>
      </c>
      <c r="H12" s="3">
        <f>IF(H$3&gt;$A12,"",CZ!Y39)</f>
        <v>2.7273966998499936E-2</v>
      </c>
      <c r="I12" s="3">
        <f>IF(I$3&gt;$A12,"",CZ!Z39)</f>
        <v>3.0524011492680258E-2</v>
      </c>
      <c r="J12" s="3">
        <f>IF(J$3&gt;$A12,"",CZ!AA39)</f>
        <v>3.2045358341630345E-2</v>
      </c>
      <c r="K12" s="3">
        <f>IF(K$3&gt;$A12,"",CZ!AB39)</f>
        <v>2.6742979372273285E-2</v>
      </c>
      <c r="L12" s="3">
        <f>IF(L$3&gt;$A12,"",CZ!AC39)</f>
        <v>2.6930889463194135E-2</v>
      </c>
      <c r="M12" s="3">
        <f>IF(M$3&gt;$A12,"",CZ!AD39)</f>
        <v>2.3707055660987804E-2</v>
      </c>
      <c r="N12" s="3">
        <f>IF(N$3&gt;$A12,"",CZ!AE39)</f>
        <v>2.0248443732805189E-2</v>
      </c>
      <c r="O12" s="3">
        <f>IF(O$3&gt;$A12,"",CZ!AF39)</f>
        <v>1.6147294107199676E-2</v>
      </c>
      <c r="P12" s="3">
        <f>IF(P$3&gt;$A12,"",CZ!AG39)</f>
        <v>1.4201338667752875E-2</v>
      </c>
      <c r="Q12" s="3">
        <f>IF(Q$3&gt;$A12,"",CZ!AH39)</f>
        <v>1.3934269624717048E-2</v>
      </c>
      <c r="R12" s="3">
        <f>IF(R$3&gt;$A12,"",CZ!AI39)</f>
        <v>1.3142072333282464E-2</v>
      </c>
      <c r="S12" s="3">
        <f>IF(S$3&gt;$A12,"",CZ!AJ39)</f>
        <v>1.2538307487201984E-2</v>
      </c>
      <c r="T12" s="3">
        <f>IF(T$3&gt;$A12,"",CZ!AK39)</f>
        <v>1.279214208738144E-2</v>
      </c>
      <c r="U12" s="3">
        <f>IF(U$3&gt;$A12,"",CZ!AL39)</f>
        <v>1.461097940609898E-2</v>
      </c>
      <c r="V12" s="3"/>
      <c r="W12" s="3"/>
      <c r="X12" s="3"/>
      <c r="Y12" s="3"/>
      <c r="Z12" s="3"/>
      <c r="AA12" s="3"/>
    </row>
    <row r="13" spans="1:28" x14ac:dyDescent="0.25">
      <c r="A13">
        <f t="shared" si="0"/>
        <v>19</v>
      </c>
      <c r="B13" t="str">
        <f>CZ!S40</f>
        <v>CZ-2020</v>
      </c>
      <c r="C13" s="3">
        <f>IF(C$3&gt;$A13,"",CZ!T40)</f>
        <v>-2.8433734939759471E-3</v>
      </c>
      <c r="D13" s="3">
        <f>IF(D$3&gt;$A13,"",CZ!U40)</f>
        <v>1.1371678176627063E-2</v>
      </c>
      <c r="E13" s="3">
        <f>IF(E$3&gt;$A13,"",CZ!V40)</f>
        <v>1.2357321713114872E-3</v>
      </c>
      <c r="F13" s="3">
        <f>IF(F$3&gt;$A13,"",CZ!W40)</f>
        <v>4.7862623310193477E-3</v>
      </c>
      <c r="G13" s="3">
        <f>IF(G$3&gt;$A13,"",CZ!X40)</f>
        <v>5.010175404593459E-3</v>
      </c>
      <c r="H13" s="3">
        <f>IF(H$3&gt;$A13,"",CZ!Y40)</f>
        <v>1.2834807999294122E-3</v>
      </c>
      <c r="I13" s="3">
        <f>IF(I$3&gt;$A13,"",CZ!Z40)</f>
        <v>5.4042960733342762E-4</v>
      </c>
      <c r="J13" s="3">
        <f>IF(J$3&gt;$A13,"",CZ!AA40)</f>
        <v>-2.6709433557303092E-3</v>
      </c>
      <c r="K13" s="3">
        <f>IF(K$3&gt;$A13,"",CZ!AB40)</f>
        <v>-2.5149307467491238E-3</v>
      </c>
      <c r="L13" s="3">
        <f>IF(L$3&gt;$A13,"",CZ!AC40)</f>
        <v>-3.7955007104643244E-3</v>
      </c>
      <c r="M13" s="3">
        <f>IF(M$3&gt;$A13,"",CZ!AD40)</f>
        <v>-3.2223182451828038E-3</v>
      </c>
      <c r="N13" s="3">
        <f>IF(N$3&gt;$A13,"",CZ!AE40)</f>
        <v>-3.4339699487699962E-4</v>
      </c>
      <c r="O13" s="3">
        <f>IF(O$3&gt;$A13,"",CZ!AF40)</f>
        <v>2.1941671415145235E-3</v>
      </c>
      <c r="P13" s="3">
        <f>IF(P$3&gt;$A13,"",CZ!AG40)</f>
        <v>6.5276449734372067E-3</v>
      </c>
      <c r="Q13" s="3">
        <f>IF(Q$3&gt;$A13,"",CZ!AH40)</f>
        <v>9.008863141055732E-3</v>
      </c>
      <c r="R13" s="3">
        <f>IF(R$3&gt;$A13,"",CZ!AI40)</f>
        <v>8.7196703799786324E-3</v>
      </c>
      <c r="S13" s="3">
        <f>IF(S$3&gt;$A13,"",CZ!AJ40)</f>
        <v>6.0714842239523534E-3</v>
      </c>
      <c r="T13" s="3">
        <f>IF(T$3&gt;$A13,"",CZ!AK40)</f>
        <v>7.2886417295305204E-3</v>
      </c>
      <c r="U13" s="3">
        <f>IF(U$3&gt;$A13,"",CZ!AL40)</f>
        <v>6.0953137701293091E-3</v>
      </c>
      <c r="V13" s="3"/>
      <c r="W13" s="3"/>
      <c r="X13" s="3"/>
      <c r="Y13" s="3"/>
      <c r="Z13" s="3"/>
      <c r="AA13" s="3"/>
    </row>
    <row r="14" spans="1:28" x14ac:dyDescent="0.25">
      <c r="A14" s="23">
        <v>25</v>
      </c>
      <c r="B14" t="str">
        <f>UK!A61</f>
        <v>UK-2011</v>
      </c>
      <c r="C14" s="3">
        <f ca="1">IF(C$3&gt;$A14,"",UK!B61)</f>
        <v>6.1272452576800404E-2</v>
      </c>
      <c r="D14" s="3">
        <f ca="1">IF(D$3&gt;$A14,"",UK!C61)</f>
        <v>3.0155149599026619E-2</v>
      </c>
      <c r="E14" s="3">
        <f ca="1">IF(E$3&gt;$A14,"",UK!D61)</f>
        <v>-8.9191430463498233E-4</v>
      </c>
      <c r="F14" s="3">
        <f ca="1">IF(F$3&gt;$A14,"",UK!E61)</f>
        <v>-2.6311975142000416E-2</v>
      </c>
      <c r="G14" s="3">
        <f ca="1">IF(G$3&gt;$A14,"",UK!F61)</f>
        <v>-4.1223821881353415E-2</v>
      </c>
      <c r="H14" s="3">
        <f ca="1">IF(H$3&gt;$A14,"",UK!G61)</f>
        <v>-5.1740882034506309E-2</v>
      </c>
      <c r="I14" s="3">
        <f ca="1">IF(I$3&gt;$A14,"",UK!H61)</f>
        <v>-6.0696612207217858E-2</v>
      </c>
      <c r="J14" s="3">
        <f ca="1">IF(J$3&gt;$A14,"",UK!I61)</f>
        <v>-7.0852682529555025E-2</v>
      </c>
      <c r="K14" s="3">
        <f ca="1">IF(K$3&gt;$A14,"",UK!J61)</f>
        <v>-7.6667140713319953E-2</v>
      </c>
      <c r="L14" s="3">
        <f ca="1">IF(L$3&gt;$A14,"",UK!K61)</f>
        <v>-8.0780385831393575E-2</v>
      </c>
      <c r="M14" s="3">
        <f ca="1">IF(M$3&gt;$A14,"",UK!L61)</f>
        <v>-8.1370703699603031E-2</v>
      </c>
      <c r="N14" s="3">
        <f ca="1">IF(N$3&gt;$A14,"",UK!M61)</f>
        <v>-8.0042393012462118E-2</v>
      </c>
      <c r="O14" s="3">
        <f ca="1">IF(O$3&gt;$A14,"",UK!N61)</f>
        <v>-7.8203693446795244E-2</v>
      </c>
      <c r="P14" s="3">
        <f ca="1">IF(P$3&gt;$A14,"",UK!O61)</f>
        <v>-7.6321701171725445E-2</v>
      </c>
      <c r="Q14" s="3">
        <f ca="1">IF(Q$3&gt;$A14,"",UK!P61)</f>
        <v>-7.796905017924724E-2</v>
      </c>
      <c r="R14" s="3">
        <f ca="1">IF(R$3&gt;$A14,"",UK!Q61)</f>
        <v>-8.374959564880502E-2</v>
      </c>
      <c r="S14" s="3">
        <f ca="1">IF(S$3&gt;$A14,"",UK!R61)</f>
        <v>-8.9924833261059559E-2</v>
      </c>
      <c r="T14" s="3">
        <f ca="1">IF(T$3&gt;$A14,"",UK!S61)</f>
        <v>-8.6215595297085473E-2</v>
      </c>
      <c r="U14" s="3">
        <f ca="1">IF(U$3&gt;$A14,"",UK!T61)</f>
        <v>-7.8570023212233372E-2</v>
      </c>
      <c r="V14" s="3">
        <f ca="1">IF(V$3&gt;$A14,"",UK!U61)</f>
        <v>-7.9400654152679412E-2</v>
      </c>
      <c r="W14" s="3">
        <f ca="1">IF(W$3&gt;$A14,"",UK!V61)</f>
        <v>-7.8375650069916897E-2</v>
      </c>
      <c r="X14" s="3">
        <f ca="1">IF(X$3&gt;$A14,"",UK!W61)</f>
        <v>-7.7271179432872344E-2</v>
      </c>
      <c r="Y14" s="3">
        <f ca="1">IF(Y$3&gt;$A14,"",UK!X61)</f>
        <v>-7.5044379297643835E-2</v>
      </c>
      <c r="Z14" s="3">
        <f ca="1">IF(Z$3&gt;$A14,"",UK!Y61)</f>
        <v>-7.3953816678430984E-2</v>
      </c>
      <c r="AA14" s="3">
        <f ca="1">IF(AA$3&gt;$A14,"",UK!Z61)</f>
        <v>-7.3145996250550571E-2</v>
      </c>
      <c r="AB14" s="3" t="str">
        <f>IF(AB$3&gt;$A14,"",UK!AA61)</f>
        <v/>
      </c>
    </row>
    <row r="15" spans="1:28" x14ac:dyDescent="0.25">
      <c r="A15">
        <f t="shared" si="0"/>
        <v>25</v>
      </c>
      <c r="B15" t="str">
        <f>UK!A62</f>
        <v>UK-2012</v>
      </c>
      <c r="C15" s="3">
        <f ca="1">IF(C$3&gt;$A15,"",UK!B62)</f>
        <v>-0.11750881316098707</v>
      </c>
      <c r="D15" s="3">
        <f ca="1">IF(D$3&gt;$A15,"",UK!C62)</f>
        <v>-0.12650420511363134</v>
      </c>
      <c r="E15" s="3">
        <f ca="1">IF(E$3&gt;$A15,"",UK!D62)</f>
        <v>-0.1341868664872895</v>
      </c>
      <c r="F15" s="3">
        <f ca="1">IF(F$3&gt;$A15,"",UK!E62)</f>
        <v>-0.13230271680542094</v>
      </c>
      <c r="G15" s="3">
        <f ca="1">IF(G$3&gt;$A15,"",UK!F62)</f>
        <v>-0.12912610125787205</v>
      </c>
      <c r="H15" s="3">
        <f ca="1">IF(H$3&gt;$A15,"",UK!G62)</f>
        <v>-0.12213822041104612</v>
      </c>
      <c r="I15" s="3">
        <f ca="1">IF(I$3&gt;$A15,"",UK!H62)</f>
        <v>-0.11232261319478737</v>
      </c>
      <c r="J15" s="3">
        <f ca="1">IF(J$3&gt;$A15,"",UK!I62)</f>
        <v>-9.8786549413398303E-2</v>
      </c>
      <c r="K15" s="3">
        <f ca="1">IF(K$3&gt;$A15,"",UK!J62)</f>
        <v>-8.7460546229100405E-2</v>
      </c>
      <c r="L15" s="3">
        <f ca="1">IF(L$3&gt;$A15,"",UK!K62)</f>
        <v>-8.312350312847952E-2</v>
      </c>
      <c r="M15" s="3">
        <f ca="1">IF(M$3&gt;$A15,"",UK!L62)</f>
        <v>-8.1940116729671192E-2</v>
      </c>
      <c r="N15" s="3">
        <f ca="1">IF(N$3&gt;$A15,"",UK!M62)</f>
        <v>-7.9421116105690193E-2</v>
      </c>
      <c r="O15" s="3">
        <f ca="1">IF(O$3&gt;$A15,"",UK!N62)</f>
        <v>-7.5428266619790796E-2</v>
      </c>
      <c r="P15" s="3">
        <f ca="1">IF(P$3&gt;$A15,"",UK!O62)</f>
        <v>-8.0342327623618329E-2</v>
      </c>
      <c r="Q15" s="3">
        <f ca="1">IF(Q$3&gt;$A15,"",UK!P62)</f>
        <v>-7.7759579302681459E-2</v>
      </c>
      <c r="R15" s="3">
        <f ca="1">IF(R$3&gt;$A15,"",UK!Q62)</f>
        <v>-6.9554047649497117E-2</v>
      </c>
      <c r="S15" s="3">
        <f ca="1">IF(S$3&gt;$A15,"",UK!R62)</f>
        <v>-6.4885072779033784E-2</v>
      </c>
      <c r="T15" s="3">
        <f ca="1">IF(T$3&gt;$A15,"",UK!S62)</f>
        <v>-6.1920582008198589E-2</v>
      </c>
      <c r="U15" s="3">
        <f ca="1">IF(U$3&gt;$A15,"",UK!T62)</f>
        <v>-6.1530158163578E-2</v>
      </c>
      <c r="V15" s="3">
        <f ca="1">IF(V$3&gt;$A15,"",UK!U62)</f>
        <v>-5.8689581161716083E-2</v>
      </c>
      <c r="W15" s="3">
        <f ca="1">IF(W$3&gt;$A15,"",UK!V62)</f>
        <v>-5.6612546545791655E-2</v>
      </c>
      <c r="X15" s="3">
        <f ca="1">IF(X$3&gt;$A15,"",UK!W62)</f>
        <v>-4.9079138619155506E-2</v>
      </c>
      <c r="Y15" s="3">
        <f ca="1">IF(Y$3&gt;$A15,"",UK!X62)</f>
        <v>-5.8076212650934017E-2</v>
      </c>
      <c r="Z15" s="3">
        <f ca="1">IF(Z$3&gt;$A15,"",UK!Y62)</f>
        <v>-5.284382110648822E-2</v>
      </c>
      <c r="AA15" s="3">
        <f ca="1">IF(AA$3&gt;$A15,"",UK!Z62)</f>
        <v>-5.1483215692347158E-2</v>
      </c>
      <c r="AB15" s="3" t="str">
        <f>IF(AB$3&gt;$A15,"",UK!AA62)</f>
        <v/>
      </c>
    </row>
    <row r="16" spans="1:28" x14ac:dyDescent="0.25">
      <c r="A16">
        <f t="shared" si="0"/>
        <v>25</v>
      </c>
      <c r="B16" t="str">
        <f>UK!A63</f>
        <v>UK-2013</v>
      </c>
      <c r="C16" s="3">
        <f ca="1">IF(C$3&gt;$A16,"",UK!B63)</f>
        <v>-2.4676850763807285E-2</v>
      </c>
      <c r="D16" s="3">
        <f ca="1">IF(D$3&gt;$A16,"",UK!C63)</f>
        <v>-3.4426870098844625E-2</v>
      </c>
      <c r="E16" s="3">
        <f ca="1">IF(E$3&gt;$A16,"",UK!D63)</f>
        <v>-5.4021966745616511E-2</v>
      </c>
      <c r="F16" s="3">
        <f ca="1">IF(F$3&gt;$A16,"",UK!E63)</f>
        <v>-5.2238941179667896E-2</v>
      </c>
      <c r="G16" s="3">
        <f ca="1">IF(G$3&gt;$A16,"",UK!F63)</f>
        <v>-4.4413957255491833E-2</v>
      </c>
      <c r="H16" s="3">
        <f ca="1">IF(H$3&gt;$A16,"",UK!G63)</f>
        <v>-4.0142746286133811E-2</v>
      </c>
      <c r="I16" s="3">
        <f ca="1">IF(I$3&gt;$A16,"",UK!H63)</f>
        <v>-3.5276090083514039E-2</v>
      </c>
      <c r="J16" s="3">
        <f ca="1">IF(J$3&gt;$A16,"",UK!I63)</f>
        <v>-3.3330531818305593E-2</v>
      </c>
      <c r="K16" s="3">
        <f ca="1">IF(K$3&gt;$A16,"",UK!J63)</f>
        <v>-3.0322358799544081E-2</v>
      </c>
      <c r="L16" s="3">
        <f ca="1">IF(L$3&gt;$A16,"",UK!K63)</f>
        <v>-2.502111111217856E-2</v>
      </c>
      <c r="M16" s="3">
        <f ca="1">IF(M$3&gt;$A16,"",UK!L63)</f>
        <v>-1.9787102794868974E-2</v>
      </c>
      <c r="N16" s="3">
        <f ca="1">IF(N$3&gt;$A16,"",UK!M63)</f>
        <v>-1.3127215583086665E-2</v>
      </c>
      <c r="O16" s="3">
        <f ca="1">IF(O$3&gt;$A16,"",UK!N63)</f>
        <v>-1.599185329258971E-2</v>
      </c>
      <c r="P16" s="3">
        <f ca="1">IF(P$3&gt;$A16,"",UK!O63)</f>
        <v>-9.5920659638016117E-3</v>
      </c>
      <c r="Q16" s="3">
        <f ca="1">IF(Q$3&gt;$A16,"",UK!P63)</f>
        <v>1.4862457432525372E-3</v>
      </c>
      <c r="R16" s="3">
        <f ca="1">IF(R$3&gt;$A16,"",UK!Q63)</f>
        <v>1.0434141534202464E-2</v>
      </c>
      <c r="S16" s="3">
        <f ca="1">IF(S$3&gt;$A16,"",UK!R63)</f>
        <v>1.2871658918242001E-2</v>
      </c>
      <c r="T16" s="3">
        <f ca="1">IF(T$3&gt;$A16,"",UK!S63)</f>
        <v>1.2961169422046026E-2</v>
      </c>
      <c r="U16" s="3">
        <f ca="1">IF(U$3&gt;$A16,"",UK!T63)</f>
        <v>9.6966712646742777E-3</v>
      </c>
      <c r="V16" s="3">
        <f ca="1">IF(V$3&gt;$A16,"",UK!U63)</f>
        <v>8.9745931039010973E-3</v>
      </c>
      <c r="W16" s="3">
        <f ca="1">IF(W$3&gt;$A16,"",UK!V63)</f>
        <v>7.8327533112322462E-3</v>
      </c>
      <c r="X16" s="3">
        <f ca="1">IF(X$3&gt;$A16,"",UK!W63)</f>
        <v>7.6757787432031035E-3</v>
      </c>
      <c r="Y16" s="3">
        <f ca="1">IF(Y$3&gt;$A16,"",UK!X63)</f>
        <v>7.5509684680480273E-3</v>
      </c>
      <c r="Z16" s="3">
        <f ca="1">IF(Z$3&gt;$A16,"",UK!Y63)</f>
        <v>5.2185312002665431E-3</v>
      </c>
      <c r="AA16" s="3">
        <f ca="1">IF(AA$3&gt;$A16,"",UK!Z63)</f>
        <v>3.9779196267304869E-3</v>
      </c>
      <c r="AB16" s="3" t="str">
        <f>IF(AB$3&gt;$A16,"",UK!AA63)</f>
        <v/>
      </c>
    </row>
    <row r="17" spans="1:28" x14ac:dyDescent="0.25">
      <c r="A17">
        <f t="shared" si="0"/>
        <v>25</v>
      </c>
      <c r="B17" t="str">
        <f>UK!A64</f>
        <v>UK-2014</v>
      </c>
      <c r="C17" s="3">
        <f ca="1">IF(C$3&gt;$A17,"",UK!B64)</f>
        <v>-3.9113647809299983E-2</v>
      </c>
      <c r="D17" s="3">
        <f ca="1">IF(D$3&gt;$A17,"",UK!C64)</f>
        <v>-6.9035798971589984E-2</v>
      </c>
      <c r="E17" s="3">
        <f ca="1">IF(E$3&gt;$A17,"",UK!D64)</f>
        <v>-7.7647255349994351E-2</v>
      </c>
      <c r="F17" s="3">
        <f ca="1">IF(F$3&gt;$A17,"",UK!E64)</f>
        <v>-8.8275793345230877E-2</v>
      </c>
      <c r="G17" s="3">
        <f ca="1">IF(G$3&gt;$A17,"",UK!F64)</f>
        <v>-9.1092414750657047E-2</v>
      </c>
      <c r="H17" s="3">
        <f ca="1">IF(H$3&gt;$A17,"",UK!G64)</f>
        <v>-9.2013735612689176E-2</v>
      </c>
      <c r="I17" s="3">
        <f ca="1">IF(I$3&gt;$A17,"",UK!H64)</f>
        <v>-9.0259290667468198E-2</v>
      </c>
      <c r="J17" s="3">
        <f ca="1">IF(J$3&gt;$A17,"",UK!I64)</f>
        <v>-8.6343087735164525E-2</v>
      </c>
      <c r="K17" s="3">
        <f ca="1">IF(K$3&gt;$A17,"",UK!J64)</f>
        <v>-8.172953445080991E-2</v>
      </c>
      <c r="L17" s="3">
        <f ca="1">IF(L$3&gt;$A17,"",UK!K64)</f>
        <v>-8.380655208224258E-2</v>
      </c>
      <c r="M17" s="3">
        <f ca="1">IF(M$3&gt;$A17,"",UK!L64)</f>
        <v>-8.2849595874918969E-2</v>
      </c>
      <c r="N17" s="3">
        <f ca="1">IF(N$3&gt;$A17,"",UK!M64)</f>
        <v>-8.0495559697401631E-2</v>
      </c>
      <c r="O17" s="3">
        <f ca="1">IF(O$3&gt;$A17,"",UK!N64)</f>
        <v>-7.6512524274566493E-2</v>
      </c>
      <c r="P17" s="3">
        <f ca="1">IF(P$3&gt;$A17,"",UK!O64)</f>
        <v>-7.2269164986087375E-2</v>
      </c>
      <c r="Q17" s="3">
        <f ca="1">IF(Q$3&gt;$A17,"",UK!P64)</f>
        <v>-7.3109325842920805E-2</v>
      </c>
      <c r="R17" s="3">
        <f ca="1">IF(R$3&gt;$A17,"",UK!Q64)</f>
        <v>-8.105830932302209E-2</v>
      </c>
      <c r="S17" s="3">
        <f ca="1">IF(S$3&gt;$A17,"",UK!R64)</f>
        <v>-8.0464181752712083E-2</v>
      </c>
      <c r="T17" s="3">
        <f ca="1">IF(T$3&gt;$A17,"",UK!S64)</f>
        <v>-7.3819766656155708E-2</v>
      </c>
      <c r="U17" s="3">
        <f ca="1">IF(U$3&gt;$A17,"",UK!T64)</f>
        <v>-7.4123789260014672E-2</v>
      </c>
      <c r="V17" s="3">
        <f ca="1">IF(V$3&gt;$A17,"",UK!U64)</f>
        <v>-7.2553903986473753E-2</v>
      </c>
      <c r="W17" s="3">
        <f ca="1">IF(W$3&gt;$A17,"",UK!V64)</f>
        <v>-7.1159579398871922E-2</v>
      </c>
      <c r="X17" s="3">
        <f ca="1">IF(X$3&gt;$A17,"",UK!W64)</f>
        <v>-6.97947900184092E-2</v>
      </c>
      <c r="Y17" s="3">
        <f ca="1">IF(Y$3&gt;$A17,"",UK!X64)</f>
        <v>-6.6615613590741626E-2</v>
      </c>
      <c r="Z17" s="3">
        <f ca="1">IF(Z$3&gt;$A17,"",UK!Y64)</f>
        <v>-6.4049874830659714E-2</v>
      </c>
      <c r="AA17" s="3">
        <f ca="1">IF(AA$3&gt;$A17,"",UK!Z64)</f>
        <v>-6.2708717025724489E-2</v>
      </c>
      <c r="AB17" s="3" t="str">
        <f>IF(AB$3&gt;$A17,"",UK!AA64)</f>
        <v/>
      </c>
    </row>
    <row r="18" spans="1:28" x14ac:dyDescent="0.25">
      <c r="A18">
        <f t="shared" si="0"/>
        <v>25</v>
      </c>
      <c r="B18" t="str">
        <f>UK!A65</f>
        <v>UK-2015</v>
      </c>
      <c r="C18" s="3">
        <f ca="1">IF(C$3&gt;$A18,"",UK!B65)</f>
        <v>3.1223770354205135E-2</v>
      </c>
      <c r="D18" s="3">
        <f ca="1">IF(D$3&gt;$A18,"",UK!C65)</f>
        <v>0.13989662614008752</v>
      </c>
      <c r="E18" s="3">
        <f ca="1">IF(E$3&gt;$A18,"",UK!D65)</f>
        <v>0.16486096279017046</v>
      </c>
      <c r="F18" s="3">
        <f ca="1">IF(F$3&gt;$A18,"",UK!E65)</f>
        <v>0.16840524699466425</v>
      </c>
      <c r="G18" s="3">
        <f ca="1">IF(G$3&gt;$A18,"",UK!F65)</f>
        <v>0.16072992942032102</v>
      </c>
      <c r="H18" s="3">
        <f ca="1">IF(H$3&gt;$A18,"",UK!G65)</f>
        <v>0.14673779198632017</v>
      </c>
      <c r="I18" s="3">
        <f ca="1">IF(I$3&gt;$A18,"",UK!H65)</f>
        <v>0.13618261448292152</v>
      </c>
      <c r="J18" s="3">
        <f ca="1">IF(J$3&gt;$A18,"",UK!I65)</f>
        <v>0.124151703222492</v>
      </c>
      <c r="K18" s="3">
        <f ca="1">IF(K$3&gt;$A18,"",UK!J65)</f>
        <v>0.11745177990367657</v>
      </c>
      <c r="L18" s="3">
        <f ca="1">IF(L$3&gt;$A18,"",UK!K65)</f>
        <v>0.11068082976517912</v>
      </c>
      <c r="M18" s="3">
        <f ca="1">IF(M$3&gt;$A18,"",UK!L65)</f>
        <v>0.10252597946949688</v>
      </c>
      <c r="N18" s="3">
        <f ca="1">IF(N$3&gt;$A18,"",UK!M65)</f>
        <v>9.6210210868691304E-2</v>
      </c>
      <c r="O18" s="3">
        <f ca="1">IF(O$3&gt;$A18,"",UK!N65)</f>
        <v>9.4288742890005051E-2</v>
      </c>
      <c r="P18" s="3">
        <f ca="1">IF(P$3&gt;$A18,"",UK!O65)</f>
        <v>8.1950578204375471E-2</v>
      </c>
      <c r="Q18" s="3">
        <f ca="1">IF(Q$3&gt;$A18,"",UK!P65)</f>
        <v>7.5016508300034118E-2</v>
      </c>
      <c r="R18" s="3">
        <f ca="1">IF(R$3&gt;$A18,"",UK!Q65)</f>
        <v>7.9115542883795117E-2</v>
      </c>
      <c r="S18" s="3">
        <f ca="1">IF(S$3&gt;$A18,"",UK!R65)</f>
        <v>7.7724104669876781E-2</v>
      </c>
      <c r="T18" s="3">
        <f ca="1">IF(T$3&gt;$A18,"",UK!S65)</f>
        <v>7.4342312716789039E-2</v>
      </c>
      <c r="U18" s="3">
        <f ca="1">IF(U$3&gt;$A18,"",UK!T65)</f>
        <v>6.8528232591093766E-2</v>
      </c>
      <c r="V18" s="3">
        <f ca="1">IF(V$3&gt;$A18,"",UK!U65)</f>
        <v>6.7160427456355615E-2</v>
      </c>
      <c r="W18" s="3">
        <f ca="1">IF(W$3&gt;$A18,"",UK!V65)</f>
        <v>6.5623183339356114E-2</v>
      </c>
      <c r="X18" s="3">
        <f ca="1">IF(X$3&gt;$A18,"",UK!W65)</f>
        <v>6.290899084845604E-2</v>
      </c>
      <c r="Y18" s="3">
        <f ca="1">IF(Y$3&gt;$A18,"",UK!X65)</f>
        <v>6.3413565882825887E-2</v>
      </c>
      <c r="Z18" s="3">
        <f ca="1">IF(Z$3&gt;$A18,"",UK!Y65)</f>
        <v>6.169072870038711E-2</v>
      </c>
      <c r="AA18" s="3">
        <f ca="1">IF(AA$3&gt;$A18,"",UK!Z65)</f>
        <v>6.0029269568153278E-2</v>
      </c>
      <c r="AB18" s="3" t="str">
        <f>IF(AB$3&gt;$A18,"",UK!AA65)</f>
        <v/>
      </c>
    </row>
    <row r="19" spans="1:28" x14ac:dyDescent="0.25">
      <c r="A19">
        <f t="shared" si="0"/>
        <v>25</v>
      </c>
      <c r="B19" t="str">
        <f>UK!A66</f>
        <v>UK-2016</v>
      </c>
      <c r="C19" s="3">
        <f ca="1">IF(C$3&gt;$A19,"",UK!B66)</f>
        <v>9.493033406076884E-2</v>
      </c>
      <c r="D19" s="3">
        <f ca="1">IF(D$3&gt;$A19,"",UK!C66)</f>
        <v>-1.9040683475280002E-2</v>
      </c>
      <c r="E19" s="3">
        <f ca="1">IF(E$3&gt;$A19,"",UK!D66)</f>
        <v>-3.3000829271493955E-2</v>
      </c>
      <c r="F19" s="3">
        <f ca="1">IF(F$3&gt;$A19,"",UK!E66)</f>
        <v>-3.5158125503908975E-2</v>
      </c>
      <c r="G19" s="3">
        <f ca="1">IF(G$3&gt;$A19,"",UK!F66)</f>
        <v>-3.489313872956578E-2</v>
      </c>
      <c r="H19" s="3">
        <f ca="1">IF(H$3&gt;$A19,"",UK!G66)</f>
        <v>-3.0356819248444515E-2</v>
      </c>
      <c r="I19" s="3">
        <f ca="1">IF(I$3&gt;$A19,"",UK!H66)</f>
        <v>-3.2112110607784634E-2</v>
      </c>
      <c r="J19" s="3">
        <f ca="1">IF(J$3&gt;$A19,"",UK!I66)</f>
        <v>-2.834462422805439E-2</v>
      </c>
      <c r="K19" s="3">
        <f ca="1">IF(K$3&gt;$A19,"",UK!J66)</f>
        <v>-2.1057223091307767E-2</v>
      </c>
      <c r="L19" s="3">
        <f ca="1">IF(L$3&gt;$A19,"",UK!K66)</f>
        <v>-1.8666161985395644E-2</v>
      </c>
      <c r="M19" s="3">
        <f ca="1">IF(M$3&gt;$A19,"",UK!L66)</f>
        <v>-1.5223890040017101E-2</v>
      </c>
      <c r="N19" s="3">
        <f ca="1">IF(N$3&gt;$A19,"",UK!M66)</f>
        <v>-1.9435003471841555E-2</v>
      </c>
      <c r="O19" s="3">
        <f ca="1">IF(O$3&gt;$A19,"",UK!N66)</f>
        <v>-1.50167033263449E-2</v>
      </c>
      <c r="P19" s="3">
        <f ca="1">IF(P$3&gt;$A19,"",UK!O66)</f>
        <v>-4.1546473336226608E-3</v>
      </c>
      <c r="Q19" s="3">
        <f ca="1">IF(Q$3&gt;$A19,"",UK!P66)</f>
        <v>2.2164013701390221E-3</v>
      </c>
      <c r="R19" s="3">
        <f ca="1">IF(R$3&gt;$A19,"",UK!Q66)</f>
        <v>6.456454197353469E-3</v>
      </c>
      <c r="S19" s="3">
        <f ca="1">IF(S$3&gt;$A19,"",UK!R66)</f>
        <v>7.9758251523533788E-3</v>
      </c>
      <c r="T19" s="3">
        <f ca="1">IF(T$3&gt;$A19,"",UK!S66)</f>
        <v>3.0840353169061543E-3</v>
      </c>
      <c r="U19" s="3">
        <f ca="1">IF(U$3&gt;$A19,"",UK!T66)</f>
        <v>9.0870679154038125E-3</v>
      </c>
      <c r="V19" s="3">
        <f ca="1">IF(V$3&gt;$A19,"",UK!U66)</f>
        <v>8.8822566215517283E-3</v>
      </c>
      <c r="W19" s="3">
        <f ca="1">IF(W$3&gt;$A19,"",UK!V66)</f>
        <v>8.6679262180463928E-3</v>
      </c>
      <c r="X19" s="3">
        <f ca="1">IF(X$3&gt;$A19,"",UK!W66)</f>
        <v>6.6740960109346638E-3</v>
      </c>
      <c r="Y19" s="3">
        <f ca="1">IF(Y$3&gt;$A19,"",UK!X66)</f>
        <v>8.1901942581679831E-3</v>
      </c>
      <c r="Z19" s="3">
        <f ca="1">IF(Z$3&gt;$A19,"",UK!Y66)</f>
        <v>7.8740502694099983E-3</v>
      </c>
      <c r="AA19" s="3">
        <f ca="1">IF(AA$3&gt;$A19,"",UK!Z66)</f>
        <v>8.2960059605330302E-3</v>
      </c>
      <c r="AB19" s="3" t="str">
        <f>IF(AB$3&gt;$A19,"",UK!AA66)</f>
        <v/>
      </c>
    </row>
    <row r="20" spans="1:28" x14ac:dyDescent="0.25">
      <c r="A20">
        <f t="shared" si="0"/>
        <v>25</v>
      </c>
      <c r="B20" t="str">
        <f>UK!A67</f>
        <v>UK-2017</v>
      </c>
      <c r="C20" s="3">
        <f ca="1">IF(C$3&gt;$A20,"",UK!B67)</f>
        <v>6.4629847238542888E-3</v>
      </c>
      <c r="D20" s="3">
        <f ca="1">IF(D$3&gt;$A20,"",UK!C67)</f>
        <v>2.7317697000914701E-2</v>
      </c>
      <c r="E20" s="3">
        <f ca="1">IF(E$3&gt;$A20,"",UK!D67)</f>
        <v>5.5513462238317109E-2</v>
      </c>
      <c r="F20" s="3">
        <f ca="1">IF(F$3&gt;$A20,"",UK!E67)</f>
        <v>6.3841303776712849E-2</v>
      </c>
      <c r="G20" s="3">
        <f ca="1">IF(G$3&gt;$A20,"",UK!F67)</f>
        <v>6.9075521909453055E-2</v>
      </c>
      <c r="H20" s="3">
        <f ca="1">IF(H$3&gt;$A20,"",UK!G67)</f>
        <v>7.2646335853387686E-2</v>
      </c>
      <c r="I20" s="3">
        <f ca="1">IF(I$3&gt;$A20,"",UK!H67)</f>
        <v>6.9847731810472546E-2</v>
      </c>
      <c r="J20" s="3">
        <f ca="1">IF(J$3&gt;$A20,"",UK!I67)</f>
        <v>6.9466524460185544E-2</v>
      </c>
      <c r="K20" s="3">
        <f ca="1">IF(K$3&gt;$A20,"",UK!J67)</f>
        <v>6.6283396409839518E-2</v>
      </c>
      <c r="L20" s="3">
        <f ca="1">IF(L$3&gt;$A20,"",UK!K67)</f>
        <v>6.0973887547662121E-2</v>
      </c>
      <c r="M20" s="3">
        <f ca="1">IF(M$3&gt;$A20,"",UK!L67)</f>
        <v>5.5051168087563065E-2</v>
      </c>
      <c r="N20" s="3">
        <f ca="1">IF(N$3&gt;$A20,"",UK!M67)</f>
        <v>5.055732193107481E-2</v>
      </c>
      <c r="O20" s="3">
        <f ca="1">IF(O$3&gt;$A20,"",UK!N67)</f>
        <v>4.8518067551297651E-2</v>
      </c>
      <c r="P20" s="3">
        <f ca="1">IF(P$3&gt;$A20,"",UK!O67)</f>
        <v>4.4711918923748498E-2</v>
      </c>
      <c r="Q20" s="3">
        <f ca="1">IF(Q$3&gt;$A20,"",UK!P67)</f>
        <v>3.0542848764022079E-2</v>
      </c>
      <c r="R20" s="3">
        <f ca="1">IF(R$3&gt;$A20,"",UK!Q67)</f>
        <v>2.59330168736694E-2</v>
      </c>
      <c r="S20" s="3">
        <f ca="1">IF(S$3&gt;$A20,"",UK!R67)</f>
        <v>2.9048732321341808E-2</v>
      </c>
      <c r="T20" s="3">
        <f ca="1">IF(T$3&gt;$A20,"",UK!S67)</f>
        <v>2.2716676426866065E-2</v>
      </c>
      <c r="U20" s="3">
        <f ca="1">IF(U$3&gt;$A20,"",UK!T67)</f>
        <v>2.8100886666458793E-2</v>
      </c>
      <c r="V20" s="3">
        <f ca="1">IF(V$3&gt;$A20,"",UK!U67)</f>
        <v>2.8573011482554544E-2</v>
      </c>
      <c r="W20" s="3">
        <f ca="1">IF(W$3&gt;$A20,"",UK!V67)</f>
        <v>2.8844643109651652E-2</v>
      </c>
      <c r="X20" s="3">
        <f ca="1">IF(X$3&gt;$A20,"",UK!W67)</f>
        <v>2.7939607293008047E-2</v>
      </c>
      <c r="Y20" s="3">
        <f ca="1">IF(Y$3&gt;$A20,"",UK!X67)</f>
        <v>2.8194683407947601E-2</v>
      </c>
      <c r="Z20" s="3">
        <f ca="1">IF(Z$3&gt;$A20,"",UK!Y67)</f>
        <v>2.7062444375271257E-2</v>
      </c>
      <c r="AA20" s="3">
        <f ca="1">IF(AA$3&gt;$A20,"",UK!Z67)</f>
        <v>2.7811166860654758E-2</v>
      </c>
      <c r="AB20" s="3" t="str">
        <f>IF(AB$3&gt;$A20,"",UK!AA67)</f>
        <v/>
      </c>
    </row>
    <row r="21" spans="1:28" x14ac:dyDescent="0.25">
      <c r="A21">
        <f t="shared" si="0"/>
        <v>25</v>
      </c>
      <c r="B21" t="str">
        <f>UK!A68</f>
        <v>UK-2018</v>
      </c>
      <c r="C21" s="3">
        <f ca="1">IF(C$3&gt;$A21,"",UK!B68)</f>
        <v>6.7903307033741811E-2</v>
      </c>
      <c r="D21" s="3">
        <f ca="1">IF(D$3&gt;$A21,"",UK!C68)</f>
        <v>0.10992353531496164</v>
      </c>
      <c r="E21" s="3">
        <f ca="1">IF(E$3&gt;$A21,"",UK!D68)</f>
        <v>0.12834915312885925</v>
      </c>
      <c r="F21" s="3">
        <f ca="1">IF(F$3&gt;$A21,"",UK!E68)</f>
        <v>0.14070497431762799</v>
      </c>
      <c r="G21" s="3">
        <f ca="1">IF(G$3&gt;$A21,"",UK!F68)</f>
        <v>0.14463048976016135</v>
      </c>
      <c r="H21" s="3">
        <f ca="1">IF(H$3&gt;$A21,"",UK!G68)</f>
        <v>0.13951683727759787</v>
      </c>
      <c r="I21" s="3">
        <f ca="1">IF(I$3&gt;$A21,"",UK!H68)</f>
        <v>0.13504744627407203</v>
      </c>
      <c r="J21" s="3">
        <f ca="1">IF(J$3&gt;$A21,"",UK!I68)</f>
        <v>0.13069304352252242</v>
      </c>
      <c r="K21" s="3">
        <f ca="1">IF(K$3&gt;$A21,"",UK!J68)</f>
        <v>0.11741357315848797</v>
      </c>
      <c r="L21" s="3">
        <f ca="1">IF(L$3&gt;$A21,"",UK!K68)</f>
        <v>0.12385762224030451</v>
      </c>
      <c r="M21" s="3">
        <f ca="1">IF(M$3&gt;$A21,"",UK!L68)</f>
        <v>0.12910649605365138</v>
      </c>
      <c r="N21" s="3">
        <f ca="1">IF(N$3&gt;$A21,"",UK!M68)</f>
        <v>0.1306070240836166</v>
      </c>
      <c r="O21" s="3">
        <f ca="1">IF(O$3&gt;$A21,"",UK!N68)</f>
        <v>0.1226158265248368</v>
      </c>
      <c r="P21" s="3">
        <f ca="1">IF(P$3&gt;$A21,"",UK!O68)</f>
        <v>0.11951471676920331</v>
      </c>
      <c r="Q21" s="3">
        <f ca="1">IF(Q$3&gt;$A21,"",UK!P68)</f>
        <v>0.12348208425517149</v>
      </c>
      <c r="R21" s="3">
        <f ca="1">IF(R$3&gt;$A21,"",UK!Q68)</f>
        <v>0.12245822958120504</v>
      </c>
      <c r="S21" s="3">
        <f ca="1">IF(S$3&gt;$A21,"",UK!R68)</f>
        <v>0.11717374010733703</v>
      </c>
      <c r="T21" s="3">
        <f ca="1">IF(T$3&gt;$A21,"",UK!S68)</f>
        <v>0.11188454434884455</v>
      </c>
      <c r="U21" s="3">
        <f ca="1">IF(U$3&gt;$A21,"",UK!T68)</f>
        <v>0.10321756603767498</v>
      </c>
      <c r="V21" s="3">
        <f ca="1">IF(V$3&gt;$A21,"",UK!U68)</f>
        <v>9.9575149585101386E-2</v>
      </c>
      <c r="W21" s="3">
        <f ca="1">IF(W$3&gt;$A21,"",UK!V68)</f>
        <v>9.5017734535798981E-2</v>
      </c>
      <c r="X21" s="3">
        <f ca="1">IF(X$3&gt;$A21,"",UK!W68)</f>
        <v>9.0981682230243013E-2</v>
      </c>
      <c r="Y21" s="3">
        <f ca="1">IF(Y$3&gt;$A21,"",UK!X68)</f>
        <v>8.9552164057025832E-2</v>
      </c>
      <c r="Z21" s="3">
        <f ca="1">IF(Z$3&gt;$A21,"",UK!Y68)</f>
        <v>8.605205816976555E-2</v>
      </c>
      <c r="AA21" s="3">
        <f ca="1">IF(AA$3&gt;$A21,"",UK!Z68)</f>
        <v>8.3325611887557105E-2</v>
      </c>
      <c r="AB21" s="3" t="str">
        <f>IF(AB$3&gt;$A21,"",UK!AA68)</f>
        <v/>
      </c>
    </row>
    <row r="22" spans="1:28" x14ac:dyDescent="0.25">
      <c r="A22">
        <f t="shared" si="0"/>
        <v>25</v>
      </c>
      <c r="B22" t="str">
        <f>UK!A69</f>
        <v>UK-2019</v>
      </c>
      <c r="C22" s="3">
        <f ca="1">IF(C$3&gt;$A22,"",UK!B69)</f>
        <v>-8.0493537015276145E-2</v>
      </c>
      <c r="D22" s="3">
        <f ca="1">IF(D$3&gt;$A22,"",UK!C69)</f>
        <v>-5.8285450395644832E-2</v>
      </c>
      <c r="E22" s="3">
        <f ca="1">IF(E$3&gt;$A22,"",UK!D69)</f>
        <v>-4.8974745998317609E-2</v>
      </c>
      <c r="F22" s="3">
        <f ca="1">IF(F$3&gt;$A22,"",UK!E69)</f>
        <v>-3.8663973112775959E-2</v>
      </c>
      <c r="G22" s="3">
        <f ca="1">IF(G$3&gt;$A22,"",UK!F69)</f>
        <v>-3.368650721499529E-2</v>
      </c>
      <c r="H22" s="3">
        <f ca="1">IF(H$3&gt;$A22,"",UK!G69)</f>
        <v>-2.2508561524485722E-2</v>
      </c>
      <c r="I22" s="3">
        <f ca="1">IF(I$3&gt;$A22,"",UK!H69)</f>
        <v>-1.0411075806694009E-2</v>
      </c>
      <c r="J22" s="3">
        <f ca="1">IF(J$3&gt;$A22,"",UK!I69)</f>
        <v>-6.6537954807222351E-3</v>
      </c>
      <c r="K22" s="3">
        <f ca="1">IF(K$3&gt;$A22,"",UK!J69)</f>
        <v>-3.911946187922009E-3</v>
      </c>
      <c r="L22" s="3">
        <f ca="1">IF(L$3&gt;$A22,"",UK!K69)</f>
        <v>-4.1146254134559832E-3</v>
      </c>
      <c r="M22" s="3">
        <f ca="1">IF(M$3&gt;$A22,"",UK!L69)</f>
        <v>-5.5122344716321747E-3</v>
      </c>
      <c r="N22" s="3">
        <f ca="1">IF(N$3&gt;$A22,"",UK!M69)</f>
        <v>-4.8532690129006462E-3</v>
      </c>
      <c r="O22" s="3">
        <f ca="1">IF(O$3&gt;$A22,"",UK!N69)</f>
        <v>-4.2695960060524603E-3</v>
      </c>
      <c r="P22" s="3">
        <f ca="1">IF(P$3&gt;$A22,"",UK!O69)</f>
        <v>-3.4973068184719191E-3</v>
      </c>
      <c r="Q22" s="3">
        <f ca="1">IF(Q$3&gt;$A22,"",UK!P69)</f>
        <v>-3.9061331077697818E-3</v>
      </c>
      <c r="R22" s="3">
        <f ca="1">IF(R$3&gt;$A22,"",UK!Q69)</f>
        <v>-1.0035432448901302E-2</v>
      </c>
      <c r="S22" s="3">
        <f ca="1">IF(S$3&gt;$A22,"",UK!R69)</f>
        <v>-9.5199733763456553E-3</v>
      </c>
      <c r="T22" s="3">
        <f ca="1">IF(T$3&gt;$A22,"",UK!S69)</f>
        <v>-3.0327942700121764E-3</v>
      </c>
      <c r="U22" s="3">
        <f ca="1">IF(U$3&gt;$A22,"",UK!T69)</f>
        <v>-4.4064538394797351E-3</v>
      </c>
      <c r="V22" s="3">
        <f ca="1">IF(V$3&gt;$A22,"",UK!U69)</f>
        <v>-2.5212989485952722E-3</v>
      </c>
      <c r="W22" s="3">
        <f ca="1">IF(W$3&gt;$A22,"",UK!V69)</f>
        <v>1.6153550049489765E-4</v>
      </c>
      <c r="X22" s="3">
        <f ca="1">IF(X$3&gt;$A22,"",UK!W69)</f>
        <v>-3.5047055407991006E-5</v>
      </c>
      <c r="Y22" s="3">
        <f ca="1">IF(Y$3&gt;$A22,"",UK!X69)</f>
        <v>2.8346294653040006E-3</v>
      </c>
      <c r="Z22" s="3">
        <f ca="1">IF(Z$3&gt;$A22,"",UK!Y69)</f>
        <v>2.9496999004783005E-3</v>
      </c>
      <c r="AA22" s="3">
        <f ca="1">IF(AA$3&gt;$A22,"",UK!Z69)</f>
        <v>3.8979550649934028E-3</v>
      </c>
      <c r="AB22" s="3" t="str">
        <f>IF(AB$3&gt;$A22,"",UK!AA69)</f>
        <v/>
      </c>
    </row>
    <row r="23" spans="1:28" x14ac:dyDescent="0.25">
      <c r="A23">
        <f t="shared" si="0"/>
        <v>25</v>
      </c>
      <c r="B23" t="str">
        <f>UK!A70</f>
        <v>UK-2020</v>
      </c>
      <c r="C23" s="3">
        <f ca="1">IF(C$3&gt;$A23,"",UK!B70)</f>
        <v>2.8537854624811145E-2</v>
      </c>
      <c r="D23" s="3">
        <f ca="1">IF(D$3&gt;$A23,"",UK!C70)</f>
        <v>5.153595438761642E-2</v>
      </c>
      <c r="E23" s="3">
        <f ca="1">IF(E$3&gt;$A23,"",UK!D70)</f>
        <v>5.5137605374156552E-2</v>
      </c>
      <c r="F23" s="3">
        <f ca="1">IF(F$3&gt;$A23,"",UK!E70)</f>
        <v>4.2745069618705112E-2</v>
      </c>
      <c r="G23" s="3">
        <f ca="1">IF(G$3&gt;$A23,"",UK!F70)</f>
        <v>3.7537810542323018E-2</v>
      </c>
      <c r="H23" s="3">
        <f ca="1">IF(H$3&gt;$A23,"",UK!G70)</f>
        <v>2.8163582039617684E-2</v>
      </c>
      <c r="I23" s="3">
        <f ca="1">IF(I$3&gt;$A23,"",UK!H70)</f>
        <v>2.2859013718628567E-2</v>
      </c>
      <c r="J23" s="3">
        <f ca="1">IF(J$3&gt;$A23,"",UK!I70)</f>
        <v>1.7860250171346178E-2</v>
      </c>
      <c r="K23" s="3">
        <f ca="1">IF(K$3&gt;$A23,"",UK!J70)</f>
        <v>1.5888699506071684E-2</v>
      </c>
      <c r="L23" s="3">
        <f ca="1">IF(L$3&gt;$A23,"",UK!K70)</f>
        <v>1.3782986412993867E-2</v>
      </c>
      <c r="M23" s="3">
        <f ca="1">IF(M$3&gt;$A23,"",UK!L70)</f>
        <v>1.4433038609366833E-2</v>
      </c>
      <c r="N23" s="3">
        <f ca="1">IF(N$3&gt;$A23,"",UK!M70)</f>
        <v>1.5356503307385876E-2</v>
      </c>
      <c r="O23" s="3">
        <f ca="1">IF(O$3&gt;$A23,"",UK!N70)</f>
        <v>2.3273276117463507E-2</v>
      </c>
      <c r="P23" s="3">
        <f ca="1">IF(P$3&gt;$A23,"",UK!O70)</f>
        <v>6.2236744696602252E-2</v>
      </c>
      <c r="Q23" s="3">
        <f ca="1">IF(Q$3&gt;$A23,"",UK!P70)</f>
        <v>0.10696380941741164</v>
      </c>
      <c r="R23" s="3">
        <f ca="1">IF(R$3&gt;$A23,"",UK!Q70)</f>
        <v>0.16967140353120841</v>
      </c>
      <c r="S23" s="3">
        <f ca="1">IF(S$3&gt;$A23,"",UK!R70)</f>
        <v>0.2242681016231057</v>
      </c>
      <c r="T23" s="3">
        <f ca="1">IF(T$3&gt;$A23,"",UK!S70)</f>
        <v>0.2530682688409388</v>
      </c>
      <c r="U23" s="3">
        <f ca="1">IF(U$3&gt;$A23,"",UK!T70)</f>
        <v>0.25751494710857714</v>
      </c>
      <c r="V23" s="3">
        <f ca="1">IF(V$3&gt;$A23,"",UK!U70)</f>
        <v>0.26727666882802431</v>
      </c>
      <c r="W23" s="3">
        <f ca="1">IF(W$3&gt;$A23,"",UK!V70)</f>
        <v>0.26724894731880527</v>
      </c>
      <c r="X23" s="3">
        <f ca="1">IF(X$3&gt;$A23,"",UK!W70)</f>
        <v>0.26426426995325952</v>
      </c>
      <c r="Y23" s="3">
        <f ca="1">IF(Y$3&gt;$A23,"",UK!X70)</f>
        <v>0.25924202572656158</v>
      </c>
      <c r="Z23" s="3">
        <f ca="1">IF(Z$3&gt;$A23,"",UK!Y70)</f>
        <v>0.2519529486038467</v>
      </c>
      <c r="AA23" s="3">
        <f ca="1">IF(AA$3&gt;$A23,"",UK!Z70)</f>
        <v>0.24374213840469428</v>
      </c>
      <c r="AB23" s="3" t="str">
        <f>IF(AB$3&gt;$A23,"",UK!AA70)</f>
        <v/>
      </c>
    </row>
    <row r="24" spans="1:28" x14ac:dyDescent="0.25">
      <c r="A24" s="23">
        <f t="shared" si="0"/>
        <v>25</v>
      </c>
      <c r="B24" t="str">
        <f>NL!S31</f>
        <v>NL-2011</v>
      </c>
      <c r="C24" s="3">
        <f>IF(C$3&gt;$A24,"",NL!T31)</f>
        <v>-6.1085082793891507E-2</v>
      </c>
      <c r="D24" s="3">
        <f>IF(D$3&gt;$A24,"",NL!U31)</f>
        <v>-8.0965605639820568E-2</v>
      </c>
      <c r="E24" s="3">
        <f>IF(E$3&gt;$A24,"",NL!V31)</f>
        <v>-0.10184787279759347</v>
      </c>
      <c r="F24" s="3">
        <f>IF(F$3&gt;$A24,"",NL!W31)</f>
        <v>-0.11493645490940681</v>
      </c>
      <c r="G24" s="3">
        <f>IF(G$3&gt;$A24,"",NL!X31)</f>
        <v>-0.11650589726512986</v>
      </c>
      <c r="H24" s="3">
        <f>IF(H$3&gt;$A24,"",NL!Y31)</f>
        <v>-0.12129320619785458</v>
      </c>
      <c r="I24" s="3">
        <f>IF(I$3&gt;$A24,"",NL!Z31)</f>
        <v>-0.12739405936552961</v>
      </c>
      <c r="J24" s="3">
        <f>IF(J$3&gt;$A24,"",NL!AA31)</f>
        <v>-0.13224575573137665</v>
      </c>
      <c r="K24" s="3">
        <f>IF(K$3&gt;$A24,"",NL!AB31)</f>
        <v>-0.13334045431887773</v>
      </c>
      <c r="L24" s="3">
        <f>IF(L$3&gt;$A24,"",NL!AC31)</f>
        <v>-0.13403986699148246</v>
      </c>
      <c r="M24" s="3">
        <f>IF(M$3&gt;$A24,"",NL!AD31)</f>
        <v>-0.1313346058989574</v>
      </c>
      <c r="N24" s="3">
        <f>IF(N$3&gt;$A24,"",NL!AE31)</f>
        <v>-0.12797526678921861</v>
      </c>
      <c r="O24" s="3">
        <f>IF(O$3&gt;$A24,"",NL!AF31)</f>
        <v>-0.12370503935352911</v>
      </c>
      <c r="P24" s="3">
        <f>IF(P$3&gt;$A24,"",NL!AG31)</f>
        <v>-0.12146426496223126</v>
      </c>
      <c r="Q24" s="3">
        <f>IF(Q$3&gt;$A24,"",NL!AH31)</f>
        <v>-0.11745412232430728</v>
      </c>
      <c r="R24" s="3">
        <f>IF(R$3&gt;$A24,"",NL!AI31)</f>
        <v>-0.11267895296093597</v>
      </c>
      <c r="S24" s="3">
        <f>IF(S$3&gt;$A24,"",NL!AJ31)</f>
        <v>-0.10958824102014991</v>
      </c>
      <c r="T24" s="3">
        <f>IF(T$3&gt;$A24,"",NL!AK31)</f>
        <v>-0.10626258554053805</v>
      </c>
      <c r="U24" s="3">
        <f>IF(U$3&gt;$A24,"",NL!AL31)</f>
        <v>-0.10310041538633281</v>
      </c>
      <c r="V24" s="3">
        <f>IF(V$3&gt;$A24,"",NL!AM31)</f>
        <v>-0.10024920113450128</v>
      </c>
      <c r="W24" s="3">
        <f>IF(W$3&gt;$A24,"",NL!AN31)</f>
        <v>-9.7829103939058054E-2</v>
      </c>
      <c r="X24" s="3">
        <f>IF(X$3&gt;$A24,"",NL!AO31)</f>
        <v>-9.6260120144778416E-2</v>
      </c>
      <c r="Y24" s="3">
        <f>IF(Y$3&gt;$A24,"",NL!AP31)</f>
        <v>-9.4280353827961391E-2</v>
      </c>
      <c r="Z24" s="3">
        <f>IF(Z$3&gt;$A24,"",NL!AQ31)</f>
        <v>-9.1960898165013572E-2</v>
      </c>
      <c r="AA24" s="3">
        <f>IF(AA$3&gt;$A24,"",NL!AR31)</f>
        <v>-9.0748103691950258E-2</v>
      </c>
      <c r="AB24" s="3" t="str">
        <f>IF(AB$3&gt;$A24,"",NL!AS31)</f>
        <v/>
      </c>
    </row>
    <row r="25" spans="1:28" x14ac:dyDescent="0.25">
      <c r="A25">
        <f t="shared" si="0"/>
        <v>25</v>
      </c>
      <c r="B25" t="str">
        <f>NL!S32</f>
        <v>NL-2012</v>
      </c>
      <c r="C25" s="3">
        <f>IF(C$3&gt;$A25,"",NL!T32)</f>
        <v>-5.6900683094309949E-2</v>
      </c>
      <c r="D25" s="3">
        <f>IF(D$3&gt;$A25,"",NL!U32)</f>
        <v>-8.6252937406537084E-2</v>
      </c>
      <c r="E25" s="3">
        <f>IF(E$3&gt;$A25,"",NL!V32)</f>
        <v>-8.8096261280618829E-2</v>
      </c>
      <c r="F25" s="3">
        <f>IF(F$3&gt;$A25,"",NL!W32)</f>
        <v>-9.0996211476628466E-2</v>
      </c>
      <c r="G25" s="3">
        <f>IF(G$3&gt;$A25,"",NL!X32)</f>
        <v>-9.1756719015188948E-2</v>
      </c>
      <c r="H25" s="3">
        <f>IF(H$3&gt;$A25,"",NL!Y32)</f>
        <v>-8.1442193087008341E-2</v>
      </c>
      <c r="I25" s="3">
        <f>IF(I$3&gt;$A25,"",NL!Z32)</f>
        <v>-7.1788618715753594E-2</v>
      </c>
      <c r="J25" s="3">
        <f>IF(J$3&gt;$A25,"",NL!AA32)</f>
        <v>-6.833127779979252E-2</v>
      </c>
      <c r="K25" s="3">
        <f>IF(K$3&gt;$A25,"",NL!AB32)</f>
        <v>-6.3198746706544184E-2</v>
      </c>
      <c r="L25" s="3">
        <f>IF(L$3&gt;$A25,"",NL!AC32)</f>
        <v>-6.3399541227305872E-2</v>
      </c>
      <c r="M25" s="3">
        <f>IF(M$3&gt;$A25,"",NL!AD32)</f>
        <v>-6.2178550247437313E-2</v>
      </c>
      <c r="N25" s="3">
        <f>IF(N$3&gt;$A25,"",NL!AE32)</f>
        <v>-6.0776613269033358E-2</v>
      </c>
      <c r="O25" s="3">
        <f>IF(O$3&gt;$A25,"",NL!AF32)</f>
        <v>-6.0086727102772727E-2</v>
      </c>
      <c r="P25" s="3">
        <f>IF(P$3&gt;$A25,"",NL!AG32)</f>
        <v>-5.7106333527019174E-2</v>
      </c>
      <c r="Q25" s="3">
        <f>IF(Q$3&gt;$A25,"",NL!AH32)</f>
        <v>-5.4750187874233351E-2</v>
      </c>
      <c r="R25" s="3">
        <f>IF(R$3&gt;$A25,"",NL!AI32)</f>
        <v>-5.1680129794454022E-2</v>
      </c>
      <c r="S25" s="3">
        <f>IF(S$3&gt;$A25,"",NL!AJ32)</f>
        <v>-4.8301372529932836E-2</v>
      </c>
      <c r="T25" s="3">
        <f>IF(T$3&gt;$A25,"",NL!AK32)</f>
        <v>-4.6765246116094478E-2</v>
      </c>
      <c r="U25" s="3">
        <f>IF(U$3&gt;$A25,"",NL!AL32)</f>
        <v>-4.5621992561823241E-2</v>
      </c>
      <c r="V25" s="3">
        <f>IF(V$3&gt;$A25,"",NL!AM32)</f>
        <v>-4.5576492774663808E-2</v>
      </c>
      <c r="W25" s="3">
        <f>IF(W$3&gt;$A25,"",NL!AN32)</f>
        <v>-4.2517186484323101E-2</v>
      </c>
      <c r="X25" s="3">
        <f>IF(X$3&gt;$A25,"",NL!AO32)</f>
        <v>-4.1947602859150265E-2</v>
      </c>
      <c r="Y25" s="3">
        <f>IF(Y$3&gt;$A25,"",NL!AP32)</f>
        <v>-4.0487735593533858E-2</v>
      </c>
      <c r="Z25" s="3">
        <f>IF(Z$3&gt;$A25,"",NL!AQ32)</f>
        <v>-3.9159103743945024E-2</v>
      </c>
      <c r="AA25" s="3">
        <f>IF(AA$3&gt;$A25,"",NL!AR32)</f>
        <v>-3.7590096691377875E-2</v>
      </c>
      <c r="AB25" s="3" t="str">
        <f>IF(AB$3&gt;$A25,"",NL!AS32)</f>
        <v/>
      </c>
    </row>
    <row r="26" spans="1:28" x14ac:dyDescent="0.25">
      <c r="A26">
        <f t="shared" si="0"/>
        <v>25</v>
      </c>
      <c r="B26" t="str">
        <f>NL!S33</f>
        <v>NL-2013</v>
      </c>
      <c r="C26" s="3">
        <f>IF(C$3&gt;$A26,"",NL!T33)</f>
        <v>-5.1428775794857134E-2</v>
      </c>
      <c r="D26" s="3">
        <f>IF(D$3&gt;$A26,"",NL!U33)</f>
        <v>-4.1070284127323241E-2</v>
      </c>
      <c r="E26" s="3">
        <f>IF(E$3&gt;$A26,"",NL!V33)</f>
        <v>-3.3519553072625698E-2</v>
      </c>
      <c r="F26" s="3">
        <f>IF(F$3&gt;$A26,"",NL!W33)</f>
        <v>-2.6430100400347489E-2</v>
      </c>
      <c r="G26" s="3">
        <f>IF(G$3&gt;$A26,"",NL!X33)</f>
        <v>-1.5833458654693097E-2</v>
      </c>
      <c r="H26" s="3">
        <f>IF(H$3&gt;$A26,"",NL!Y33)</f>
        <v>-1.2413587604290817E-2</v>
      </c>
      <c r="I26" s="3">
        <f>IF(I$3&gt;$A26,"",NL!Z33)</f>
        <v>-1.5264838831464338E-2</v>
      </c>
      <c r="J26" s="3">
        <f>IF(J$3&gt;$A26,"",NL!AA33)</f>
        <v>-1.1950293191805765E-2</v>
      </c>
      <c r="K26" s="3">
        <f>IF(K$3&gt;$A26,"",NL!AB33)</f>
        <v>-9.221676279997152E-3</v>
      </c>
      <c r="L26" s="3">
        <f>IF(L$3&gt;$A26,"",NL!AC33)</f>
        <v>-3.9297971086651156E-3</v>
      </c>
      <c r="M26" s="3">
        <f>IF(M$3&gt;$A26,"",NL!AD33)</f>
        <v>-3.6686187261596509E-3</v>
      </c>
      <c r="N26" s="3">
        <f>IF(N$3&gt;$A26,"",NL!AE33)</f>
        <v>-9.6390288156230535E-4</v>
      </c>
      <c r="O26" s="3">
        <f>IF(O$3&gt;$A26,"",NL!AF33)</f>
        <v>2.1626465040902178E-3</v>
      </c>
      <c r="P26" s="3">
        <f>IF(P$3&gt;$A26,"",NL!AG33)</f>
        <v>4.95061011040093E-3</v>
      </c>
      <c r="Q26" s="3">
        <f>IF(Q$3&gt;$A26,"",NL!AH33)</f>
        <v>1.009187656056823E-2</v>
      </c>
      <c r="R26" s="3">
        <f>IF(R$3&gt;$A26,"",NL!AI33)</f>
        <v>1.0943409161020535E-2</v>
      </c>
      <c r="S26" s="3">
        <f>IF(S$3&gt;$A26,"",NL!AJ33)</f>
        <v>1.0084688017132288E-2</v>
      </c>
      <c r="T26" s="3">
        <f>IF(T$3&gt;$A26,"",NL!AK33)</f>
        <v>7.8449440836903753E-3</v>
      </c>
      <c r="U26" s="3">
        <f>IF(U$3&gt;$A26,"",NL!AL33)</f>
        <v>6.357114739458174E-3</v>
      </c>
      <c r="V26" s="3">
        <f>IF(V$3&gt;$A26,"",NL!AM33)</f>
        <v>4.6510061589349451E-3</v>
      </c>
      <c r="W26" s="3">
        <f>IF(W$3&gt;$A26,"",NL!AN33)</f>
        <v>1.8838428244749115E-3</v>
      </c>
      <c r="X26" s="3">
        <f>IF(X$3&gt;$A26,"",NL!AO33)</f>
        <v>1.3107015431234488E-3</v>
      </c>
      <c r="Y26" s="3">
        <f>IF(Y$3&gt;$A26,"",NL!AP33)</f>
        <v>9.8267194281674683E-4</v>
      </c>
      <c r="Z26" s="3">
        <f>IF(Z$3&gt;$A26,"",NL!AQ33)</f>
        <v>-7.3176745702857582E-5</v>
      </c>
      <c r="AA26" s="3">
        <f>IF(AA$3&gt;$A26,"",NL!AR33)</f>
        <v>-3.6982418772951036E-4</v>
      </c>
      <c r="AB26" s="3" t="str">
        <f>IF(AB$3&gt;$A26,"",NL!AS33)</f>
        <v/>
      </c>
    </row>
    <row r="27" spans="1:28" x14ac:dyDescent="0.25">
      <c r="A27">
        <f t="shared" si="0"/>
        <v>25</v>
      </c>
      <c r="B27" t="str">
        <f>NL!S34</f>
        <v>NL-2014</v>
      </c>
      <c r="C27" s="3">
        <f>IF(C$3&gt;$A27,"",NL!T34)</f>
        <v>-0.10968849468903116</v>
      </c>
      <c r="D27" s="3">
        <f>IF(D$3&gt;$A27,"",NL!U34)</f>
        <v>-0.10515915402691733</v>
      </c>
      <c r="E27" s="3">
        <f>IF(E$3&gt;$A27,"",NL!V34)</f>
        <v>-0.10560807907176623</v>
      </c>
      <c r="F27" s="3">
        <f>IF(F$3&gt;$A27,"",NL!W34)</f>
        <v>-0.11050307649592934</v>
      </c>
      <c r="G27" s="3">
        <f>IF(G$3&gt;$A27,"",NL!X34)</f>
        <v>-0.11425011278922378</v>
      </c>
      <c r="H27" s="3">
        <f>IF(H$3&gt;$A27,"",NL!Y34)</f>
        <v>-0.10976162097735398</v>
      </c>
      <c r="I27" s="3">
        <f>IF(I$3&gt;$A27,"",NL!Z34)</f>
        <v>-0.10948644429252165</v>
      </c>
      <c r="J27" s="3">
        <f>IF(J$3&gt;$A27,"",NL!AA34)</f>
        <v>-0.11253044341643031</v>
      </c>
      <c r="K27" s="3">
        <f>IF(K$3&gt;$A27,"",NL!AB34)</f>
        <v>-0.11486149683116144</v>
      </c>
      <c r="L27" s="3">
        <f>IF(L$3&gt;$A27,"",NL!AC34)</f>
        <v>-0.11585966534487971</v>
      </c>
      <c r="M27" s="3">
        <f>IF(M$3&gt;$A27,"",NL!AD34)</f>
        <v>-0.11351328577956526</v>
      </c>
      <c r="N27" s="3">
        <f>IF(N$3&gt;$A27,"",NL!AE34)</f>
        <v>-0.11220963544775228</v>
      </c>
      <c r="O27" s="3">
        <f>IF(O$3&gt;$A27,"",NL!AF34)</f>
        <v>-0.11031433043689885</v>
      </c>
      <c r="P27" s="3">
        <f>IF(P$3&gt;$A27,"",NL!AG34)</f>
        <v>-0.1062870424171993</v>
      </c>
      <c r="Q27" s="3">
        <f>IF(Q$3&gt;$A27,"",NL!AH34)</f>
        <v>-0.10451625415141451</v>
      </c>
      <c r="R27" s="3">
        <f>IF(R$3&gt;$A27,"",NL!AI34)</f>
        <v>-0.10223141345703414</v>
      </c>
      <c r="S27" s="3">
        <f>IF(S$3&gt;$A27,"",NL!AJ34)</f>
        <v>-9.9328336415847374E-2</v>
      </c>
      <c r="T27" s="3">
        <f>IF(T$3&gt;$A27,"",NL!AK34)</f>
        <v>-9.6784477953321152E-2</v>
      </c>
      <c r="U27" s="3">
        <f>IF(U$3&gt;$A27,"",NL!AL34)</f>
        <v>-9.386438546911631E-2</v>
      </c>
      <c r="V27" s="3">
        <f>IF(V$3&gt;$A27,"",NL!AM34)</f>
        <v>-9.0264317839957503E-2</v>
      </c>
      <c r="W27" s="3">
        <f>IF(W$3&gt;$A27,"",NL!AN34)</f>
        <v>-8.7998023039469381E-2</v>
      </c>
      <c r="X27" s="3">
        <f>IF(X$3&gt;$A27,"",NL!AO34)</f>
        <v>-8.630359833095988E-2</v>
      </c>
      <c r="Y27" s="3">
        <f>IF(Y$3&gt;$A27,"",NL!AP34)</f>
        <v>-8.4410694113217014E-2</v>
      </c>
      <c r="Z27" s="3">
        <f>IF(Z$3&gt;$A27,"",NL!AQ34)</f>
        <v>-8.3327632970896334E-2</v>
      </c>
      <c r="AA27" s="3">
        <f>IF(AA$3&gt;$A27,"",NL!AR34)</f>
        <v>-8.2019639045454604E-2</v>
      </c>
      <c r="AB27" s="3" t="str">
        <f>IF(AB$3&gt;$A27,"",NL!AS34)</f>
        <v/>
      </c>
    </row>
    <row r="28" spans="1:28" x14ac:dyDescent="0.25">
      <c r="A28">
        <f t="shared" si="0"/>
        <v>25</v>
      </c>
      <c r="B28" t="str">
        <f>NL!S35</f>
        <v>NL-2015</v>
      </c>
      <c r="C28" s="3">
        <f>IF(C$3&gt;$A28,"",NL!T35)</f>
        <v>4.7709309395229049E-2</v>
      </c>
      <c r="D28" s="3">
        <f>IF(D$3&gt;$A28,"",NL!U35)</f>
        <v>7.0925016022217444E-2</v>
      </c>
      <c r="E28" s="3">
        <f>IF(E$3&gt;$A28,"",NL!V35)</f>
        <v>8.0898152127202402E-2</v>
      </c>
      <c r="F28" s="3">
        <f>IF(F$3&gt;$A28,"",NL!W35)</f>
        <v>8.1260691607032517E-2</v>
      </c>
      <c r="G28" s="3">
        <f>IF(G$3&gt;$A28,"",NL!X35)</f>
        <v>7.8651685393258439E-2</v>
      </c>
      <c r="H28" s="3">
        <f>IF(H$3&gt;$A28,"",NL!Y35)</f>
        <v>7.3134684147795018E-2</v>
      </c>
      <c r="I28" s="3">
        <f>IF(I$3&gt;$A28,"",NL!Z35)</f>
        <v>7.0737630480699615E-2</v>
      </c>
      <c r="J28" s="3">
        <f>IF(J$3&gt;$A28,"",NL!AA35)</f>
        <v>6.9916339042818951E-2</v>
      </c>
      <c r="K28" s="3">
        <f>IF(K$3&gt;$A28,"",NL!AB35)</f>
        <v>6.483657338175608E-2</v>
      </c>
      <c r="L28" s="3">
        <f>IF(L$3&gt;$A28,"",NL!AC35)</f>
        <v>6.0373063997012699E-2</v>
      </c>
      <c r="M28" s="3">
        <f>IF(M$3&gt;$A28,"",NL!AD35)</f>
        <v>5.6299685963644437E-2</v>
      </c>
      <c r="N28" s="3">
        <f>IF(N$3&gt;$A28,"",NL!AE35)</f>
        <v>5.4632105426504693E-2</v>
      </c>
      <c r="O28" s="3">
        <f>IF(O$3&gt;$A28,"",NL!AF35)</f>
        <v>5.4107645591464512E-2</v>
      </c>
      <c r="P28" s="3">
        <f>IF(P$3&gt;$A28,"",NL!AG35)</f>
        <v>5.0319581638582259E-2</v>
      </c>
      <c r="Q28" s="3">
        <f>IF(Q$3&gt;$A28,"",NL!AH35)</f>
        <v>4.8949116385057376E-2</v>
      </c>
      <c r="R28" s="3">
        <f>IF(R$3&gt;$A28,"",NL!AI35)</f>
        <v>4.8270740262559599E-2</v>
      </c>
      <c r="S28" s="3">
        <f>IF(S$3&gt;$A28,"",NL!AJ35)</f>
        <v>4.7405821084396026E-2</v>
      </c>
      <c r="T28" s="3">
        <f>IF(T$3&gt;$A28,"",NL!AK35)</f>
        <v>4.5442671641576185E-2</v>
      </c>
      <c r="U28" s="3">
        <f>IF(U$3&gt;$A28,"",NL!AL35)</f>
        <v>4.3724258679341751E-2</v>
      </c>
      <c r="V28" s="3">
        <f>IF(V$3&gt;$A28,"",NL!AM35)</f>
        <v>4.287307205879054E-2</v>
      </c>
      <c r="W28" s="3">
        <f>IF(W$3&gt;$A28,"",NL!AN35)</f>
        <v>3.9548164238144973E-2</v>
      </c>
      <c r="X28" s="3">
        <f>IF(X$3&gt;$A28,"",NL!AO35)</f>
        <v>3.8353910030560157E-2</v>
      </c>
      <c r="Y28" s="3">
        <f>IF(Y$3&gt;$A28,"",NL!AP35)</f>
        <v>3.6864236026239838E-2</v>
      </c>
      <c r="Z28" s="3">
        <f>IF(Z$3&gt;$A28,"",NL!AQ35)</f>
        <v>3.7094246876068847E-2</v>
      </c>
      <c r="AA28" s="3">
        <f>IF(AA$3&gt;$A28,"",NL!AR35)</f>
        <v>3.5759390235106929E-2</v>
      </c>
      <c r="AB28" s="3" t="str">
        <f>IF(AB$3&gt;$A28,"",NL!AS35)</f>
        <v/>
      </c>
    </row>
    <row r="29" spans="1:28" x14ac:dyDescent="0.25">
      <c r="A29">
        <f t="shared" si="0"/>
        <v>25</v>
      </c>
      <c r="B29" t="str">
        <f>NL!S36</f>
        <v>NL-2016</v>
      </c>
      <c r="C29" s="3">
        <f>IF(C$3&gt;$A29,"",NL!T36)</f>
        <v>2.1315403597868442E-2</v>
      </c>
      <c r="D29" s="3">
        <f>IF(D$3&gt;$A29,"",NL!U36)</f>
        <v>1.0681478316598774E-3</v>
      </c>
      <c r="E29" s="3">
        <f>IF(E$3&gt;$A29,"",NL!V36)</f>
        <v>2.1486892995272884E-4</v>
      </c>
      <c r="F29" s="3">
        <f>IF(F$3&gt;$A29,"",NL!W36)</f>
        <v>8.4726787457569605E-3</v>
      </c>
      <c r="G29" s="3">
        <f>IF(G$3&gt;$A29,"",NL!X36)</f>
        <v>6.3376801942123112E-3</v>
      </c>
      <c r="H29" s="3">
        <f>IF(H$3&gt;$A29,"",NL!Y36)</f>
        <v>2.9797377830751435E-4</v>
      </c>
      <c r="I29" s="3">
        <f>IF(I$3&gt;$A29,"",NL!Z36)</f>
        <v>-4.6580206728365414E-3</v>
      </c>
      <c r="J29" s="3">
        <f>IF(J$3&gt;$A29,"",NL!AA36)</f>
        <v>1.6340378544682274E-3</v>
      </c>
      <c r="K29" s="3">
        <f>IF(K$3&gt;$A29,"",NL!AB36)</f>
        <v>3.3824681335896888E-3</v>
      </c>
      <c r="L29" s="3">
        <f>IF(L$3&gt;$A29,"",NL!AC36)</f>
        <v>2.8557711115457778E-3</v>
      </c>
      <c r="M29" s="3">
        <f>IF(M$3&gt;$A29,"",NL!AD36)</f>
        <v>3.1857351659142523E-3</v>
      </c>
      <c r="N29" s="3">
        <f>IF(N$3&gt;$A29,"",NL!AE36)</f>
        <v>5.0791414997493189E-3</v>
      </c>
      <c r="O29" s="3">
        <f>IF(O$3&gt;$A29,"",NL!AF36)</f>
        <v>7.0161562415305516E-3</v>
      </c>
      <c r="P29" s="3">
        <f>IF(P$3&gt;$A29,"",NL!AG36)</f>
        <v>1.031958163858222E-2</v>
      </c>
      <c r="Q29" s="3">
        <f>IF(Q$3&gt;$A29,"",NL!AH36)</f>
        <v>8.7609997333398006E-3</v>
      </c>
      <c r="R29" s="3">
        <f>IF(R$3&gt;$A29,"",NL!AI36)</f>
        <v>7.4677513339350835E-3</v>
      </c>
      <c r="S29" s="3">
        <f>IF(S$3&gt;$A29,"",NL!AJ36)</f>
        <v>7.0865375255524188E-3</v>
      </c>
      <c r="T29" s="3">
        <f>IF(T$3&gt;$A29,"",NL!AK36)</f>
        <v>8.5854212389416956E-3</v>
      </c>
      <c r="U29" s="3">
        <f>IF(U$3&gt;$A29,"",NL!AL36)</f>
        <v>1.2349958578873461E-2</v>
      </c>
      <c r="V29" s="3">
        <f>IF(V$3&gt;$A29,"",NL!AM36)</f>
        <v>1.2059688535999461E-2</v>
      </c>
      <c r="W29" s="3">
        <f>IF(W$3&gt;$A29,"",NL!AN36)</f>
        <v>1.2424050870919159E-2</v>
      </c>
      <c r="X29" s="3">
        <f>IF(X$3&gt;$A29,"",NL!AO36)</f>
        <v>1.2674123178459826E-2</v>
      </c>
      <c r="Y29" s="3">
        <f>IF(Y$3&gt;$A29,"",NL!AP36)</f>
        <v>1.2056311231197105E-2</v>
      </c>
      <c r="Z29" s="3">
        <f>IF(Z$3&gt;$A29,"",NL!AQ36)</f>
        <v>1.2339826443848775E-2</v>
      </c>
      <c r="AA29" s="3">
        <f>IF(AA$3&gt;$A29,"",NL!AR36)</f>
        <v>1.2405222961018075E-2</v>
      </c>
      <c r="AB29" s="3" t="str">
        <f>IF(AB$3&gt;$A29,"",NL!AS36)</f>
        <v/>
      </c>
    </row>
    <row r="30" spans="1:28" x14ac:dyDescent="0.25">
      <c r="A30">
        <f t="shared" si="0"/>
        <v>25</v>
      </c>
      <c r="B30" t="str">
        <f>NL!S37</f>
        <v>NL-2017</v>
      </c>
      <c r="C30" s="3">
        <f>IF(C$3&gt;$A30,"",NL!T37)</f>
        <v>0.14845677908515431</v>
      </c>
      <c r="D30" s="3">
        <f>IF(D$3&gt;$A30,"",NL!U37)</f>
        <v>0.15440076906643882</v>
      </c>
      <c r="E30" s="3">
        <f>IF(E$3&gt;$A30,"",NL!V37)</f>
        <v>0.1486892995272884</v>
      </c>
      <c r="F30" s="3">
        <f>IF(F$3&gt;$A30,"",NL!W37)</f>
        <v>0.15412931134855312</v>
      </c>
      <c r="G30" s="3">
        <f>IF(G$3&gt;$A30,"",NL!X37)</f>
        <v>0.15315702408318477</v>
      </c>
      <c r="H30" s="3">
        <f>IF(H$3&gt;$A30,"",NL!Y37)</f>
        <v>0.14446960667461264</v>
      </c>
      <c r="I30" s="3">
        <f>IF(I$3&gt;$A30,"",NL!Z37)</f>
        <v>0.13667438751874947</v>
      </c>
      <c r="J30" s="3">
        <f>IF(J$3&gt;$A30,"",NL!AA37)</f>
        <v>0.12533560109885711</v>
      </c>
      <c r="K30" s="3">
        <f>IF(K$3&gt;$A30,"",NL!AB37)</f>
        <v>0.11211991739656774</v>
      </c>
      <c r="L30" s="3">
        <f>IF(L$3&gt;$A30,"",NL!AC37)</f>
        <v>9.7501644824581735E-2</v>
      </c>
      <c r="M30" s="3">
        <f>IF(M$3&gt;$A30,"",NL!AD37)</f>
        <v>8.3046249874417929E-2</v>
      </c>
      <c r="N30" s="3">
        <f>IF(N$3&gt;$A30,"",NL!AE37)</f>
        <v>7.1901783369541908E-2</v>
      </c>
      <c r="O30" s="3">
        <f>IF(O$3&gt;$A30,"",NL!AF37)</f>
        <v>6.4287571143326547E-2</v>
      </c>
      <c r="P30" s="3">
        <f>IF(P$3&gt;$A30,"",NL!AG37)</f>
        <v>5.8082510168506726E-2</v>
      </c>
      <c r="Q30" s="3">
        <f>IF(Q$3&gt;$A30,"",NL!AH37)</f>
        <v>5.4534435528835704E-2</v>
      </c>
      <c r="R30" s="3">
        <f>IF(R$3&gt;$A30,"",NL!AI37)</f>
        <v>4.9833757983615778E-2</v>
      </c>
      <c r="S30" s="3">
        <f>IF(S$3&gt;$A30,"",NL!AJ37)</f>
        <v>4.7892533826535612E-2</v>
      </c>
      <c r="T30" s="3">
        <f>IF(T$3&gt;$A30,"",NL!AK37)</f>
        <v>4.7664103107330144E-2</v>
      </c>
      <c r="U30" s="3">
        <f>IF(U$3&gt;$A30,"",NL!AL37)</f>
        <v>4.6914566723265771E-2</v>
      </c>
      <c r="V30" s="3">
        <f>IF(V$3&gt;$A30,"",NL!AM37)</f>
        <v>4.7267767741549262E-2</v>
      </c>
      <c r="W30" s="3">
        <f>IF(W$3&gt;$A30,"",NL!AN37)</f>
        <v>4.7074581910453023E-2</v>
      </c>
      <c r="X30" s="3">
        <f>IF(X$3&gt;$A30,"",NL!AO37)</f>
        <v>4.6207812330901488E-2</v>
      </c>
      <c r="Y30" s="3">
        <f>IF(Y$3&gt;$A30,"",NL!AP37)</f>
        <v>4.4846174681085815E-2</v>
      </c>
      <c r="Z30" s="3">
        <f>IF(Z$3&gt;$A30,"",NL!AQ37)</f>
        <v>4.425284156439159E-2</v>
      </c>
      <c r="AA30" s="3">
        <f>IF(AA$3&gt;$A30,"",NL!AR37)</f>
        <v>4.3603959727527064E-2</v>
      </c>
      <c r="AB30" s="3" t="str">
        <f>IF(AB$3&gt;$A30,"",NL!AS37)</f>
        <v/>
      </c>
    </row>
    <row r="31" spans="1:28" x14ac:dyDescent="0.25">
      <c r="A31">
        <f t="shared" si="0"/>
        <v>25</v>
      </c>
      <c r="B31" t="str">
        <f>NL!S38</f>
        <v>NL-2018</v>
      </c>
      <c r="C31" s="3">
        <f>IF(C$3&gt;$A31,"",NL!T38)</f>
        <v>7.6034476592396538E-2</v>
      </c>
      <c r="D31" s="3">
        <f>IF(D$3&gt;$A31,"",NL!U38)</f>
        <v>7.380901516769918E-2</v>
      </c>
      <c r="E31" s="3">
        <f>IF(E$3&gt;$A31,"",NL!V38)</f>
        <v>8.1435324452084235E-2</v>
      </c>
      <c r="F31" s="3">
        <f>IF(F$3&gt;$A31,"",NL!W38)</f>
        <v>7.9164912720661354E-2</v>
      </c>
      <c r="G31" s="3">
        <f>IF(G$3&gt;$A31,"",NL!X38)</f>
        <v>8.2196489569682271E-2</v>
      </c>
      <c r="H31" s="3">
        <f>IF(H$3&gt;$A31,"",NL!Y38)</f>
        <v>8.901072705601909E-2</v>
      </c>
      <c r="I31" s="3">
        <f>IF(I$3&gt;$A31,"",NL!Z38)</f>
        <v>0.10035407079375125</v>
      </c>
      <c r="J31" s="3">
        <f>IF(J$3&gt;$A31,"",NL!AA38)</f>
        <v>0.10818488225577372</v>
      </c>
      <c r="K31" s="3">
        <f>IF(K$3&gt;$A31,"",NL!AB38)</f>
        <v>0.12483087659332057</v>
      </c>
      <c r="L31" s="3">
        <f>IF(L$3&gt;$A31,"",NL!AC38)</f>
        <v>0.14215196400946004</v>
      </c>
      <c r="M31" s="3">
        <f>IF(M$3&gt;$A31,"",NL!AD38)</f>
        <v>0.14969390367607269</v>
      </c>
      <c r="N31" s="3">
        <f>IF(N$3&gt;$A31,"",NL!AE38)</f>
        <v>0.15078365602692964</v>
      </c>
      <c r="O31" s="3">
        <f>IF(O$3&gt;$A31,"",NL!AF38)</f>
        <v>0.14672256729923622</v>
      </c>
      <c r="P31" s="3">
        <f>IF(P$3&gt;$A31,"",NL!AG38)</f>
        <v>0.14147588611272521</v>
      </c>
      <c r="Q31" s="3">
        <f>IF(Q$3&gt;$A31,"",NL!AH38)</f>
        <v>0.13390705679862311</v>
      </c>
      <c r="R31" s="3">
        <f>IF(R$3&gt;$A31,"",NL!AI38)</f>
        <v>0.12561955143219503</v>
      </c>
      <c r="S31" s="3">
        <f>IF(S$3&gt;$A31,"",NL!AJ38)</f>
        <v>0.11739511340406895</v>
      </c>
      <c r="T31" s="3">
        <f>IF(T$3&gt;$A31,"",NL!AK38)</f>
        <v>0.11145621003223136</v>
      </c>
      <c r="U31" s="3">
        <f>IF(U$3&gt;$A31,"",NL!AL38)</f>
        <v>0.10481601381879288</v>
      </c>
      <c r="V31" s="3">
        <f>IF(V$3&gt;$A31,"",NL!AM38)</f>
        <v>9.9296923525934153E-2</v>
      </c>
      <c r="W31" s="3">
        <f>IF(W$3&gt;$A31,"",NL!AN38)</f>
        <v>9.5295227896632181E-2</v>
      </c>
      <c r="X31" s="3">
        <f>IF(X$3&gt;$A31,"",NL!AO38)</f>
        <v>9.3624974447332296E-2</v>
      </c>
      <c r="Y31" s="3">
        <f>IF(Y$3&gt;$A31,"",NL!AP38)</f>
        <v>9.125141207480858E-2</v>
      </c>
      <c r="Z31" s="3">
        <f>IF(Z$3&gt;$A31,"",NL!AQ38)</f>
        <v>8.7719828511887241E-2</v>
      </c>
      <c r="AA31" s="3">
        <f>IF(AA$3&gt;$A31,"",NL!AR38)</f>
        <v>8.5174653692640809E-2</v>
      </c>
      <c r="AB31" s="3" t="str">
        <f>IF(AB$3&gt;$A31,"",NL!AS38)</f>
        <v/>
      </c>
    </row>
    <row r="32" spans="1:28" x14ac:dyDescent="0.25">
      <c r="A32">
        <f t="shared" si="0"/>
        <v>25</v>
      </c>
      <c r="B32" t="str">
        <f>NL!S39</f>
        <v>NL-2019</v>
      </c>
      <c r="C32" s="3">
        <f>IF(C$3&gt;$A32,"",NL!T39)</f>
        <v>-1.4412932298558723E-2</v>
      </c>
      <c r="D32" s="3">
        <f>IF(D$3&gt;$A32,"",NL!U39)</f>
        <v>1.3245033112582755E-2</v>
      </c>
      <c r="E32" s="3">
        <f>IF(E$3&gt;$A32,"",NL!V39)</f>
        <v>1.7834121186076492E-2</v>
      </c>
      <c r="F32" s="3">
        <f>IF(F$3&gt;$A32,"",NL!W39)</f>
        <v>1.9838248860308293E-2</v>
      </c>
      <c r="G32" s="3">
        <f>IF(G$3&gt;$A32,"",NL!X39)</f>
        <v>1.8003308483898008E-2</v>
      </c>
      <c r="H32" s="3">
        <f>IF(H$3&gt;$A32,"",NL!Y39)</f>
        <v>1.7997616209773543E-2</v>
      </c>
      <c r="I32" s="3">
        <f>IF(I$3&gt;$A32,"",NL!Z39)</f>
        <v>2.0825893084905567E-2</v>
      </c>
      <c r="J32" s="3">
        <f>IF(J$3&gt;$A32,"",NL!AA39)</f>
        <v>1.9986909887487369E-2</v>
      </c>
      <c r="K32" s="3">
        <f>IF(K$3&gt;$A32,"",NL!AB39)</f>
        <v>1.5452538631346579E-2</v>
      </c>
      <c r="L32" s="3">
        <f>IF(L$3&gt;$A32,"",NL!AC39)</f>
        <v>1.4346426729733092E-2</v>
      </c>
      <c r="M32" s="3">
        <f>IF(M$3&gt;$A32,"",NL!AD39)</f>
        <v>1.8469485972070529E-2</v>
      </c>
      <c r="N32" s="3">
        <f>IF(N$3&gt;$A32,"",NL!AE39)</f>
        <v>1.9528732064841112E-2</v>
      </c>
      <c r="O32" s="3">
        <f>IF(O$3&gt;$A32,"",NL!AF39)</f>
        <v>1.9809510113552763E-2</v>
      </c>
      <c r="P32" s="3">
        <f>IF(P$3&gt;$A32,"",NL!AG39)</f>
        <v>1.9709471237652529E-2</v>
      </c>
      <c r="Q32" s="3">
        <f>IF(Q$3&gt;$A32,"",NL!AH39)</f>
        <v>2.0477079343531067E-2</v>
      </c>
      <c r="R32" s="3">
        <f>IF(R$3&gt;$A32,"",NL!AI39)</f>
        <v>2.4455286039098297E-2</v>
      </c>
      <c r="S32" s="3">
        <f>IF(S$3&gt;$A32,"",NL!AJ39)</f>
        <v>2.7353256108244912E-2</v>
      </c>
      <c r="T32" s="3">
        <f>IF(T$3&gt;$A32,"",NL!AK39)</f>
        <v>2.8818959506184016E-2</v>
      </c>
      <c r="U32" s="3">
        <f>IF(U$3&gt;$A32,"",NL!AL39)</f>
        <v>2.8424880877540342E-2</v>
      </c>
      <c r="V32" s="3">
        <f>IF(V$3&gt;$A32,"",NL!AM39)</f>
        <v>2.9941553727914263E-2</v>
      </c>
      <c r="W32" s="3">
        <f>IF(W$3&gt;$A32,"",NL!AN39)</f>
        <v>3.2118445722226288E-2</v>
      </c>
      <c r="X32" s="3">
        <f>IF(X$3&gt;$A32,"",NL!AO39)</f>
        <v>3.2339799804511349E-2</v>
      </c>
      <c r="Y32" s="3">
        <f>IF(Y$3&gt;$A32,"",NL!AP39)</f>
        <v>3.3177977578564208E-2</v>
      </c>
      <c r="Z32" s="3">
        <f>IF(Z$3&gt;$A32,"",NL!AQ39)</f>
        <v>3.3114068229361381E-2</v>
      </c>
      <c r="AA32" s="3">
        <f>IF(AA$3&gt;$A32,"",NL!AR39)</f>
        <v>3.3784437000219436E-2</v>
      </c>
      <c r="AB32" s="3" t="str">
        <f>IF(AB$3&gt;$A32,"",NL!AS39)</f>
        <v/>
      </c>
    </row>
    <row r="33" spans="1:28" x14ac:dyDescent="0.25">
      <c r="A33">
        <f t="shared" si="0"/>
        <v>25</v>
      </c>
      <c r="B33" t="str">
        <f>NL!S40</f>
        <v>NL-2020</v>
      </c>
      <c r="C33" s="3">
        <f>IF(C$3&gt;$A33,"",NL!T40)</f>
        <v>-3.4691176996531044E-3</v>
      </c>
      <c r="D33" s="3">
        <f>IF(D$3&gt;$A33,"",NL!U40)</f>
        <v>3.5035248878444752E-2</v>
      </c>
      <c r="E33" s="3">
        <f>IF(E$3&gt;$A33,"",NL!V40)</f>
        <v>3.2874946282767513E-2</v>
      </c>
      <c r="F33" s="3">
        <f>IF(F$3&gt;$A33,"",NL!W40)</f>
        <v>2.0241283261533519E-2</v>
      </c>
      <c r="G33" s="3">
        <f>IF(G$3&gt;$A33,"",NL!X40)</f>
        <v>1.9421230154467537E-2</v>
      </c>
      <c r="H33" s="3">
        <f>IF(H$3&gt;$A33,"",NL!Y40)</f>
        <v>1.9553039332538741E-2</v>
      </c>
      <c r="I33" s="3">
        <f>IF(I$3&gt;$A33,"",NL!Z40)</f>
        <v>1.9677969041764033E-2</v>
      </c>
      <c r="J33" s="3">
        <f>IF(J$3&gt;$A33,"",NL!AA40)</f>
        <v>8.366095718108436E-3</v>
      </c>
      <c r="K33" s="3">
        <f>IF(K$3&gt;$A33,"",NL!AB40)</f>
        <v>6.1240475681834366E-3</v>
      </c>
      <c r="L33" s="3">
        <f>IF(L$3&gt;$A33,"",NL!AC40)</f>
        <v>3.6559560431744208E-3</v>
      </c>
      <c r="M33" s="3">
        <f>IF(M$3&gt;$A33,"",NL!AD40)</f>
        <v>8.4067111092386293E-3</v>
      </c>
      <c r="N33" s="3">
        <f>IF(N$3&gt;$A33,"",NL!AE40)</f>
        <v>2.5491202521068582E-2</v>
      </c>
      <c r="O33" s="3">
        <f>IF(O$3&gt;$A33,"",NL!AF40)</f>
        <v>6.1251016333235625E-2</v>
      </c>
      <c r="P33" s="3">
        <f>IF(P$3&gt;$A33,"",NL!AG40)</f>
        <v>0.10914584543869843</v>
      </c>
      <c r="Q33" s="3">
        <f>IF(Q$3&gt;$A33,"",NL!AH40)</f>
        <v>0.14968121984921579</v>
      </c>
      <c r="R33" s="3">
        <f>IF(R$3&gt;$A33,"",NL!AI40)</f>
        <v>0.17209876261097079</v>
      </c>
      <c r="S33" s="3">
        <f>IF(S$3&gt;$A33,"",NL!AJ40)</f>
        <v>0.18547649177455464</v>
      </c>
      <c r="T33" s="3">
        <f>IF(T$3&gt;$A33,"",NL!AK40)</f>
        <v>0.18968762148453325</v>
      </c>
      <c r="U33" s="3">
        <f>IF(U$3&gt;$A33,"",NL!AL40)</f>
        <v>0.18520825132341964</v>
      </c>
      <c r="V33" s="3">
        <f>IF(V$3&gt;$A33,"",NL!AM40)</f>
        <v>0.17875504201995102</v>
      </c>
      <c r="W33" s="3">
        <f>IF(W$3&gt;$A33,"",NL!AN40)</f>
        <v>0.17279960174273362</v>
      </c>
      <c r="X33" s="3">
        <f>IF(X$3&gt;$A33,"",NL!AO40)</f>
        <v>0.16703113216784532</v>
      </c>
      <c r="Y33" s="3">
        <f>IF(Y$3&gt;$A33,"",NL!AP40)</f>
        <v>0.16164705726912984</v>
      </c>
      <c r="Z33" s="3">
        <f>IF(Z$3&gt;$A33,"",NL!AQ40)</f>
        <v>0.15720114855674772</v>
      </c>
      <c r="AA33" s="3">
        <f>IF(AA$3&gt;$A33,"",NL!AR40)</f>
        <v>0.15309647193863063</v>
      </c>
      <c r="AB33" s="3" t="str">
        <f>IF(AB$3&gt;$A33,"",NL!AS40)</f>
        <v/>
      </c>
    </row>
    <row r="34" spans="1:28" x14ac:dyDescent="0.25">
      <c r="A34" s="23">
        <f>A24</f>
        <v>25</v>
      </c>
      <c r="B34" t="str">
        <f>SE!S35</f>
        <v>SE-2015</v>
      </c>
      <c r="C34" s="3">
        <f>IF(C$3&gt;$A34,"",SE!T35)</f>
        <v>-2.2465088038858577E-2</v>
      </c>
      <c r="D34" s="3">
        <f>IF(D$3&gt;$A34,"",SE!U35)</f>
        <v>-7.8900483583609054E-3</v>
      </c>
      <c r="E34" s="3">
        <f>IF(E$3&gt;$A34,"",SE!V35)</f>
        <v>-7.3854740997890021E-3</v>
      </c>
      <c r="F34" s="3">
        <f>IF(F$3&gt;$A34,"",SE!W35)</f>
        <v>-2.6923076923076922E-3</v>
      </c>
      <c r="G34" s="3">
        <f>IF(G$3&gt;$A34,"",SE!X35)</f>
        <v>6.9580657815952029E-3</v>
      </c>
      <c r="H34" s="3">
        <f>IF(H$3&gt;$A34,"",SE!Y35)</f>
        <v>3.9043604450279905E-3</v>
      </c>
      <c r="I34" s="3">
        <f>IF(I$3&gt;$A34,"",SE!Z35)</f>
        <v>8.7972630737103968E-3</v>
      </c>
      <c r="J34" s="3">
        <f>IF(J$3&gt;$A34,"",SE!AA35)</f>
        <v>1.5126874725728599E-2</v>
      </c>
      <c r="K34" s="3">
        <f>IF(K$3&gt;$A34,"",SE!AB35)</f>
        <v>1.9081304442384081E-2</v>
      </c>
      <c r="L34" s="3">
        <f>IF(L$3&gt;$A34,"",SE!AC35)</f>
        <v>2.3695557985516522E-2</v>
      </c>
      <c r="M34" s="3">
        <f>IF(M$3&gt;$A34,"",SE!AD35)</f>
        <v>2.3093473134342391E-2</v>
      </c>
      <c r="N34" s="3">
        <f>IF(N$3&gt;$A34,"",SE!AE35)</f>
        <v>2.4586968386945879E-2</v>
      </c>
      <c r="O34" s="3">
        <f>IF(O$3&gt;$A34,"",SE!AF35)</f>
        <v>2.7182205091142719E-2</v>
      </c>
      <c r="P34" s="3">
        <f>IF(P$3&gt;$A34,"",SE!AG35)</f>
        <v>2.6477173172393675E-2</v>
      </c>
      <c r="Q34" s="3">
        <f>IF(Q$3&gt;$A34,"",SE!AH35)</f>
        <v>2.8436085575328247E-2</v>
      </c>
      <c r="R34" s="3">
        <f>IF(R$3&gt;$A34,"",SE!AI35)</f>
        <v>2.9518829836521304E-2</v>
      </c>
      <c r="S34" s="3">
        <f>IF(S$3&gt;$A34,"",SE!AJ35)</f>
        <v>3.0100208689766709E-2</v>
      </c>
      <c r="T34" s="3">
        <f>IF(T$3&gt;$A34,"",SE!AK35)</f>
        <v>2.8829881057373757E-2</v>
      </c>
      <c r="U34" s="3">
        <f>IF(U$3&gt;$A34,"",SE!AL35)</f>
        <v>2.8165092785145316E-2</v>
      </c>
      <c r="V34" s="3">
        <f>IF(V$3&gt;$A34,"",SE!AM35)</f>
        <v>2.9571734708307519E-2</v>
      </c>
      <c r="W34" s="3">
        <f>IF(W$3&gt;$A34,"",SE!AN35)</f>
        <v>3.1173370897897446E-2</v>
      </c>
      <c r="X34" s="3">
        <f>IF(X$3&gt;$A34,"",SE!AO35)</f>
        <v>3.1582113495087244E-2</v>
      </c>
      <c r="Y34" s="3">
        <f>IF(Y$3&gt;$A34,"",SE!AP35)</f>
        <v>3.2341370405232564E-2</v>
      </c>
      <c r="Z34" s="3">
        <f>IF(Z$3&gt;$A34,"",SE!AQ35)</f>
        <v>3.3148656827599064E-2</v>
      </c>
      <c r="AA34" s="3">
        <f>IF(AA$3&gt;$A34,"",SE!AR35)</f>
        <v>3.325362292782913E-2</v>
      </c>
      <c r="AB34" s="3"/>
    </row>
    <row r="35" spans="1:28" x14ac:dyDescent="0.25">
      <c r="A35">
        <f>A34</f>
        <v>25</v>
      </c>
      <c r="B35" t="str">
        <f>SE!S36</f>
        <v>SE-2016</v>
      </c>
      <c r="C35" s="3">
        <f>IF(C$3&gt;$A35,"",SE!T36)</f>
        <v>-5.889496053430484E-2</v>
      </c>
      <c r="D35" s="3">
        <f>IF(D$3&gt;$A35,"",SE!U36)</f>
        <v>-3.9450241791804529E-2</v>
      </c>
      <c r="E35" s="3">
        <f>IF(E$3&gt;$A35,"",SE!V36)</f>
        <v>-2.4572867742155079E-2</v>
      </c>
      <c r="F35" s="3">
        <f>IF(F$3&gt;$A35,"",SE!W36)</f>
        <v>-7.9487179487179489E-3</v>
      </c>
      <c r="G35" s="3">
        <f>IF(G$3&gt;$A35,"",SE!X36)</f>
        <v>-4.0881217351805494E-3</v>
      </c>
      <c r="H35" s="3">
        <f>IF(H$3&gt;$A35,"",SE!Y36)</f>
        <v>-8.0160320641282524E-3</v>
      </c>
      <c r="I35" s="3">
        <f>IF(I$3&gt;$A35,"",SE!Z36)</f>
        <v>-1.3492098754461578E-2</v>
      </c>
      <c r="J35" s="3">
        <f>IF(J$3&gt;$A35,"",SE!AA36)</f>
        <v>-2.1206019773355025E-2</v>
      </c>
      <c r="K35" s="3">
        <f>IF(K$3&gt;$A35,"",SE!AB36)</f>
        <v>-2.544555475430103E-2</v>
      </c>
      <c r="L35" s="3">
        <f>IF(L$3&gt;$A35,"",SE!AC36)</f>
        <v>-2.8348016257814281E-2</v>
      </c>
      <c r="M35" s="3">
        <f>IF(M$3&gt;$A35,"",SE!AD36)</f>
        <v>-3.0506308896342444E-2</v>
      </c>
      <c r="N35" s="3">
        <f>IF(N$3&gt;$A35,"",SE!AE36)</f>
        <v>-2.8260285721711565E-2</v>
      </c>
      <c r="O35" s="3">
        <f>IF(O$3&gt;$A35,"",SE!AF36)</f>
        <v>-2.7904922508632461E-2</v>
      </c>
      <c r="P35" s="3">
        <f>IF(P$3&gt;$A35,"",SE!AG36)</f>
        <v>-2.9719428823877382E-2</v>
      </c>
      <c r="Q35" s="3">
        <f>IF(Q$3&gt;$A35,"",SE!AH36)</f>
        <v>-2.6981248770065504E-2</v>
      </c>
      <c r="R35" s="3">
        <f>IF(R$3&gt;$A35,"",SE!AI36)</f>
        <v>-2.5084386789330865E-2</v>
      </c>
      <c r="S35" s="3">
        <f>IF(S$3&gt;$A35,"",SE!AJ36)</f>
        <v>-2.6615778951788283E-2</v>
      </c>
      <c r="T35" s="3">
        <f>IF(T$3&gt;$A35,"",SE!AK36)</f>
        <v>-2.6201940266488696E-2</v>
      </c>
      <c r="U35" s="3">
        <f>IF(U$3&gt;$A35,"",SE!AL36)</f>
        <v>-2.6437800429550348E-2</v>
      </c>
      <c r="V35" s="3">
        <f>IF(V$3&gt;$A35,"",SE!AM36)</f>
        <v>-2.5497938626548759E-2</v>
      </c>
      <c r="W35" s="3">
        <f>IF(W$3&gt;$A35,"",SE!AN36)</f>
        <v>-2.4782177701257381E-2</v>
      </c>
      <c r="X35" s="3">
        <f>IF(X$3&gt;$A35,"",SE!AO36)</f>
        <v>-2.4338279526769611E-2</v>
      </c>
      <c r="Y35" s="3">
        <f>IF(Y$3&gt;$A35,"",SE!AP36)</f>
        <v>-2.5245577196920339E-2</v>
      </c>
      <c r="Z35" s="3">
        <f>IF(Z$3&gt;$A35,"",SE!AQ36)</f>
        <v>-2.3976907677266176E-2</v>
      </c>
      <c r="AA35" s="3">
        <f>IF(AA$3&gt;$A35,"",SE!AR36)</f>
        <v>-2.2326405120644405E-2</v>
      </c>
      <c r="AB35" s="3"/>
    </row>
    <row r="36" spans="1:28" x14ac:dyDescent="0.25">
      <c r="A36">
        <f t="shared" ref="A36:A39" si="1">A35</f>
        <v>25</v>
      </c>
      <c r="B36" t="str">
        <f>SE!S37</f>
        <v>SE-2017</v>
      </c>
      <c r="C36" s="3">
        <f>IF(C$3&gt;$A36,"",SE!T37)</f>
        <v>8.7330499898805855E-2</v>
      </c>
      <c r="D36" s="3">
        <f>IF(D$3&gt;$A36,"",SE!U37)</f>
        <v>8.7045049630949348E-2</v>
      </c>
      <c r="E36" s="3">
        <f>IF(E$3&gt;$A36,"",SE!V37)</f>
        <v>7.7360288612075404E-2</v>
      </c>
      <c r="F36" s="3">
        <f>IF(F$3&gt;$A36,"",SE!W37)</f>
        <v>5.6538461538461537E-2</v>
      </c>
      <c r="G36" s="3">
        <f>IF(G$3&gt;$A36,"",SE!X37)</f>
        <v>4.5155162802221635E-2</v>
      </c>
      <c r="H36" s="3">
        <f>IF(H$3&gt;$A36,"",SE!Y37)</f>
        <v>3.6987768640729737E-2</v>
      </c>
      <c r="I36" s="3">
        <f>IF(I$3&gt;$A36,"",SE!Z37)</f>
        <v>3.7825269175515742E-2</v>
      </c>
      <c r="J36" s="3">
        <f>IF(J$3&gt;$A36,"",SE!AA37)</f>
        <v>3.7972069490694108E-2</v>
      </c>
      <c r="K36" s="3">
        <f>IF(K$3&gt;$A36,"",SE!AB37)</f>
        <v>3.436237308700478E-2</v>
      </c>
      <c r="L36" s="3">
        <f>IF(L$3&gt;$A36,"",SE!AC37)</f>
        <v>2.658400214570136E-2</v>
      </c>
      <c r="M36" s="3">
        <f>IF(M$3&gt;$A36,"",SE!AD37)</f>
        <v>2.1825117205483042E-2</v>
      </c>
      <c r="N36" s="3">
        <f>IF(N$3&gt;$A36,"",SE!AE37)</f>
        <v>1.5533627314233215E-2</v>
      </c>
      <c r="O36" s="3">
        <f>IF(O$3&gt;$A36,"",SE!AF37)</f>
        <v>1.284830964426241E-2</v>
      </c>
      <c r="P36" s="3">
        <f>IF(P$3&gt;$A36,"",SE!AG37)</f>
        <v>1.1613714816284646E-2</v>
      </c>
      <c r="Q36" s="3">
        <f>IF(Q$3&gt;$A36,"",SE!AH37)</f>
        <v>9.916786146017811E-3</v>
      </c>
      <c r="R36" s="3">
        <f>IF(R$3&gt;$A36,"",SE!AI37)</f>
        <v>9.5638361241643984E-3</v>
      </c>
      <c r="S36" s="3">
        <f>IF(S$3&gt;$A36,"",SE!AJ37)</f>
        <v>1.1456002807598059E-2</v>
      </c>
      <c r="T36" s="3">
        <f>IF(T$3&gt;$A36,"",SE!AK37)</f>
        <v>1.2293518937859032E-2</v>
      </c>
      <c r="U36" s="3">
        <f>IF(U$3&gt;$A36,"",SE!AL37)</f>
        <v>1.4187661223422993E-2</v>
      </c>
      <c r="V36" s="3">
        <f>IF(V$3&gt;$A36,"",SE!AM37)</f>
        <v>1.3907472070837271E-2</v>
      </c>
      <c r="W36" s="3">
        <f>IF(W$3&gt;$A36,"",SE!AN37)</f>
        <v>1.5521469191840134E-2</v>
      </c>
      <c r="X36" s="3">
        <f>IF(X$3&gt;$A36,"",SE!AO37)</f>
        <v>1.6367555644676148E-2</v>
      </c>
      <c r="Y36" s="3">
        <f>IF(Y$3&gt;$A36,"",SE!AP37)</f>
        <v>1.6050008447372859E-2</v>
      </c>
      <c r="Z36" s="3">
        <f>IF(Z$3&gt;$A36,"",SE!AQ37)</f>
        <v>1.69933423343731E-2</v>
      </c>
      <c r="AA36" s="3">
        <f>IF(AA$3&gt;$A36,"",SE!AR37)</f>
        <v>1.5386205904563261E-2</v>
      </c>
      <c r="AB36" s="3"/>
    </row>
    <row r="37" spans="1:28" x14ac:dyDescent="0.25">
      <c r="A37">
        <f t="shared" si="1"/>
        <v>25</v>
      </c>
      <c r="B37" t="str">
        <f>SE!S38</f>
        <v>SE-2018</v>
      </c>
      <c r="C37" s="3">
        <f>IF(C$3&gt;$A37,"",SE!T38)</f>
        <v>1.0928961748633833E-2</v>
      </c>
      <c r="D37" s="3">
        <f>IF(D$3&gt;$A37,"",SE!U38)</f>
        <v>2.5451768897938407E-3</v>
      </c>
      <c r="E37" s="3">
        <f>IF(E$3&gt;$A37,"",SE!V38)</f>
        <v>1.2933088285344615E-3</v>
      </c>
      <c r="F37" s="3">
        <f>IF(F$3&gt;$A37,"",SE!W38)</f>
        <v>1.5384615384615385E-3</v>
      </c>
      <c r="G37" s="3">
        <f>IF(G$3&gt;$A37,"",SE!X38)</f>
        <v>-2.1266491854727053E-3</v>
      </c>
      <c r="H37" s="3">
        <f>IF(H$3&gt;$A37,"",SE!Y38)</f>
        <v>6.2366111533411683E-3</v>
      </c>
      <c r="I37" s="3">
        <f>IF(I$3&gt;$A37,"",SE!Z38)</f>
        <v>1.2499814872410045E-2</v>
      </c>
      <c r="J37" s="3">
        <f>IF(J$3&gt;$A37,"",SE!AA38)</f>
        <v>1.893440718655616E-2</v>
      </c>
      <c r="K37" s="3">
        <f>IF(K$3&gt;$A37,"",SE!AB38)</f>
        <v>2.8810823804127587E-2</v>
      </c>
      <c r="L37" s="3">
        <f>IF(L$3&gt;$A37,"",SE!AC38)</f>
        <v>4.0871484866615758E-2</v>
      </c>
      <c r="M37" s="3">
        <f>IF(M$3&gt;$A37,"",SE!AD38)</f>
        <v>4.6111784435863459E-2</v>
      </c>
      <c r="N37" s="3">
        <f>IF(N$3&gt;$A37,"",SE!AE38)</f>
        <v>5.1140547705476172E-2</v>
      </c>
      <c r="O37" s="3">
        <f>IF(O$3&gt;$A37,"",SE!AF38)</f>
        <v>5.2517465670922657E-2</v>
      </c>
      <c r="P37" s="3">
        <f>IF(P$3&gt;$A37,"",SE!AG38)</f>
        <v>5.5867134909284223E-2</v>
      </c>
      <c r="Q37" s="3">
        <f>IF(Q$3&gt;$A37,"",SE!AH38)</f>
        <v>5.3667313260802339E-2</v>
      </c>
      <c r="R37" s="3">
        <f>IF(R$3&gt;$A37,"",SE!AI38)</f>
        <v>4.8083923489311002E-2</v>
      </c>
      <c r="S37" s="3">
        <f>IF(S$3&gt;$A37,"",SE!AJ38)</f>
        <v>4.3762181403423014E-2</v>
      </c>
      <c r="T37" s="3">
        <f>IF(T$3&gt;$A37,"",SE!AK38)</f>
        <v>4.196958501179892E-2</v>
      </c>
      <c r="U37" s="3">
        <f>IF(U$3&gt;$A37,"",SE!AL38)</f>
        <v>3.8165206422800267E-2</v>
      </c>
      <c r="V37" s="3">
        <f>IF(V$3&gt;$A37,"",SE!AM38)</f>
        <v>3.4194867778394193E-2</v>
      </c>
      <c r="W37" s="3">
        <f>IF(W$3&gt;$A37,"",SE!AN38)</f>
        <v>3.0129910784160271E-2</v>
      </c>
      <c r="X37" s="3">
        <f>IF(X$3&gt;$A37,"",SE!AO38)</f>
        <v>2.6919991979145772E-2</v>
      </c>
      <c r="Y37" s="3">
        <f>IF(Y$3&gt;$A37,"",SE!AP38)</f>
        <v>2.5342118601115047E-2</v>
      </c>
      <c r="Z37" s="3">
        <f>IF(Z$3&gt;$A37,"",SE!AQ38)</f>
        <v>2.248708040411564E-2</v>
      </c>
      <c r="AA37" s="3">
        <f>IF(AA$3&gt;$A37,"",SE!AR38)</f>
        <v>2.0892516811104309E-2</v>
      </c>
      <c r="AB37" s="3"/>
    </row>
    <row r="38" spans="1:28" x14ac:dyDescent="0.25">
      <c r="A38">
        <f t="shared" si="1"/>
        <v>25</v>
      </c>
      <c r="B38" t="str">
        <f>SE!S39</f>
        <v>SE-2019</v>
      </c>
      <c r="C38" s="3">
        <f>IF(C$3&gt;$A38,"",SE!T39)</f>
        <v>-1.6899413074276507E-2</v>
      </c>
      <c r="D38" s="3">
        <f>IF(D$3&gt;$A38,"",SE!U39)</f>
        <v>-4.2249936370577758E-2</v>
      </c>
      <c r="E38" s="3">
        <f>IF(E$3&gt;$A38,"",SE!V39)</f>
        <v>-4.6695255598665865E-2</v>
      </c>
      <c r="F38" s="3">
        <f>IF(F$3&gt;$A38,"",SE!W39)</f>
        <v>-4.7435897435897434E-2</v>
      </c>
      <c r="G38" s="3">
        <f>IF(G$3&gt;$A38,"",SE!X39)</f>
        <v>-4.5898457663163535E-2</v>
      </c>
      <c r="H38" s="3">
        <f>IF(H$3&gt;$A38,"",SE!Y39)</f>
        <v>-3.9112708174970624E-2</v>
      </c>
      <c r="I38" s="3">
        <f>IF(I$3&gt;$A38,"",SE!Z39)</f>
        <v>-4.5630248367174657E-2</v>
      </c>
      <c r="J38" s="3">
        <f>IF(J$3&gt;$A38,"",SE!AA39)</f>
        <v>-5.0827331629623898E-2</v>
      </c>
      <c r="K38" s="3">
        <f>IF(K$3&gt;$A38,"",SE!AB39)</f>
        <v>-5.6808946579215473E-2</v>
      </c>
      <c r="L38" s="3">
        <f>IF(L$3&gt;$A38,"",SE!AC39)</f>
        <v>-6.2803028740019404E-2</v>
      </c>
      <c r="M38" s="3">
        <f>IF(M$3&gt;$A38,"",SE!AD39)</f>
        <v>-6.0524065879346479E-2</v>
      </c>
      <c r="N38" s="3">
        <f>IF(N$3&gt;$A38,"",SE!AE39)</f>
        <v>-6.3000857684943734E-2</v>
      </c>
      <c r="O38" s="3">
        <f>IF(O$3&gt;$A38,"",SE!AF39)</f>
        <v>-6.4643057897695338E-2</v>
      </c>
      <c r="P38" s="3">
        <f>IF(P$3&gt;$A38,"",SE!AG39)</f>
        <v>-6.4238594074085179E-2</v>
      </c>
      <c r="Q38" s="3">
        <f>IF(Q$3&gt;$A38,"",SE!AH39)</f>
        <v>-6.5038936212082885E-2</v>
      </c>
      <c r="R38" s="3">
        <f>IF(R$3&gt;$A38,"",SE!AI39)</f>
        <v>-6.2082202660665838E-2</v>
      </c>
      <c r="S38" s="3">
        <f>IF(S$3&gt;$A38,"",SE!AJ39)</f>
        <v>-5.8702613948999484E-2</v>
      </c>
      <c r="T38" s="3">
        <f>IF(T$3&gt;$A38,"",SE!AK39)</f>
        <v>-5.6891044740543004E-2</v>
      </c>
      <c r="U38" s="3">
        <f>IF(U$3&gt;$A38,"",SE!AL39)</f>
        <v>-5.4080160001818221E-2</v>
      </c>
      <c r="V38" s="3">
        <f>IF(V$3&gt;$A38,"",SE!AM39)</f>
        <v>-5.2176135930990235E-2</v>
      </c>
      <c r="W38" s="3">
        <f>IF(W$3&gt;$A38,"",SE!AN39)</f>
        <v>-5.2042573172640494E-2</v>
      </c>
      <c r="X38" s="3">
        <f>IF(X$3&gt;$A38,"",SE!AO39)</f>
        <v>-5.0531381592139581E-2</v>
      </c>
      <c r="Y38" s="3">
        <f>IF(Y$3&gt;$A38,"",SE!AP39)</f>
        <v>-4.8487920256800147E-2</v>
      </c>
      <c r="Z38" s="3">
        <f>IF(Z$3&gt;$A38,"",SE!AQ39)</f>
        <v>-4.8652171888821649E-2</v>
      </c>
      <c r="AA38" s="3">
        <f>IF(AA$3&gt;$A38,"",SE!AR39)</f>
        <v>-4.7205940522852319E-2</v>
      </c>
      <c r="AB38" s="3"/>
    </row>
    <row r="39" spans="1:28" x14ac:dyDescent="0.25">
      <c r="A39">
        <f t="shared" si="1"/>
        <v>25</v>
      </c>
      <c r="B39" t="str">
        <f>SE!S40</f>
        <v>SE-2020</v>
      </c>
      <c r="C39" s="3">
        <f>IF(C$3&gt;$A39,"",SE!T40)</f>
        <v>-7.9639749038656185E-2</v>
      </c>
      <c r="D39" s="3">
        <f>IF(D$3&gt;$A39,"",SE!U40)</f>
        <v>-5.5993891575464493E-2</v>
      </c>
      <c r="E39" s="3">
        <f>IF(E$3&gt;$A39,"",SE!V40)</f>
        <v>-5.8096793955482971E-2</v>
      </c>
      <c r="F39" s="3">
        <f>IF(F$3&gt;$A39,"",SE!W40)</f>
        <v>-6.8717948717948715E-2</v>
      </c>
      <c r="G39" s="3">
        <f>IF(G$3&gt;$A39,"",SE!X40)</f>
        <v>-5.9422294716412354E-2</v>
      </c>
      <c r="H39" s="3">
        <f>IF(H$3&gt;$A39,"",SE!Y40)</f>
        <v>-6.3903669407781069E-2</v>
      </c>
      <c r="I39" s="3">
        <f>IF(I$3&gt;$A39,"",SE!Z40)</f>
        <v>-6.2439833533271129E-2</v>
      </c>
      <c r="J39" s="3">
        <f>IF(J$3&gt;$A39,"",SE!AA40)</f>
        <v>-6.8445236067012583E-2</v>
      </c>
      <c r="K39" s="3">
        <f>IF(K$3&gt;$A39,"",SE!AB40)</f>
        <v>-7.2090015223836193E-2</v>
      </c>
      <c r="L39" s="3">
        <f>IF(L$3&gt;$A39,"",SE!AC40)</f>
        <v>-6.9611504260455148E-2</v>
      </c>
      <c r="M39" s="3">
        <f>IF(M$3&gt;$A39,"",SE!AD40)</f>
        <v>-7.1469507783947325E-2</v>
      </c>
      <c r="N39" s="3">
        <f>IF(N$3&gt;$A39,"",SE!AE40)</f>
        <v>-6.3130809949145356E-2</v>
      </c>
      <c r="O39" s="3">
        <f>IF(O$3&gt;$A39,"",SE!AF40)</f>
        <v>-4.9827350839155231E-2</v>
      </c>
      <c r="P39" s="3">
        <f>IF(P$3&gt;$A39,"",SE!AG40)</f>
        <v>-2.4927180285887578E-2</v>
      </c>
      <c r="Q39" s="3">
        <f>IF(Q$3&gt;$A39,"",SE!AH40)</f>
        <v>5.3484580135503661E-3</v>
      </c>
      <c r="R39" s="3">
        <f>IF(R$3&gt;$A39,"",SE!AI40)</f>
        <v>3.0180687007743724E-2</v>
      </c>
      <c r="S39" s="3">
        <f>IF(S$3&gt;$A39,"",SE!AJ40)</f>
        <v>4.6425639386589959E-2</v>
      </c>
      <c r="T39" s="3">
        <f>IF(T$3&gt;$A39,"",SE!AK40)</f>
        <v>6.1634448072843427E-2</v>
      </c>
      <c r="U39" s="3">
        <f>IF(U$3&gt;$A39,"",SE!AL40)</f>
        <v>7.4046295980636181E-2</v>
      </c>
      <c r="V39" s="3">
        <f>IF(V$3&gt;$A39,"",SE!AM40)</f>
        <v>8.2085087404409965E-2</v>
      </c>
      <c r="W39" s="3">
        <f>IF(W$3&gt;$A39,"",SE!AN40)</f>
        <v>8.7937601085198547E-2</v>
      </c>
      <c r="X39" s="3">
        <f>IF(X$3&gt;$A39,"",SE!AO40)</f>
        <v>8.6625225586524982E-2</v>
      </c>
      <c r="Y39" s="3">
        <f>IF(Y$3&gt;$A39,"",SE!AP40)</f>
        <v>8.8118166678734358E-2</v>
      </c>
      <c r="Z39" s="3">
        <f>IF(Z$3&gt;$A39,"",SE!AQ40)</f>
        <v>8.8505051445598046E-2</v>
      </c>
      <c r="AA39" s="3">
        <f>IF(AA$3&gt;$A39,"",SE!AR40)</f>
        <v>8.4540975943040025E-2</v>
      </c>
      <c r="AB39" s="3"/>
    </row>
    <row r="41" spans="1:28" x14ac:dyDescent="0.25">
      <c r="B41" t="s">
        <v>1936</v>
      </c>
    </row>
    <row r="42" spans="1:28" x14ac:dyDescent="0.25">
      <c r="B42" t="str">
        <f>CZ!S42</f>
        <v>non-cumulative</v>
      </c>
      <c r="C42">
        <f>CZ!T42</f>
        <v>1</v>
      </c>
      <c r="D42">
        <f>CZ!U42</f>
        <v>2</v>
      </c>
      <c r="E42">
        <f>CZ!V42</f>
        <v>3</v>
      </c>
      <c r="F42">
        <f>CZ!W42</f>
        <v>4</v>
      </c>
      <c r="G42">
        <f>CZ!X42</f>
        <v>5</v>
      </c>
      <c r="H42">
        <f>CZ!Y42</f>
        <v>6</v>
      </c>
      <c r="I42">
        <f>CZ!Z42</f>
        <v>7</v>
      </c>
      <c r="J42">
        <f>CZ!AA42</f>
        <v>8</v>
      </c>
      <c r="K42">
        <f>CZ!AB42</f>
        <v>9</v>
      </c>
      <c r="L42">
        <f>CZ!AC42</f>
        <v>10</v>
      </c>
      <c r="M42">
        <f>CZ!AD42</f>
        <v>11</v>
      </c>
      <c r="N42">
        <f>CZ!AE42</f>
        <v>12</v>
      </c>
      <c r="O42">
        <f>CZ!AF42</f>
        <v>13</v>
      </c>
      <c r="P42">
        <f>CZ!AG42</f>
        <v>14</v>
      </c>
      <c r="Q42">
        <f>CZ!AH42</f>
        <v>15</v>
      </c>
      <c r="R42">
        <f>CZ!AI42</f>
        <v>16</v>
      </c>
      <c r="S42">
        <f>CZ!AJ42</f>
        <v>17</v>
      </c>
      <c r="T42">
        <f>CZ!AK42</f>
        <v>18</v>
      </c>
      <c r="U42">
        <f>CZ!AL42</f>
        <v>19</v>
      </c>
      <c r="V42">
        <f>CZ!AM42</f>
        <v>20</v>
      </c>
      <c r="W42">
        <f>CZ!AN42</f>
        <v>21</v>
      </c>
      <c r="X42">
        <f>CZ!AO42</f>
        <v>22</v>
      </c>
      <c r="Y42">
        <f>CZ!AP42</f>
        <v>23</v>
      </c>
      <c r="Z42">
        <f>CZ!AQ42</f>
        <v>24</v>
      </c>
      <c r="AA42">
        <f>CZ!AR42</f>
        <v>25</v>
      </c>
      <c r="AB42">
        <f>CZ!AS42</f>
        <v>26</v>
      </c>
    </row>
    <row r="43" spans="1:28" x14ac:dyDescent="0.25">
      <c r="A43">
        <f t="shared" ref="A43:A78" si="2">A4</f>
        <v>19</v>
      </c>
      <c r="B43" t="str">
        <f>CZ!S43</f>
        <v>CZ-2011</v>
      </c>
      <c r="C43" s="3">
        <f>IF(C$3&gt;$A43,"",CZ!T43)</f>
        <v>-2.4530120481927709E-2</v>
      </c>
      <c r="D43" s="3">
        <f>IF(D$3&gt;$A43,"",CZ!U43)</f>
        <v>-5.8134361560136405E-2</v>
      </c>
      <c r="E43" s="3">
        <f>IF(E$3&gt;$A43,"",CZ!V43)</f>
        <v>-6.197924280076017E-2</v>
      </c>
      <c r="F43" s="3">
        <f>IF(F$3&gt;$A43,"",CZ!W43)</f>
        <v>-8.8557841614906874E-2</v>
      </c>
      <c r="G43" s="3">
        <f>IF(G$3&gt;$A43,"",CZ!X43)</f>
        <v>-2.9127134724857617E-2</v>
      </c>
      <c r="H43" s="3">
        <f>IF(H$3&gt;$A43,"",CZ!Y43)</f>
        <v>-4.6388151460108884E-2</v>
      </c>
      <c r="I43" s="3">
        <f>IF(I$3&gt;$A43,"",CZ!Z43)</f>
        <v>-5.8134671685487249E-2</v>
      </c>
      <c r="J43" s="3">
        <f>IF(J$3&gt;$A43,"",CZ!AA43)</f>
        <v>-4.032295485128301E-2</v>
      </c>
      <c r="K43" s="3">
        <f>IF(K$3&gt;$A43,"",CZ!AB43)</f>
        <v>-4.0017028522775666E-2</v>
      </c>
      <c r="L43" s="3">
        <f>IF(L$3&gt;$A43,"",CZ!AC43)</f>
        <v>-4.5179856115107886E-2</v>
      </c>
      <c r="M43" s="3">
        <f>IF(M$3&gt;$A43,"",CZ!AD43)</f>
        <v>1.3140604467805073E-3</v>
      </c>
      <c r="N43" s="3">
        <f>IF(N$3&gt;$A43,"",CZ!AE43)</f>
        <v>-7.188894397620238E-2</v>
      </c>
      <c r="O43" s="3">
        <f>IF(O$3&gt;=$A43,"",CZ!AF43)</f>
        <v>-4.8378146597386928E-2</v>
      </c>
      <c r="P43" s="3">
        <f>IF(P$3&gt;=$A43,"",CZ!AG43)</f>
        <v>-4.5756343610067418E-2</v>
      </c>
      <c r="Q43" s="3">
        <f>IF(Q$3&gt;=$A43,"",CZ!AH43)</f>
        <v>-4.7080979284369162E-2</v>
      </c>
      <c r="R43" s="3">
        <f>IF(R$3&gt;=$A43,"",CZ!AI43)</f>
        <v>2.6906543544021666E-2</v>
      </c>
      <c r="S43" s="3">
        <f>IF(S$3&gt;=$A43,"",CZ!AJ43)</f>
        <v>-6.7503176620076211E-2</v>
      </c>
      <c r="T43" s="3">
        <f>IF(T$3&gt;$A43,"",CZ!AK43)</f>
        <v>-3.395997574287446E-2</v>
      </c>
      <c r="U43" s="3">
        <f>IF(U$3&gt;$A43,"",CZ!AL43)</f>
        <v>9.4350156319786826E-3</v>
      </c>
      <c r="V43" s="3"/>
      <c r="W43" s="3"/>
      <c r="X43" s="3"/>
      <c r="Y43" s="3"/>
      <c r="Z43" s="3"/>
      <c r="AA43" s="3"/>
      <c r="AB43" s="3"/>
    </row>
    <row r="44" spans="1:28" x14ac:dyDescent="0.25">
      <c r="A44">
        <f t="shared" si="2"/>
        <v>19</v>
      </c>
      <c r="B44" t="str">
        <f>CZ!S44</f>
        <v>CZ-2012</v>
      </c>
      <c r="C44" s="3">
        <f>IF(C$3&gt;$A44,"",CZ!T44)</f>
        <v>-1.8891566265060278E-2</v>
      </c>
      <c r="D44" s="3">
        <f>IF(D$3&gt;$A44,"",CZ!U44)</f>
        <v>-2.6546047753225555E-2</v>
      </c>
      <c r="E44" s="3">
        <f>IF(E$3&gt;$A44,"",CZ!V44)</f>
        <v>-7.7766408419821742E-2</v>
      </c>
      <c r="F44" s="3">
        <f>IF(F$3&gt;$A44,"",CZ!W44)</f>
        <v>-7.6329580745341685E-2</v>
      </c>
      <c r="G44" s="3">
        <f>IF(G$3&gt;$A44,"",CZ!X44)</f>
        <v>-6.0294117647058831E-2</v>
      </c>
      <c r="H44" s="3">
        <f>IF(H$3&gt;$A44,"",CZ!Y44)</f>
        <v>-4.3873131200223514E-2</v>
      </c>
      <c r="I44" s="3">
        <f>IF(I$3&gt;$A44,"",CZ!Z44)</f>
        <v>-2.9276453366792188E-2</v>
      </c>
      <c r="J44" s="3">
        <f>IF(J$3&gt;$A44,"",CZ!AA44)</f>
        <v>-5.0345691615238275E-2</v>
      </c>
      <c r="K44" s="3">
        <f>IF(K$3&gt;$A44,"",CZ!AB44)</f>
        <v>-4.5125585355470399E-2</v>
      </c>
      <c r="L44" s="3">
        <f>IF(L$3&gt;$A44,"",CZ!AC44)</f>
        <v>-3.6115107913669009E-2</v>
      </c>
      <c r="M44" s="3">
        <f>IF(M$3&gt;$A44,"",CZ!AD44)</f>
        <v>-3.8983793254489751E-2</v>
      </c>
      <c r="N44" s="3">
        <f>IF(N$3&gt;$A44,"",CZ!AE44)</f>
        <v>-1.1204759543877119E-2</v>
      </c>
      <c r="O44" s="3">
        <f>IF(O$3&gt;=$A44,"",CZ!AF44)</f>
        <v>3.7885284770216465E-2</v>
      </c>
      <c r="P44" s="3">
        <f>IF(P$3&gt;=$A44,"",CZ!AG44)</f>
        <v>-3.2322816408461574E-2</v>
      </c>
      <c r="Q44" s="3">
        <f>IF(Q$3&gt;=$A44,"",CZ!AH44)</f>
        <v>6.7796610169491567E-2</v>
      </c>
      <c r="R44" s="3">
        <f>IF(R$3&gt;=$A44,"",CZ!AI44)</f>
        <v>2.4040757841108151E-2</v>
      </c>
      <c r="S44" s="3">
        <f>IF(S$3&gt;=$A44,"",CZ!AJ44)</f>
        <v>7.5921219822109309E-2</v>
      </c>
      <c r="T44" s="3">
        <f>IF(T$3&gt;$A44,"",CZ!AK44)</f>
        <v>4.2946138155355973E-2</v>
      </c>
      <c r="U44" s="3">
        <f>IF(U$3&gt;$A44,"",CZ!AL44)</f>
        <v>-2.8751674854845866E-2</v>
      </c>
      <c r="V44" s="3"/>
      <c r="W44" s="3"/>
      <c r="X44" s="3"/>
      <c r="Y44" s="3"/>
      <c r="Z44" s="3"/>
      <c r="AA44" s="3"/>
      <c r="AB44" s="3"/>
    </row>
    <row r="45" spans="1:28" x14ac:dyDescent="0.25">
      <c r="A45">
        <f t="shared" si="2"/>
        <v>19</v>
      </c>
      <c r="B45" t="str">
        <f>CZ!S45</f>
        <v>CZ-2013</v>
      </c>
      <c r="C45" s="3">
        <f>IF(C$3&gt;$A45,"",CZ!T45)</f>
        <v>3.2289156626505999E-3</v>
      </c>
      <c r="D45" s="3">
        <f>IF(D$3&gt;$A45,"",CZ!U45)</f>
        <v>-6.525285481239762E-3</v>
      </c>
      <c r="E45" s="3">
        <f>IF(E$3&gt;$A45,"",CZ!V45)</f>
        <v>2.5727232860692784E-2</v>
      </c>
      <c r="F45" s="3">
        <f>IF(F$3&gt;$A45,"",CZ!W45)</f>
        <v>2.9794254658385144E-2</v>
      </c>
      <c r="G45" s="3">
        <f>IF(G$3&gt;$A45,"",CZ!X45)</f>
        <v>4.9857685009487618E-2</v>
      </c>
      <c r="H45" s="3">
        <f>IF(H$3&gt;$A45,"",CZ!Y45)</f>
        <v>4.3733407852452277E-2</v>
      </c>
      <c r="I45" s="3">
        <f>IF(I$3&gt;$A45,"",CZ!Z45)</f>
        <v>-2.5094102885822034E-3</v>
      </c>
      <c r="J45" s="3">
        <f>IF(J$3&gt;$A45,"",CZ!AA45)</f>
        <v>-1.2342814718574568E-2</v>
      </c>
      <c r="K45" s="3">
        <f>IF(K$3&gt;$A45,"",CZ!AB45)</f>
        <v>-1.9582801191996624E-2</v>
      </c>
      <c r="L45" s="3">
        <f>IF(L$3&gt;$A45,"",CZ!AC45)</f>
        <v>5.7553956834532904E-4</v>
      </c>
      <c r="M45" s="3">
        <f>IF(M$3&gt;$A45,"",CZ!AD45)</f>
        <v>1.8396846254927768E-2</v>
      </c>
      <c r="N45" s="3">
        <f>IF(N$3&gt;$A45,"",CZ!AE45)</f>
        <v>4.9033217649975036E-2</v>
      </c>
      <c r="O45" s="3">
        <f>IF(O$3&gt;=$A45,"",CZ!AF45)</f>
        <v>5.5137971043736966E-2</v>
      </c>
      <c r="P45" s="3">
        <f>IF(P$3&gt;=$A45,"",CZ!AG45)</f>
        <v>0.13397498584590051</v>
      </c>
      <c r="Q45" s="3">
        <f>IF(Q$3&gt;=$A45,"",CZ!AH45)</f>
        <v>6.9679849340866351E-2</v>
      </c>
      <c r="R45" s="3">
        <f>IF(R$3&gt;=$A45,"",CZ!AI45)</f>
        <v>4.6967043464416491E-2</v>
      </c>
      <c r="S45" s="3">
        <f>IF(S$3&gt;=$A45,"",CZ!AJ45)</f>
        <v>-7.4650571791613496E-3</v>
      </c>
      <c r="T45" s="3">
        <f>IF(T$3&gt;$A45,"",CZ!AK45)</f>
        <v>-2.3044269254093308E-2</v>
      </c>
      <c r="U45" s="3">
        <f>IF(U$3&gt;$A45,"",CZ!AL45)</f>
        <v>-2.0209915140687817E-2</v>
      </c>
      <c r="V45" s="3"/>
      <c r="W45" s="3"/>
      <c r="X45" s="3"/>
      <c r="Y45" s="3"/>
      <c r="Z45" s="3"/>
      <c r="AA45" s="3"/>
      <c r="AB45" s="3"/>
    </row>
    <row r="46" spans="1:28" x14ac:dyDescent="0.25">
      <c r="A46">
        <f t="shared" si="2"/>
        <v>19</v>
      </c>
      <c r="B46" t="str">
        <f>CZ!S46</f>
        <v>CZ-2014</v>
      </c>
      <c r="C46" s="3">
        <f>IF(C$3&gt;$A46,"",CZ!T46)</f>
        <v>-8.959036144578314E-2</v>
      </c>
      <c r="D46" s="3">
        <f>IF(D$3&gt;$A46,"",CZ!U46)</f>
        <v>-0.11997627168915903</v>
      </c>
      <c r="E46" s="3">
        <f>IF(E$3&gt;$A46,"",CZ!V46)</f>
        <v>-0.12425084052039181</v>
      </c>
      <c r="F46" s="3">
        <f>IF(F$3&gt;$A46,"",CZ!W46)</f>
        <v>-7.5456133540372727E-2</v>
      </c>
      <c r="G46" s="3">
        <f>IF(G$3&gt;$A46,"",CZ!X46)</f>
        <v>-9.5730550284629956E-2</v>
      </c>
      <c r="H46" s="3">
        <f>IF(H$3&gt;$A46,"",CZ!Y46)</f>
        <v>-0.12267709934330018</v>
      </c>
      <c r="I46" s="3">
        <f>IF(I$3&gt;$A46,"",CZ!Z46)</f>
        <v>-0.13592639063153489</v>
      </c>
      <c r="J46" s="3">
        <f>IF(J$3&gt;$A46,"",CZ!AA46)</f>
        <v>-0.11925200686743076</v>
      </c>
      <c r="K46" s="3">
        <f>IF(K$3&gt;$A46,"",CZ!AB46)</f>
        <v>-0.14389101745423583</v>
      </c>
      <c r="L46" s="3">
        <f>IF(L$3&gt;$A46,"",CZ!AC46)</f>
        <v>-0.12287769784172653</v>
      </c>
      <c r="M46" s="3">
        <f>IF(M$3&gt;$A46,"",CZ!AD46)</f>
        <v>-8.5413929040735859E-2</v>
      </c>
      <c r="N46" s="3">
        <f>IF(N$3&gt;$A46,"",CZ!AE46)</f>
        <v>-2.1021318790282684E-2</v>
      </c>
      <c r="O46" s="3">
        <f>IF(O$3&gt;=$A46,"",CZ!AF46)</f>
        <v>-3.657367704182013E-2</v>
      </c>
      <c r="P46" s="3">
        <f>IF(P$3&gt;=$A46,"",CZ!AG46)</f>
        <v>-6.2895671419012866E-2</v>
      </c>
      <c r="Q46" s="3">
        <f>IF(Q$3&gt;=$A46,"",CZ!AH46)</f>
        <v>-7.2504708097928416E-2</v>
      </c>
      <c r="R46" s="3">
        <f>IF(R$3&gt;=$A46,"",CZ!AI46)</f>
        <v>-3.1842063365706053E-2</v>
      </c>
      <c r="S46" s="3">
        <f>IF(S$3&gt;=$A46,"",CZ!AJ46)</f>
        <v>-2.8430749682337941E-2</v>
      </c>
      <c r="T46" s="3">
        <f>IF(T$3&gt;$A46,"",CZ!AK46)</f>
        <v>-1.560174210265175E-2</v>
      </c>
      <c r="U46" s="3">
        <f>IF(U$3&gt;$A46,"",CZ!AL46)</f>
        <v>-4.2317999106744053E-2</v>
      </c>
      <c r="V46" s="3"/>
      <c r="W46" s="3"/>
      <c r="X46" s="3"/>
      <c r="Y46" s="3"/>
      <c r="Z46" s="3"/>
      <c r="AA46" s="3"/>
      <c r="AB46" s="3"/>
    </row>
    <row r="47" spans="1:28" x14ac:dyDescent="0.25">
      <c r="A47">
        <f t="shared" si="2"/>
        <v>19</v>
      </c>
      <c r="B47" t="str">
        <f>CZ!S47</f>
        <v>CZ-2015</v>
      </c>
      <c r="C47" s="3">
        <f>IF(C$3&gt;$A47,"",CZ!T47)</f>
        <v>3.1421686746987865E-2</v>
      </c>
      <c r="D47" s="3">
        <f>IF(D$3&gt;$A47,"",CZ!U47)</f>
        <v>8.2010974343764032E-2</v>
      </c>
      <c r="E47" s="3">
        <f>IF(E$3&gt;$A47,"",CZ!V47)</f>
        <v>5.0723578424206828E-2</v>
      </c>
      <c r="F47" s="3">
        <f>IF(F$3&gt;$A47,"",CZ!W47)</f>
        <v>9.1372282608695565E-2</v>
      </c>
      <c r="G47" s="3">
        <f>IF(G$3&gt;$A47,"",CZ!X47)</f>
        <v>0.10151802656546494</v>
      </c>
      <c r="H47" s="3">
        <f>IF(H$3&gt;$A47,"",CZ!Y47)</f>
        <v>8.9003772530389824E-2</v>
      </c>
      <c r="I47" s="3">
        <f>IF(I$3&gt;$A47,"",CZ!Z47)</f>
        <v>0.14261815140108736</v>
      </c>
      <c r="J47" s="3">
        <f>IF(J$3&gt;$A47,"",CZ!AA47)</f>
        <v>0.1208760614356641</v>
      </c>
      <c r="K47" s="3">
        <f>IF(K$3&gt;$A47,"",CZ!AB47)</f>
        <v>0.11068539804171995</v>
      </c>
      <c r="L47" s="3">
        <f>IF(L$3&gt;$A47,"",CZ!AC47)</f>
        <v>1.7410071942446148E-2</v>
      </c>
      <c r="M47" s="3">
        <f>IF(M$3&gt;$A47,"",CZ!AD47)</f>
        <v>3.5041611914148341E-3</v>
      </c>
      <c r="N47" s="3">
        <f>IF(N$3&gt;$A47,"",CZ!AE47)</f>
        <v>1.4229053049082729E-2</v>
      </c>
      <c r="O47" s="3">
        <f>IF(O$3&gt;=$A47,"",CZ!AF47)</f>
        <v>8.8281289411289432E-3</v>
      </c>
      <c r="P47" s="3">
        <f>IF(P$3&gt;=$A47,"",CZ!AG47)</f>
        <v>2.3264192701631492E-2</v>
      </c>
      <c r="Q47" s="3">
        <f>IF(Q$3&gt;=$A47,"",CZ!AH47)</f>
        <v>-6.1205273069679933E-3</v>
      </c>
      <c r="R47" s="3">
        <f>IF(R$3&gt;=$A47,"",CZ!AI47)</f>
        <v>4.266836491004633E-2</v>
      </c>
      <c r="S47" s="3">
        <f>IF(S$3&gt;=$A47,"",CZ!AJ47)</f>
        <v>4.4949174078780185E-2</v>
      </c>
      <c r="T47" s="3">
        <f>IF(T$3&gt;$A47,"",CZ!AK47)</f>
        <v>1.2679861072826482E-2</v>
      </c>
      <c r="U47" s="3">
        <f>IF(U$3&gt;$A47,"",CZ!AL47)</f>
        <v>-1.1165698972755989E-3</v>
      </c>
      <c r="V47" s="3"/>
      <c r="W47" s="3"/>
      <c r="X47" s="3"/>
      <c r="Y47" s="3"/>
      <c r="Z47" s="3"/>
      <c r="AA47" s="3"/>
      <c r="AB47" s="3"/>
    </row>
    <row r="48" spans="1:28" x14ac:dyDescent="0.25">
      <c r="A48">
        <f t="shared" si="2"/>
        <v>19</v>
      </c>
      <c r="B48" t="str">
        <f>CZ!S48</f>
        <v>CZ-2016</v>
      </c>
      <c r="C48" s="3">
        <f>IF(C$3&gt;$A48,"",CZ!T48)</f>
        <v>-3.6240963855421748E-2</v>
      </c>
      <c r="D48" s="3">
        <f>IF(D$3&gt;$A48,"",CZ!U48)</f>
        <v>-8.6163428740916426E-2</v>
      </c>
      <c r="E48" s="3">
        <f>IF(E$3&gt;$A48,"",CZ!V48)</f>
        <v>-4.6192077181698599E-2</v>
      </c>
      <c r="F48" s="3">
        <f>IF(F$3&gt;$A48,"",CZ!W48)</f>
        <v>-7.5892857142857206E-2</v>
      </c>
      <c r="G48" s="3">
        <f>IF(G$3&gt;$A48,"",CZ!X48)</f>
        <v>-8.761859582542697E-2</v>
      </c>
      <c r="H48" s="3">
        <f>IF(H$3&gt;$A48,"",CZ!Y48)</f>
        <v>-5.8963252759536067E-2</v>
      </c>
      <c r="I48" s="3">
        <f>IF(I$3&gt;$A48,"",CZ!Z48)</f>
        <v>-9.6612296110413998E-2</v>
      </c>
      <c r="J48" s="3">
        <f>IF(J$3&gt;$A48,"",CZ!AA48)</f>
        <v>-7.5402533525126492E-2</v>
      </c>
      <c r="K48" s="3">
        <f>IF(K$3&gt;$A48,"",CZ!AB48)</f>
        <v>-4.8531289910600295E-2</v>
      </c>
      <c r="L48" s="3">
        <f>IF(L$3&gt;$A48,"",CZ!AC48)</f>
        <v>-9.5251798561151069E-2</v>
      </c>
      <c r="M48" s="3">
        <f>IF(M$3&gt;$A48,"",CZ!AD48)</f>
        <v>-5.6066579062636901E-2</v>
      </c>
      <c r="N48" s="3">
        <f>IF(N$3&gt;$A48,"",CZ!AE48)</f>
        <v>-4.1546851760039805E-2</v>
      </c>
      <c r="O48" s="3">
        <f>IF(O$3&gt;=$A48,"",CZ!AF48)</f>
        <v>-5.2464309135852316E-3</v>
      </c>
      <c r="P48" s="3">
        <f>IF(P$3&gt;=$A48,"",CZ!AG48)</f>
        <v>-9.6247876885069417E-3</v>
      </c>
      <c r="Q48" s="3">
        <f>IF(Q$3&gt;=$A48,"",CZ!AH48)</f>
        <v>-2.3069679849340829E-2</v>
      </c>
      <c r="R48" s="3">
        <f>IF(R$3&gt;=$A48,"",CZ!AI48)</f>
        <v>-6.9097277503582188E-2</v>
      </c>
      <c r="S48" s="3">
        <f>IF(S$3&gt;=$A48,"",CZ!AJ48)</f>
        <v>7.306226175349595E-3</v>
      </c>
      <c r="T48" s="3">
        <f>IF(T$3&gt;$A48,"",CZ!AK48)</f>
        <v>-1.6594079056177269E-2</v>
      </c>
      <c r="U48" s="3">
        <f>IF(U$3&gt;$A48,"",CZ!AL48)</f>
        <v>5.415364001786438E-3</v>
      </c>
      <c r="V48" s="3"/>
      <c r="W48" s="3"/>
      <c r="X48" s="3"/>
      <c r="Y48" s="3"/>
      <c r="Z48" s="3"/>
      <c r="AA48" s="3"/>
      <c r="AB48" s="3"/>
    </row>
    <row r="49" spans="1:28" x14ac:dyDescent="0.25">
      <c r="A49">
        <f t="shared" si="2"/>
        <v>19</v>
      </c>
      <c r="B49" t="str">
        <f>CZ!S49</f>
        <v>CZ-2017</v>
      </c>
      <c r="C49" s="3">
        <f>IF(C$3&gt;$A49,"",CZ!T49)</f>
        <v>0.19840963855421689</v>
      </c>
      <c r="D49" s="3">
        <f>IF(D$3&gt;$A49,"",CZ!U49)</f>
        <v>0.25063028325671066</v>
      </c>
      <c r="E49" s="3">
        <f>IF(E$3&gt;$A49,"",CZ!V49)</f>
        <v>0.24236222774448168</v>
      </c>
      <c r="F49" s="3">
        <f>IF(F$3&gt;$A49,"",CZ!W49)</f>
        <v>0.20579386645962727</v>
      </c>
      <c r="G49" s="3">
        <f>IF(G$3&gt;$A49,"",CZ!X49)</f>
        <v>0.10920303605313086</v>
      </c>
      <c r="H49" s="3">
        <f>IF(H$3&gt;$A49,"",CZ!Y49)</f>
        <v>0.10660891434958786</v>
      </c>
      <c r="I49" s="3">
        <f>IF(I$3&gt;$A49,"",CZ!Z49)</f>
        <v>4.2241739857800109E-2</v>
      </c>
      <c r="J49" s="3">
        <f>IF(J$3&gt;$A49,"",CZ!AA49)</f>
        <v>-1.5683726973226397E-2</v>
      </c>
      <c r="K49" s="3">
        <f>IF(K$3&gt;$A49,"",CZ!AB49)</f>
        <v>1.7028522775648369E-3</v>
      </c>
      <c r="L49" s="3">
        <f>IF(L$3&gt;$A49,"",CZ!AC49)</f>
        <v>-3.9568345323740983E-2</v>
      </c>
      <c r="M49" s="3">
        <f>IF(M$3&gt;$A49,"",CZ!AD49)</f>
        <v>-5.2124397722295268E-2</v>
      </c>
      <c r="N49" s="3">
        <f>IF(N$3&gt;$A49,"",CZ!AE49)</f>
        <v>-6.1626177491323819E-2</v>
      </c>
      <c r="O49" s="3">
        <f>IF(O$3&gt;=$A49,"",CZ!AF49)</f>
        <v>-5.791252585380624E-2</v>
      </c>
      <c r="P49" s="3">
        <f>IF(P$3&gt;=$A49,"",CZ!AG49)</f>
        <v>-4.1587317926810474E-2</v>
      </c>
      <c r="Q49" s="3">
        <f>IF(Q$3&gt;=$A49,"",CZ!AH49)</f>
        <v>-6.1205273069679822E-2</v>
      </c>
      <c r="R49" s="3">
        <f>IF(R$3&gt;=$A49,"",CZ!AI49)</f>
        <v>-2.4199968157936569E-2</v>
      </c>
      <c r="S49" s="3">
        <f>IF(S$3&gt;=$A49,"",CZ!AJ49)</f>
        <v>-2.2712833545107891E-2</v>
      </c>
      <c r="T49" s="3">
        <f>IF(T$3&gt;$A49,"",CZ!AK49)</f>
        <v>1.2679861072826482E-2</v>
      </c>
      <c r="U49" s="3">
        <f>IF(U$3&gt;$A49,"",CZ!AL49)</f>
        <v>4.2094685127288978E-2</v>
      </c>
      <c r="V49" s="3"/>
      <c r="W49" s="3"/>
      <c r="X49" s="3"/>
      <c r="Y49" s="3"/>
      <c r="Z49" s="3"/>
      <c r="AA49" s="3"/>
      <c r="AB49" s="3"/>
    </row>
    <row r="50" spans="1:28" x14ac:dyDescent="0.25">
      <c r="A50">
        <f t="shared" si="2"/>
        <v>19</v>
      </c>
      <c r="B50" t="str">
        <f>CZ!S50</f>
        <v>CZ-2018</v>
      </c>
      <c r="C50" s="3">
        <f>IF(C$3&gt;$A50,"",CZ!T50)</f>
        <v>-7.0506024096385622E-2</v>
      </c>
      <c r="D50" s="3">
        <f>IF(D$3&gt;$A50,"",CZ!U50)</f>
        <v>-5.413020910573918E-2</v>
      </c>
      <c r="E50" s="3">
        <f>IF(E$3&gt;$A50,"",CZ!V50)</f>
        <v>-2.2072796374799086E-2</v>
      </c>
      <c r="F50" s="3">
        <f>IF(F$3&gt;$A50,"",CZ!W50)</f>
        <v>-4.3575310559006208E-2</v>
      </c>
      <c r="G50" s="3">
        <f>IF(G$3&gt;$A50,"",CZ!X50)</f>
        <v>-5.3889943074003743E-2</v>
      </c>
      <c r="H50" s="3">
        <f>IF(H$3&gt;$A50,"",CZ!Y50)</f>
        <v>7.6847841274276796E-3</v>
      </c>
      <c r="I50" s="3">
        <f>IF(I$3&gt;$A50,"",CZ!Z50)</f>
        <v>8.8247595148473357E-2</v>
      </c>
      <c r="J50" s="3">
        <f>IF(J$3&gt;$A50,"",CZ!AA50)</f>
        <v>0.15010904366386701</v>
      </c>
      <c r="K50" s="3">
        <f>IF(K$3&gt;$A50,"",CZ!AB50)</f>
        <v>0.20008514261387833</v>
      </c>
      <c r="L50" s="3">
        <f>IF(L$3&gt;$A50,"",CZ!AC50)</f>
        <v>0.29237410071942449</v>
      </c>
      <c r="M50" s="3">
        <f>IF(M$3&gt;$A50,"",CZ!AD50)</f>
        <v>0.21857205431449844</v>
      </c>
      <c r="N50" s="3">
        <f>IF(N$3&gt;$A50,"",CZ!AE50)</f>
        <v>0.16326227069905785</v>
      </c>
      <c r="O50" s="3">
        <f>IF(O$3&gt;=$A50,"",CZ!AF50)</f>
        <v>8.1925036573677001E-2</v>
      </c>
      <c r="P50" s="3">
        <f>IF(P$3&gt;=$A50,"",CZ!AG50)</f>
        <v>4.7815121725256038E-2</v>
      </c>
      <c r="Q50" s="3">
        <f>IF(Q$3&gt;=$A50,"",CZ!AH50)</f>
        <v>6.2617702448210855E-2</v>
      </c>
      <c r="R50" s="3">
        <f>IF(R$3&gt;=$A50,"",CZ!AI50)</f>
        <v>-1.5602611049195914E-2</v>
      </c>
      <c r="S50" s="3">
        <f>IF(S$3&gt;=$A50,"",CZ!AJ50)</f>
        <v>-4.1296060991105055E-3</v>
      </c>
      <c r="T50" s="3">
        <f>IF(T$3&gt;$A50,"",CZ!AK50)</f>
        <v>3.2526600143338857E-3</v>
      </c>
      <c r="U50" s="3">
        <f>IF(U$3&gt;$A50,"",CZ!AL50)</f>
        <v>-1.6190263510495684E-2</v>
      </c>
      <c r="V50" s="3"/>
      <c r="W50" s="3"/>
      <c r="X50" s="3"/>
      <c r="Y50" s="3"/>
      <c r="Z50" s="3"/>
      <c r="AA50" s="3"/>
      <c r="AB50" s="3"/>
    </row>
    <row r="51" spans="1:28" x14ac:dyDescent="0.25">
      <c r="A51">
        <f t="shared" si="2"/>
        <v>19</v>
      </c>
      <c r="B51" t="str">
        <f>CZ!S51</f>
        <v>CZ-2019</v>
      </c>
      <c r="C51" s="3">
        <f>IF(C$3&gt;$A51,"",CZ!T51)</f>
        <v>6.6987951807229162E-3</v>
      </c>
      <c r="D51" s="3">
        <f>IF(D$3&gt;$A51,"",CZ!U51)</f>
        <v>1.8834346729942331E-2</v>
      </c>
      <c r="E51" s="3">
        <f>IF(E$3&gt;$A51,"",CZ!V51)</f>
        <v>1.3448326268089339E-2</v>
      </c>
      <c r="F51" s="3">
        <f>IF(F$3&gt;$A51,"",CZ!W51)</f>
        <v>3.2851319875776275E-2</v>
      </c>
      <c r="G51" s="3">
        <f>IF(G$3&gt;$A51,"",CZ!X51)</f>
        <v>6.6081593927893811E-2</v>
      </c>
      <c r="H51" s="3">
        <f>IF(H$3&gt;$A51,"",CZ!Y51)</f>
        <v>2.4870755903311448E-2</v>
      </c>
      <c r="I51" s="3">
        <f>IF(I$3&gt;$A51,"",CZ!Z51)</f>
        <v>4.9351735675449593E-2</v>
      </c>
      <c r="J51" s="3">
        <f>IF(J$3&gt;$A51,"",CZ!AA51)</f>
        <v>4.2364623451347949E-2</v>
      </c>
      <c r="K51" s="3">
        <f>IF(K$3&gt;$A51,"",CZ!AB51)</f>
        <v>-1.5325670498084309E-2</v>
      </c>
      <c r="L51" s="3">
        <f>IF(L$3&gt;$A51,"",CZ!AC51)</f>
        <v>2.8633093525179953E-2</v>
      </c>
      <c r="M51" s="3">
        <f>IF(M$3&gt;$A51,"",CZ!AD51)</f>
        <v>-9.1984231274638839E-3</v>
      </c>
      <c r="N51" s="3">
        <f>IF(N$3&gt;$A51,"",CZ!AE51)</f>
        <v>-1.9236489836390813E-2</v>
      </c>
      <c r="O51" s="3">
        <f>IF(O$3&gt;=$A51,"",CZ!AF51)</f>
        <v>-3.5665640922161179E-2</v>
      </c>
      <c r="P51" s="3">
        <f>IF(P$3&gt;=$A51,"",CZ!AG51)</f>
        <v>-1.2867363219928984E-2</v>
      </c>
      <c r="Q51" s="3">
        <f>IF(Q$3&gt;=$A51,"",CZ!AH51)</f>
        <v>9.8870056497175618E-3</v>
      </c>
      <c r="R51" s="3">
        <f>IF(R$3&gt;=$A51,"",CZ!AI51)</f>
        <v>1.5921031682863962E-4</v>
      </c>
      <c r="S51" s="3">
        <f>IF(S$3&gt;=$A51,"",CZ!AJ51)</f>
        <v>2.0648030495553638E-3</v>
      </c>
      <c r="T51" s="3">
        <f>IF(T$3&gt;$A51,"",CZ!AK51)</f>
        <v>1.7641545840454409E-2</v>
      </c>
      <c r="U51" s="3">
        <f>IF(U$3&gt;$A51,"",CZ!AL51)</f>
        <v>5.1641357748995143E-2</v>
      </c>
      <c r="V51" s="3"/>
      <c r="W51" s="3"/>
      <c r="X51" s="3"/>
      <c r="Y51" s="3"/>
      <c r="Z51" s="3"/>
      <c r="AA51" s="3"/>
      <c r="AB51" s="3"/>
    </row>
    <row r="52" spans="1:28" s="41" customFormat="1" x14ac:dyDescent="0.25">
      <c r="A52" s="41">
        <f t="shared" si="2"/>
        <v>19</v>
      </c>
      <c r="B52" s="41" t="str">
        <f>CZ!S52</f>
        <v>CZ-2020</v>
      </c>
      <c r="C52" s="42">
        <f>IF(C$3&gt;$A52,"",CZ!T52)</f>
        <v>-2.8433734939758981E-3</v>
      </c>
      <c r="D52" s="42">
        <f>IF(D$3&gt;$A52,"",CZ!U52)</f>
        <v>2.5952839982203768E-2</v>
      </c>
      <c r="E52" s="42">
        <f>IF(E$3&gt;$A52,"",CZ!V52)</f>
        <v>-1.9003069726648225E-2</v>
      </c>
      <c r="F52" s="42">
        <f>IF(F$3&gt;$A52,"",CZ!W52)</f>
        <v>1.5382375776397561E-2</v>
      </c>
      <c r="G52" s="42">
        <f>IF(G$3&gt;$A52,"",CZ!X52)</f>
        <v>5.8823529411764497E-3</v>
      </c>
      <c r="H52" s="42">
        <f>IF(H$3&gt;$A52,"",CZ!Y52)</f>
        <v>-1.6627078384798044E-2</v>
      </c>
      <c r="I52" s="42">
        <f>IF(I$3&gt;$A52,"",CZ!Z52)</f>
        <v>-3.7641154328732496E-3</v>
      </c>
      <c r="J52" s="42">
        <f>IF(J$3&gt;$A52,"",CZ!AA52)</f>
        <v>-2.4453621641687184E-2</v>
      </c>
      <c r="K52" s="42">
        <f>IF(K$3&gt;$A52,"",CZ!AB52)</f>
        <v>-1.2771392081737387E-3</v>
      </c>
      <c r="L52" s="42">
        <f>IF(L$3&gt;$A52,"",CZ!AC52)</f>
        <v>-1.5395683453237385E-2</v>
      </c>
      <c r="M52" s="42">
        <f>IF(M$3&gt;$A52,"",CZ!AD52)</f>
        <v>2.6281208935610145E-3</v>
      </c>
      <c r="N52" s="42">
        <f>IF(N$3&gt;$A52,"",CZ!AE52)</f>
        <v>3.2523549826474873E-2</v>
      </c>
      <c r="O52" s="42">
        <f>IF(O$3&gt;=$A52,"",CZ!AF52)</f>
        <v>3.4253140291580442E-2</v>
      </c>
      <c r="P52" s="42">
        <f>IF(P$3&gt;=$A52,"",CZ!AG52)</f>
        <v>6.6807349837871177E-2</v>
      </c>
      <c r="Q52" s="42">
        <f>IF(Q$3&gt;=$A52,"",CZ!AH52)</f>
        <v>4.6610169491525522E-2</v>
      </c>
      <c r="R52" s="42">
        <f>IF(R$3&gt;=$A52,"",CZ!AI52)</f>
        <v>3.980257920713326E-3</v>
      </c>
      <c r="S52" s="42">
        <f>IF(S$3&gt;=$A52,"",CZ!AJ52)</f>
        <v>-3.9866581956797931E-2</v>
      </c>
      <c r="T52" s="42">
        <f>IF(T$3&gt;$A52,"",CZ!AK52)</f>
        <v>3.0541926236286487E-2</v>
      </c>
      <c r="U52" s="42">
        <f>IF(U$3&gt;$A52,"",CZ!AL52)</f>
        <v>-1.8200089325591806E-2</v>
      </c>
      <c r="V52" s="42"/>
      <c r="W52" s="42"/>
      <c r="X52" s="42"/>
      <c r="Y52" s="42"/>
      <c r="Z52" s="42"/>
      <c r="AA52" s="42"/>
      <c r="AB52" s="42"/>
    </row>
    <row r="53" spans="1:28" x14ac:dyDescent="0.25">
      <c r="A53">
        <f t="shared" si="2"/>
        <v>25</v>
      </c>
      <c r="B53" t="str">
        <f>UK!A73</f>
        <v>UK-2011</v>
      </c>
      <c r="C53" s="3">
        <f ca="1">IF(C$3&gt;$A53,"",UK!B73)</f>
        <v>6.1272452576800474E-2</v>
      </c>
      <c r="D53" s="3">
        <f ca="1">IF(D$3&gt;$A53,"",UK!C73)</f>
        <v>1.8732623584456487E-3</v>
      </c>
      <c r="E53" s="3">
        <f ca="1">IF(E$3&gt;$A53,"",UK!D73)</f>
        <v>-6.4435800494401563E-2</v>
      </c>
      <c r="F53" s="3">
        <f ca="1">IF(F$3&gt;$A53,"",UK!E73)</f>
        <v>-0.10646763361363498</v>
      </c>
      <c r="G53" s="3">
        <f ca="1">IF(G$3&gt;$A53,"",UK!F73)</f>
        <v>-0.1051844224473738</v>
      </c>
      <c r="H53" s="3">
        <f ca="1">IF(H$3&gt;$A53,"",UK!G73)</f>
        <v>-0.10836547018688814</v>
      </c>
      <c r="I53" s="3">
        <f ca="1">IF(I$3&gt;$A53,"",UK!H73)</f>
        <v>-0.11872384412352099</v>
      </c>
      <c r="J53" s="3">
        <f ca="1">IF(J$3&gt;$A53,"",UK!I73)</f>
        <v>-0.14690957323874321</v>
      </c>
      <c r="K53" s="3">
        <f ca="1">IF(K$3&gt;$A53,"",UK!J73)</f>
        <v>-0.12706621109982452</v>
      </c>
      <c r="L53" s="3">
        <f ca="1">IF(L$3&gt;$A53,"",UK!K73)</f>
        <v>-0.1200559389535768</v>
      </c>
      <c r="M53" s="3">
        <f ca="1">IF(M$3&gt;$A53,"",UK!L73)</f>
        <v>-8.7699422203454391E-2</v>
      </c>
      <c r="N53" s="3">
        <f ca="1">IF(N$3&gt;$A53,"",UK!M73)</f>
        <v>-6.384415083421735E-2</v>
      </c>
      <c r="O53" s="3">
        <f ca="1">IF(O$3&gt;$A53,"",UK!N73)</f>
        <v>-5.2610160294815911E-2</v>
      </c>
      <c r="P53" s="3">
        <f ca="1">IF(P$3&gt;$A53,"",UK!O73)</f>
        <v>-4.8854928066702774E-2</v>
      </c>
      <c r="Q53" s="3">
        <f ca="1">IF(Q$3&gt;$A53,"",UK!P73)</f>
        <v>-0.10279924327444123</v>
      </c>
      <c r="R53" s="3">
        <f ca="1">IF(R$3&gt;$A53,"",UK!Q73)</f>
        <v>-0.17889863067678058</v>
      </c>
      <c r="S53" s="3">
        <f ca="1">IF(S$3&gt;$A53,"",UK!R73)</f>
        <v>-0.19868390544434755</v>
      </c>
      <c r="T53" s="3">
        <f ca="1">IF(T$3&gt;$A53,"",UK!S73)</f>
        <v>-1.6895599827053021E-2</v>
      </c>
      <c r="U53" s="3">
        <f ca="1">IF(U$3&gt;$A53,"",UK!T73)</f>
        <v>8.2485232367802919E-2</v>
      </c>
      <c r="V53" s="3">
        <f ca="1">IF(V$3&gt;$A53,"",UK!U73)</f>
        <v>-9.6729695175291064E-2</v>
      </c>
      <c r="W53" s="3">
        <f ca="1">IF(W$3&gt;$A53,"",UK!V73)</f>
        <v>-5.5490654205607504E-2</v>
      </c>
      <c r="X53" s="3">
        <f ca="1">IF(X$3&gt;$A53,"",UK!W73)</f>
        <v>-4.7174986286341203E-2</v>
      </c>
      <c r="Y53" s="3">
        <f ca="1">IF(Y$3&gt;$A53,"",UK!X73)</f>
        <v>-1.9703389830508455E-2</v>
      </c>
      <c r="Z53" s="3">
        <f ca="1">IF(Z$3&gt;$A53,"",UK!Y73)</f>
        <v>-4.5607848242074311E-2</v>
      </c>
      <c r="AA53" s="3">
        <f ca="1">IF(AA$3&gt;$A53,"",UK!Z73)</f>
        <v>-5.0848893352856472E-2</v>
      </c>
      <c r="AB53" s="3" t="str">
        <f>IF(AB$3&gt;$A53,"",UK!AA73)</f>
        <v/>
      </c>
    </row>
    <row r="54" spans="1:28" x14ac:dyDescent="0.25">
      <c r="A54">
        <f t="shared" si="2"/>
        <v>25</v>
      </c>
      <c r="B54" t="str">
        <f>UK!A74</f>
        <v>UK-2012</v>
      </c>
      <c r="C54" s="3">
        <f ca="1">IF(C$3&gt;$A54,"",UK!B74)</f>
        <v>-0.11750881316098705</v>
      </c>
      <c r="D54" s="3">
        <f ca="1">IF(D$3&gt;$A54,"",UK!C74)</f>
        <v>-0.13467993490201402</v>
      </c>
      <c r="E54" s="3">
        <f ca="1">IF(E$3&gt;$A54,"",UK!D74)</f>
        <v>-0.14991093500072705</v>
      </c>
      <c r="F54" s="3">
        <f ca="1">IF(F$3&gt;$A54,"",UK!E74)</f>
        <v>-0.1263615328178791</v>
      </c>
      <c r="G54" s="3">
        <f ca="1">IF(G$3&gt;$A54,"",UK!F74)</f>
        <v>-0.11550081112848865</v>
      </c>
      <c r="H54" s="3">
        <f ca="1">IF(H$3&gt;$A54,"",UK!G74)</f>
        <v>-8.4514980717887767E-2</v>
      </c>
      <c r="I54" s="3">
        <f ca="1">IF(I$3&gt;$A54,"",UK!H74)</f>
        <v>-4.8723944481800063E-2</v>
      </c>
      <c r="J54" s="3">
        <f ca="1">IF(J$3&gt;$A54,"",UK!I74)</f>
        <v>2.5824733462622707E-3</v>
      </c>
      <c r="K54" s="3">
        <f ca="1">IF(K$3&gt;$A54,"",UK!J74)</f>
        <v>1.0711977098531777E-2</v>
      </c>
      <c r="L54" s="3">
        <f ca="1">IF(L$3&gt;$A54,"",UK!K74)</f>
        <v>-4.171100234092362E-2</v>
      </c>
      <c r="M54" s="3">
        <f ca="1">IF(M$3&gt;$A54,"",UK!L74)</f>
        <v>-6.925319024028509E-2</v>
      </c>
      <c r="N54" s="3">
        <f ca="1">IF(N$3&gt;$A54,"",UK!M74)</f>
        <v>-4.870286430706916E-2</v>
      </c>
      <c r="O54" s="3">
        <f ca="1">IF(O$3&gt;$A54,"",UK!N74)</f>
        <v>-1.9850331215663264E-2</v>
      </c>
      <c r="P54" s="3">
        <f ca="1">IF(P$3&gt;$A54,"",UK!O74)</f>
        <v>-0.15206068715374155</v>
      </c>
      <c r="Q54" s="3">
        <f ca="1">IF(Q$3&gt;$A54,"",UK!P74)</f>
        <v>-3.8830281848205916E-2</v>
      </c>
      <c r="R54" s="3">
        <f ca="1">IF(R$3&gt;$A54,"",UK!Q74)</f>
        <v>6.5510787114569924E-2</v>
      </c>
      <c r="S54" s="3">
        <f ca="1">IF(S$3&gt;$A54,"",UK!R74)</f>
        <v>1.7345507944043881E-2</v>
      </c>
      <c r="T54" s="3">
        <f ca="1">IF(T$3&gt;$A54,"",UK!S74)</f>
        <v>-6.5187747364220394E-3</v>
      </c>
      <c r="U54" s="3">
        <f ca="1">IF(U$3&gt;$A54,"",UK!T74)</f>
        <v>-5.3305814532773499E-2</v>
      </c>
      <c r="V54" s="3">
        <f ca="1">IF(V$3&gt;$A54,"",UK!U74)</f>
        <v>5.7196689321026284E-4</v>
      </c>
      <c r="W54" s="3">
        <f ca="1">IF(W$3&gt;$A54,"",UK!V74)</f>
        <v>-1.0239142385926381E-2</v>
      </c>
      <c r="X54" s="3">
        <f ca="1">IF(X$3&gt;$A54,"",UK!W74)</f>
        <v>0.15620191857431465</v>
      </c>
      <c r="Y54" s="3">
        <f ca="1">IF(Y$3&gt;$A54,"",UK!X74)</f>
        <v>-0.28167372881355934</v>
      </c>
      <c r="Z54" s="3">
        <f ca="1">IF(Z$3&gt;$A54,"",UK!Y74)</f>
        <v>8.3156811000792752E-2</v>
      </c>
      <c r="AA54" s="3">
        <f ca="1">IF(AA$3&gt;$A54,"",UK!Z74)</f>
        <v>-1.3928385589989989E-2</v>
      </c>
      <c r="AB54" s="3" t="str">
        <f>IF(AB$3&gt;$A54,"",UK!AA74)</f>
        <v/>
      </c>
    </row>
    <row r="55" spans="1:28" x14ac:dyDescent="0.25">
      <c r="A55">
        <f t="shared" si="2"/>
        <v>25</v>
      </c>
      <c r="B55" t="str">
        <f>UK!A75</f>
        <v>UK-2013</v>
      </c>
      <c r="C55" s="3">
        <f ca="1">IF(C$3&gt;$A55,"",UK!B75)</f>
        <v>-2.4676850763807323E-2</v>
      </c>
      <c r="D55" s="3">
        <f ca="1">IF(D$3&gt;$A55,"",UK!C75)</f>
        <v>-4.3288465450600166E-2</v>
      </c>
      <c r="E55" s="3">
        <f ca="1">IF(E$3&gt;$A55,"",UK!D75)</f>
        <v>-9.4127163007125203E-2</v>
      </c>
      <c r="F55" s="3">
        <f ca="1">IF(F$3&gt;$A55,"",UK!E75)</f>
        <v>-4.6616626220441271E-2</v>
      </c>
      <c r="G55" s="3">
        <f ca="1">IF(G$3&gt;$A55,"",UK!F75)</f>
        <v>-1.0850664931078335E-2</v>
      </c>
      <c r="H55" s="3">
        <f ca="1">IF(H$3&gt;$A55,"",UK!G75)</f>
        <v>-1.7146247404331016E-2</v>
      </c>
      <c r="I55" s="3">
        <f ca="1">IF(I$3&gt;$A55,"",UK!H75)</f>
        <v>-3.743363808797473E-3</v>
      </c>
      <c r="J55" s="3">
        <f ca="1">IF(J$3&gt;$A55,"",UK!I75)</f>
        <v>-1.876061376448257E-2</v>
      </c>
      <c r="K55" s="3">
        <f ca="1">IF(K$3&gt;$A55,"",UK!J75)</f>
        <v>-4.2478529873487547E-3</v>
      </c>
      <c r="L55" s="3">
        <f ca="1">IF(L$3&gt;$A55,"",UK!K75)</f>
        <v>2.5598151582403528E-2</v>
      </c>
      <c r="M55" s="3">
        <f ca="1">IF(M$3&gt;$A55,"",UK!L75)</f>
        <v>3.6325996724789533E-2</v>
      </c>
      <c r="N55" s="3">
        <f ca="1">IF(N$3&gt;$A55,"",UK!M75)</f>
        <v>6.808756871443733E-2</v>
      </c>
      <c r="O55" s="3">
        <f ca="1">IF(O$3&gt;$A55,"",UK!N75)</f>
        <v>-5.5865795482806235E-2</v>
      </c>
      <c r="P55" s="3">
        <f ca="1">IF(P$3&gt;$A55,"",UK!O75)</f>
        <v>8.3809755504196559E-2</v>
      </c>
      <c r="Q55" s="3">
        <f ca="1">IF(Q$3&gt;$A55,"",UK!P75)</f>
        <v>0.16846763074357907</v>
      </c>
      <c r="R55" s="3">
        <f ca="1">IF(R$3&gt;$A55,"",UK!Q75)</f>
        <v>0.15771845138410012</v>
      </c>
      <c r="S55" s="3">
        <f ca="1">IF(S$3&gt;$A55,"",UK!R75)</f>
        <v>5.5801525874727975E-2</v>
      </c>
      <c r="T55" s="3">
        <f ca="1">IF(T$3&gt;$A55,"",UK!S75)</f>
        <v>1.4633984102171649E-2</v>
      </c>
      <c r="U55" s="3">
        <f ca="1">IF(U$3&gt;$A55,"",UK!T75)</f>
        <v>-5.9070528787986687E-2</v>
      </c>
      <c r="V55" s="3">
        <f ca="1">IF(V$3&gt;$A55,"",UK!U75)</f>
        <v>-6.089765157122784E-3</v>
      </c>
      <c r="W55" s="3">
        <f ca="1">IF(W$3&gt;$A55,"",UK!V75)</f>
        <v>-1.7660802638812645E-2</v>
      </c>
      <c r="X55" s="3">
        <f ca="1">IF(X$3&gt;$A55,"",UK!W75)</f>
        <v>3.3983115475697545E-3</v>
      </c>
      <c r="Y55" s="3">
        <f ca="1">IF(Y$3&gt;$A55,"",UK!X75)</f>
        <v>4.4491525423728806E-3</v>
      </c>
      <c r="Z55" s="3">
        <f ca="1">IF(Z$3&gt;$A55,"",UK!Y75)</f>
        <v>-5.5406316935493471E-2</v>
      </c>
      <c r="AA55" s="3">
        <f ca="1">IF(AA$3&gt;$A55,"",UK!Z75)</f>
        <v>-3.0264893449665431E-2</v>
      </c>
      <c r="AB55" s="3" t="str">
        <f>IF(AB$3&gt;$A55,"",UK!AA75)</f>
        <v/>
      </c>
    </row>
    <row r="56" spans="1:28" x14ac:dyDescent="0.25">
      <c r="A56">
        <f t="shared" si="2"/>
        <v>25</v>
      </c>
      <c r="B56" t="str">
        <f>UK!A76</f>
        <v>UK-2014</v>
      </c>
      <c r="C56" s="3">
        <f ca="1">IF(C$3&gt;$A56,"",UK!B76)</f>
        <v>-3.9113647809299934E-2</v>
      </c>
      <c r="D56" s="3">
        <f ca="1">IF(D$3&gt;$A56,"",UK!C76)</f>
        <v>-9.6231436902420864E-2</v>
      </c>
      <c r="E56" s="3">
        <f ca="1">IF(E$3&gt;$A56,"",UK!D76)</f>
        <v>-9.5272284426348719E-2</v>
      </c>
      <c r="F56" s="3">
        <f ca="1">IF(F$3&gt;$A56,"",UK!E76)</f>
        <v>-0.12179016874541448</v>
      </c>
      <c r="G56" s="3">
        <f ca="1">IF(G$3&gt;$A56,"",UK!F76)</f>
        <v>-0.10317360092478367</v>
      </c>
      <c r="H56" s="3">
        <f ca="1">IF(H$3&gt;$A56,"",UK!G76)</f>
        <v>-9.6974191634529805E-2</v>
      </c>
      <c r="I56" s="3">
        <f ca="1">IF(I$3&gt;$A56,"",UK!H76)</f>
        <v>-7.8891643166103087E-2</v>
      </c>
      <c r="J56" s="3">
        <f ca="1">IF(J$3&gt;$A56,"",UK!I76)</f>
        <v>-5.7015384306199013E-2</v>
      </c>
      <c r="K56" s="3">
        <f ca="1">IF(K$3&gt;$A56,"",UK!J76)</f>
        <v>-4.1739772832209754E-2</v>
      </c>
      <c r="L56" s="3">
        <f ca="1">IF(L$3&gt;$A56,"",UK!K76)</f>
        <v>-0.10363907214300916</v>
      </c>
      <c r="M56" s="3">
        <f ca="1">IF(M$3&gt;$A56,"",UK!L76)</f>
        <v>-7.2590197027592174E-2</v>
      </c>
      <c r="N56" s="3">
        <f ca="1">IF(N$3&gt;$A56,"",UK!M76)</f>
        <v>-5.1788986401774539E-2</v>
      </c>
      <c r="O56" s="3">
        <f ca="1">IF(O$3&gt;$A56,"",UK!N76)</f>
        <v>-2.1071194411159566E-2</v>
      </c>
      <c r="P56" s="3">
        <f ca="1">IF(P$3&gt;$A56,"",UK!O76)</f>
        <v>-1.0339374771925591E-2</v>
      </c>
      <c r="Q56" s="3">
        <f ca="1">IF(Q$3&gt;$A56,"",UK!P76)</f>
        <v>-8.5772918203097404E-2</v>
      </c>
      <c r="R56" s="3">
        <f ca="1">IF(R$3&gt;$A56,"",UK!Q76)</f>
        <v>-0.21190030538863169</v>
      </c>
      <c r="S56" s="3">
        <f ca="1">IF(S$3&gt;$A56,"",UK!R76)</f>
        <v>-7.0000331231851343E-2</v>
      </c>
      <c r="T56" s="3">
        <f ca="1">IF(T$3&gt;$A56,"",UK!S76)</f>
        <v>5.0354208933382161E-2</v>
      </c>
      <c r="U56" s="3">
        <f ca="1">IF(U$3&gt;$A56,"",UK!T76)</f>
        <v>-8.0528076293502338E-2</v>
      </c>
      <c r="V56" s="3">
        <f ca="1">IF(V$3&gt;$A56,"",UK!U76)</f>
        <v>-3.9802166745172007E-2</v>
      </c>
      <c r="W56" s="3">
        <f ca="1">IF(W$3&gt;$A56,"",UK!V76)</f>
        <v>-4.0028862012094657E-2</v>
      </c>
      <c r="X56" s="3">
        <f ca="1">IF(X$3&gt;$A56,"",UK!W76)</f>
        <v>-3.2605060005619246E-2</v>
      </c>
      <c r="Y56" s="3">
        <f ca="1">IF(Y$3&gt;$A56,"",UK!X76)</f>
        <v>1.239406779661012E-2</v>
      </c>
      <c r="Z56" s="3">
        <f ca="1">IF(Z$3&gt;$A56,"",UK!Y76)</f>
        <v>2.6389595635658569E-3</v>
      </c>
      <c r="AA56" s="3">
        <f ca="1">IF(AA$3&gt;$A56,"",UK!Z76)</f>
        <v>-2.5690671248956298E-2</v>
      </c>
      <c r="AB56" s="3" t="str">
        <f>IF(AB$3&gt;$A56,"",UK!AA76)</f>
        <v/>
      </c>
    </row>
    <row r="57" spans="1:28" x14ac:dyDescent="0.25">
      <c r="A57">
        <f t="shared" si="2"/>
        <v>25</v>
      </c>
      <c r="B57" t="str">
        <f>UK!A77</f>
        <v>UK-2015</v>
      </c>
      <c r="C57" s="3">
        <f ca="1">IF(C$3&gt;$A57,"",UK!B77)</f>
        <v>3.1223770354205094E-2</v>
      </c>
      <c r="D57" s="3">
        <f ca="1">IF(D$3&gt;$A57,"",UK!C77)</f>
        <v>0.23866718654641605</v>
      </c>
      <c r="E57" s="3">
        <f ca="1">IF(E$3&gt;$A57,"",UK!D77)</f>
        <v>0.21595535844118086</v>
      </c>
      <c r="F57" s="3">
        <f ca="1">IF(F$3&gt;$A57,"",UK!E77)</f>
        <v>0.17958124047632484</v>
      </c>
      <c r="G57" s="3">
        <f ca="1">IF(G$3&gt;$A57,"",UK!F77)</f>
        <v>0.12780859310492221</v>
      </c>
      <c r="H57" s="3">
        <f ca="1">IF(H$3&gt;$A57,"",UK!G77)</f>
        <v>7.1403144467517166E-2</v>
      </c>
      <c r="I57" s="3">
        <f ca="1">IF(I$3&gt;$A57,"",UK!H77)</f>
        <v>6.7792017502483759E-2</v>
      </c>
      <c r="J57" s="3">
        <f ca="1">IF(J$3&gt;$A57,"",UK!I77)</f>
        <v>3.405448315363202E-2</v>
      </c>
      <c r="K57" s="3">
        <f ca="1">IF(K$3&gt;$A57,"",UK!J77)</f>
        <v>5.9377597192723286E-2</v>
      </c>
      <c r="L57" s="3">
        <f ca="1">IF(L$3&gt;$A57,"",UK!K77)</f>
        <v>4.6028030279998688E-2</v>
      </c>
      <c r="M57" s="3">
        <f ca="1">IF(M$3&gt;$A57,"",UK!L77)</f>
        <v>1.5098925772197846E-2</v>
      </c>
      <c r="N57" s="3">
        <f ca="1">IF(N$3&gt;$A57,"",UK!M77)</f>
        <v>1.919182177644907E-2</v>
      </c>
      <c r="O57" s="3">
        <f ca="1">IF(O$3&gt;$A57,"",UK!N77)</f>
        <v>6.7543125861952102E-2</v>
      </c>
      <c r="P57" s="3">
        <f ca="1">IF(P$3&gt;$A57,"",UK!O77)</f>
        <v>-9.8119007862348062E-2</v>
      </c>
      <c r="Q57" s="3">
        <f ca="1">IF(Q$3&gt;$A57,"",UK!P77)</f>
        <v>-2.9499470933401661E-2</v>
      </c>
      <c r="R57" s="3">
        <f ca="1">IF(R$3&gt;$A57,"",UK!Q77)</f>
        <v>0.14658654319771447</v>
      </c>
      <c r="S57" s="3">
        <f ca="1">IF(S$3&gt;$A57,"",UK!R77)</f>
        <v>5.3217917434940532E-2</v>
      </c>
      <c r="T57" s="3">
        <f ca="1">IF(T$3&gt;$A57,"",UK!S77)</f>
        <v>1.1141783350517187E-2</v>
      </c>
      <c r="U57" s="3">
        <f ca="1">IF(U$3&gt;$A57,"",UK!T77)</f>
        <v>-5.3946338338908273E-2</v>
      </c>
      <c r="V57" s="3">
        <f ca="1">IF(V$3&gt;$A57,"",UK!U77)</f>
        <v>3.862458784738565E-2</v>
      </c>
      <c r="W57" s="3">
        <f ca="1">IF(W$3&gt;$A57,"",UK!V77)</f>
        <v>3.1301539307311721E-2</v>
      </c>
      <c r="X57" s="3">
        <f ca="1">IF(X$3&gt;$A57,"",UK!W77)</f>
        <v>-1.1051202119261916E-2</v>
      </c>
      <c r="Y57" s="3">
        <f ca="1">IF(Y$3&gt;$A57,"",UK!X77)</f>
        <v>7.5953389830508478E-2</v>
      </c>
      <c r="Z57" s="3">
        <f ca="1">IF(Z$3&gt;$A57,"",UK!Y77)</f>
        <v>1.6910642225719696E-2</v>
      </c>
      <c r="AA57" s="3">
        <f ca="1">IF(AA$3&gt;$A57,"",UK!Z77)</f>
        <v>1.4170407928651763E-2</v>
      </c>
      <c r="AB57" s="3" t="str">
        <f>IF(AB$3&gt;$A57,"",UK!AA77)</f>
        <v/>
      </c>
    </row>
    <row r="58" spans="1:28" x14ac:dyDescent="0.25">
      <c r="A58">
        <f t="shared" si="2"/>
        <v>25</v>
      </c>
      <c r="B58" t="str">
        <f>UK!A78</f>
        <v>UK-2016</v>
      </c>
      <c r="C58" s="3">
        <f ca="1">IF(C$3&gt;$A58,"",UK!B78)</f>
        <v>9.4930334060768784E-2</v>
      </c>
      <c r="D58" s="3">
        <f ca="1">IF(D$3&gt;$A58,"",UK!C78)</f>
        <v>-0.12262663592595113</v>
      </c>
      <c r="E58" s="3">
        <f ca="1">IF(E$3&gt;$A58,"",UK!D78)</f>
        <v>-6.1572996946342884E-2</v>
      </c>
      <c r="F58" s="3">
        <f ca="1">IF(F$3&gt;$A58,"",UK!E78)</f>
        <v>-4.1960607257745863E-2</v>
      </c>
      <c r="G58" s="3">
        <f ca="1">IF(G$3&gt;$A58,"",UK!F78)</f>
        <v>-3.3756544884062101E-2</v>
      </c>
      <c r="H58" s="3">
        <f ca="1">IF(H$3&gt;$A58,"",UK!G78)</f>
        <v>-5.932957579353304E-3</v>
      </c>
      <c r="I58" s="3">
        <f ca="1">IF(I$3&gt;$A58,"",UK!H78)</f>
        <v>-4.3485242315064898E-2</v>
      </c>
      <c r="J58" s="3">
        <f ca="1">IF(J$3&gt;$A58,"",UK!I78)</f>
        <v>-1.3063094747634008E-4</v>
      </c>
      <c r="K58" s="3">
        <f ca="1">IF(K$3&gt;$A58,"",UK!J78)</f>
        <v>4.2109151352848873E-2</v>
      </c>
      <c r="L58" s="3">
        <f ca="1">IF(L$3&gt;$A58,"",UK!K78)</f>
        <v>4.1650199130514043E-3</v>
      </c>
      <c r="M58" s="3">
        <f ca="1">IF(M$3&gt;$A58,"",UK!L78)</f>
        <v>2.1680244713831121E-2</v>
      </c>
      <c r="N58" s="3">
        <f ca="1">IF(N$3&gt;$A58,"",UK!M78)</f>
        <v>-7.0787925547304509E-2</v>
      </c>
      <c r="O58" s="3">
        <f ca="1">IF(O$3&gt;$A58,"",UK!N78)</f>
        <v>4.6483235739639639E-2</v>
      </c>
      <c r="P58" s="3">
        <f ca="1">IF(P$3&gt;$A58,"",UK!O78)</f>
        <v>0.15437184151452499</v>
      </c>
      <c r="Q58" s="3">
        <f ca="1">IF(Q$3&gt;$A58,"",UK!P78)</f>
        <v>9.8246064065155458E-2</v>
      </c>
      <c r="R58" s="3">
        <f ca="1">IF(R$3&gt;$A58,"",UK!Q78)</f>
        <v>7.6248645453649955E-2</v>
      </c>
      <c r="S58" s="3">
        <f ca="1">IF(S$3&gt;$A58,"",UK!R78)</f>
        <v>3.4735180134921606E-2</v>
      </c>
      <c r="T58" s="3">
        <f ca="1">IF(T$3&gt;$A58,"",UK!S78)</f>
        <v>-8.83360494894736E-2</v>
      </c>
      <c r="U58" s="3">
        <f ca="1">IF(U$3&gt;$A58,"",UK!T78)</f>
        <v>0.13554195430930172</v>
      </c>
      <c r="V58" s="3">
        <f ca="1">IF(V$3&gt;$A58,"",UK!U78)</f>
        <v>4.6093802570486009E-3</v>
      </c>
      <c r="W58" s="3">
        <f ca="1">IF(W$3&gt;$A58,"",UK!V78)</f>
        <v>3.8826278174821649E-3</v>
      </c>
      <c r="X58" s="3">
        <f ca="1">IF(X$3&gt;$A58,"",UK!W78)</f>
        <v>-4.7656636741902236E-2</v>
      </c>
      <c r="Y58" s="3">
        <f ca="1">IF(Y$3&gt;$A58,"",UK!X78)</f>
        <v>4.5868644067796671E-2</v>
      </c>
      <c r="Z58" s="3">
        <f ca="1">IF(Z$3&gt;$A58,"",UK!Y78)</f>
        <v>-3.4318308225744776E-4</v>
      </c>
      <c r="AA58" s="3">
        <f ca="1">IF(AA$3&gt;$A58,"",UK!Z78)</f>
        <v>1.9942640705737258E-2</v>
      </c>
      <c r="AB58" s="3" t="str">
        <f>IF(AB$3&gt;$A58,"",UK!AA78)</f>
        <v/>
      </c>
    </row>
    <row r="59" spans="1:28" x14ac:dyDescent="0.25">
      <c r="A59">
        <f t="shared" si="2"/>
        <v>25</v>
      </c>
      <c r="B59" t="str">
        <f>UK!A79</f>
        <v>UK-2017</v>
      </c>
      <c r="C59" s="3">
        <f ca="1">IF(C$3&gt;$A59,"",UK!B79)</f>
        <v>6.4629847238542038E-3</v>
      </c>
      <c r="D59" s="3">
        <f ca="1">IF(D$3&gt;$A59,"",UK!C79)</f>
        <v>4.6272123143690225E-2</v>
      </c>
      <c r="E59" s="3">
        <f ca="1">IF(E$3&gt;$A59,"",UK!D79)</f>
        <v>0.11322160825941552</v>
      </c>
      <c r="F59" s="3">
        <f ca="1">IF(F$3&gt;$A59,"",UK!E79)</f>
        <v>9.0101021502342116E-2</v>
      </c>
      <c r="G59" s="3">
        <f ca="1">IF(G$3&gt;$A59,"",UK!F79)</f>
        <v>9.152637867557778E-2</v>
      </c>
      <c r="H59" s="3">
        <f ca="1">IF(H$3&gt;$A59,"",UK!G79)</f>
        <v>9.1871848116286126E-2</v>
      </c>
      <c r="I59" s="3">
        <f ca="1">IF(I$3&gt;$A59,"",UK!H79)</f>
        <v>5.1714621197675559E-2</v>
      </c>
      <c r="J59" s="3">
        <f ca="1">IF(J$3&gt;$A59,"",UK!I79)</f>
        <v>6.6611734678497125E-2</v>
      </c>
      <c r="K59" s="3">
        <f ca="1">IF(K$3&gt;$A59,"",UK!J79)</f>
        <v>3.8692400036937746E-2</v>
      </c>
      <c r="L59" s="3">
        <f ca="1">IF(L$3&gt;$A59,"",UK!K79)</f>
        <v>1.0275742559207046E-2</v>
      </c>
      <c r="M59" s="3">
        <f ca="1">IF(M$3&gt;$A59,"",UK!L79)</f>
        <v>-8.4455110049128645E-3</v>
      </c>
      <c r="N59" s="3">
        <f ca="1">IF(N$3&gt;$A59,"",UK!M79)</f>
        <v>-4.2434178802198685E-3</v>
      </c>
      <c r="O59" s="3">
        <f ca="1">IF(O$3&gt;$A59,"",UK!N79)</f>
        <v>2.013293843684294E-2</v>
      </c>
      <c r="P59" s="3">
        <f ca="1">IF(P$3&gt;$A59,"",UK!O79)</f>
        <v>-1.0836991739558322E-2</v>
      </c>
      <c r="Q59" s="3">
        <f ca="1">IF(Q$3&gt;$A59,"",UK!P79)</f>
        <v>-0.18302497835636644</v>
      </c>
      <c r="R59" s="3">
        <f ca="1">IF(R$3&gt;$A59,"",UK!Q79)</f>
        <v>-4.9945818145995413E-2</v>
      </c>
      <c r="S59" s="3">
        <f ca="1">IF(S$3&gt;$A59,"",UK!R79)</f>
        <v>8.3923110046261851E-2</v>
      </c>
      <c r="T59" s="3">
        <f ca="1">IF(T$3&gt;$A59,"",UK!S79)</f>
        <v>-9.5619782485781846E-2</v>
      </c>
      <c r="U59" s="3">
        <f ca="1">IF(U$3&gt;$A59,"",UK!T79)</f>
        <v>0.14152017649989324</v>
      </c>
      <c r="V59" s="3">
        <f ca="1">IF(V$3&gt;$A59,"",UK!U79)</f>
        <v>3.8422717179193766E-2</v>
      </c>
      <c r="W59" s="3">
        <f ca="1">IF(W$3&gt;$A59,"",UK!V79)</f>
        <v>3.49092908191313E-2</v>
      </c>
      <c r="X59" s="3">
        <f ca="1">IF(X$3&gt;$A59,"",UK!W79)</f>
        <v>3.2778989336794684E-3</v>
      </c>
      <c r="Y59" s="3">
        <f ca="1">IF(Y$3&gt;$A59,"",UK!X79)</f>
        <v>3.4533898305084687E-2</v>
      </c>
      <c r="Z59" s="3">
        <f ca="1">IF(Z$3&gt;$A59,"",UK!Y79)</f>
        <v>-2.3667798776375593E-3</v>
      </c>
      <c r="AA59" s="3">
        <f ca="1">IF(AA$3&gt;$A59,"",UK!Z79)</f>
        <v>4.8477074433970202E-2</v>
      </c>
      <c r="AB59" s="3" t="str">
        <f>IF(AB$3&gt;$A59,"",UK!AA79)</f>
        <v/>
      </c>
    </row>
    <row r="60" spans="1:28" x14ac:dyDescent="0.25">
      <c r="A60">
        <f t="shared" si="2"/>
        <v>25</v>
      </c>
      <c r="B60" t="str">
        <f>UK!A80</f>
        <v>UK-2018</v>
      </c>
      <c r="C60" s="3">
        <f ca="1">IF(C$3&gt;$A60,"",UK!B80)</f>
        <v>6.7903307033741811E-2</v>
      </c>
      <c r="D60" s="3">
        <f ca="1">IF(D$3&gt;$A60,"",UK!C80)</f>
        <v>0.14811487082118391</v>
      </c>
      <c r="E60" s="3">
        <f ca="1">IF(E$3&gt;$A60,"",UK!D80)</f>
        <v>0.16606078231787125</v>
      </c>
      <c r="F60" s="3">
        <f ca="1">IF(F$3&gt;$A60,"",UK!E80)</f>
        <v>0.17966589536655575</v>
      </c>
      <c r="G60" s="3">
        <f ca="1">IF(G$3&gt;$A60,"",UK!F80)</f>
        <v>0.16146799685262714</v>
      </c>
      <c r="H60" s="3">
        <f ca="1">IF(H$3&gt;$A60,"",UK!G80)</f>
        <v>0.11198457431029385</v>
      </c>
      <c r="I60" s="3">
        <f ca="1">IF(I$3&gt;$A60,"",UK!H80)</f>
        <v>0.10608873679034136</v>
      </c>
      <c r="J60" s="3">
        <f ca="1">IF(J$3&gt;$A60,"",UK!I80)</f>
        <v>9.8083744485866653E-2</v>
      </c>
      <c r="K60" s="3">
        <f ca="1">IF(K$3&gt;$A60,"",UK!J80)</f>
        <v>2.3086157539939922E-3</v>
      </c>
      <c r="L60" s="3">
        <f ca="1">IF(L$3&gt;$A60,"",UK!K80)</f>
        <v>0.18538898853859487</v>
      </c>
      <c r="M60" s="3">
        <f ca="1">IF(M$3&gt;$A60,"",UK!L80)</f>
        <v>0.18537896655783626</v>
      </c>
      <c r="N60" s="3">
        <f ca="1">IF(N$3&gt;$A60,"",UK!M80)</f>
        <v>0.14890539106953415</v>
      </c>
      <c r="O60" s="3">
        <f ca="1">IF(O$3&gt;$A60,"",UK!N80)</f>
        <v>1.1383418869118866E-2</v>
      </c>
      <c r="P60" s="3">
        <f ca="1">IF(P$3&gt;$A60,"",UK!O80)</f>
        <v>7.4255509725647206E-2</v>
      </c>
      <c r="Q60" s="3">
        <f ca="1">IF(Q$3&gt;$A60,"",UK!P80)</f>
        <v>0.18328149549491779</v>
      </c>
      <c r="R60" s="3">
        <f ca="1">IF(R$3&gt;$A60,"",UK!Q80)</f>
        <v>0.10560535907792334</v>
      </c>
      <c r="S60" s="3">
        <f ca="1">IF(S$3&gt;$A60,"",UK!R80)</f>
        <v>2.410263770964205E-2</v>
      </c>
      <c r="T60" s="3">
        <f ca="1">IF(T$3&gt;$A60,"",UK!S80)</f>
        <v>1.3037549472843857E-2</v>
      </c>
      <c r="U60" s="3">
        <f ca="1">IF(U$3&gt;$A60,"",UK!T80)</f>
        <v>-7.9353782648921789E-2</v>
      </c>
      <c r="V60" s="3">
        <f ca="1">IF(V$3&gt;$A60,"",UK!U80)</f>
        <v>2.3585223067088323E-2</v>
      </c>
      <c r="W60" s="3">
        <f ca="1">IF(W$3&gt;$A60,"",UK!V80)</f>
        <v>-6.7344694887301326E-3</v>
      </c>
      <c r="X60" s="3">
        <f ca="1">IF(X$3&gt;$A60,"",UK!W80)</f>
        <v>-1.8998434636019357E-2</v>
      </c>
      <c r="Y60" s="3">
        <f ca="1">IF(Y$3&gt;$A60,"",UK!X80)</f>
        <v>5.4025423728813582E-2</v>
      </c>
      <c r="Z60" s="3">
        <f ca="1">IF(Z$3&gt;$A60,"",UK!Y80)</f>
        <v>-4.9229021454859634E-3</v>
      </c>
      <c r="AA60" s="3">
        <f ca="1">IF(AA$3&gt;$A60,"",UK!Z80)</f>
        <v>8.0714449943730671E-3</v>
      </c>
      <c r="AB60" s="3" t="str">
        <f>IF(AB$3&gt;$A60,"",UK!AA80)</f>
        <v/>
      </c>
    </row>
    <row r="61" spans="1:28" x14ac:dyDescent="0.25">
      <c r="A61">
        <f t="shared" si="2"/>
        <v>25</v>
      </c>
      <c r="B61" t="str">
        <f>UK!A81</f>
        <v>UK-2019</v>
      </c>
      <c r="C61" s="3">
        <f ca="1">IF(C$3&gt;$A61,"",UK!B81)</f>
        <v>-8.0493537015276173E-2</v>
      </c>
      <c r="D61" s="3">
        <f ca="1">IF(D$3&gt;$A61,"",UK!C81)</f>
        <v>-3.8100969688750319E-2</v>
      </c>
      <c r="E61" s="3">
        <f ca="1">IF(E$3&gt;$A61,"",UK!D81)</f>
        <v>-2.9918569143521867E-2</v>
      </c>
      <c r="F61" s="3">
        <f ca="1">IF(F$3&gt;$A61,"",UK!E81)</f>
        <v>-6.1515886901065686E-3</v>
      </c>
      <c r="G61" s="3">
        <f ca="1">IF(G$3&gt;$A61,"",UK!F81)</f>
        <v>-1.2336924317340681E-2</v>
      </c>
      <c r="H61" s="3">
        <f ca="1">IF(H$3&gt;$A61,"",UK!G81)</f>
        <v>3.7674280628893664E-2</v>
      </c>
      <c r="I61" s="3">
        <f ca="1">IF(I$3&gt;$A61,"",UK!H81)</f>
        <v>6.7972662404784945E-2</v>
      </c>
      <c r="J61" s="3">
        <f ca="1">IF(J$3&gt;$A61,"",UK!I81)</f>
        <v>2.1483766592642395E-2</v>
      </c>
      <c r="K61" s="3">
        <f ca="1">IF(K$3&gt;$A61,"",UK!J81)</f>
        <v>1.9854095484347578E-2</v>
      </c>
      <c r="L61" s="3">
        <f ca="1">IF(L$3&gt;$A61,"",UK!K81)</f>
        <v>-6.0499194357462871E-3</v>
      </c>
      <c r="M61" s="3">
        <f ca="1">IF(M$3&gt;$A61,"",UK!L81)</f>
        <v>-2.0495813292410348E-2</v>
      </c>
      <c r="N61" s="3">
        <f ca="1">IF(N$3&gt;$A61,"",UK!M81)</f>
        <v>3.1825634101649847E-3</v>
      </c>
      <c r="O61" s="3">
        <f ca="1">IF(O$3&gt;$A61,"",UK!N81)</f>
        <v>3.8547624968912064E-3</v>
      </c>
      <c r="P61" s="3">
        <f ca="1">IF(P$3&gt;$A61,"",UK!O81)</f>
        <v>7.773882849907654E-3</v>
      </c>
      <c r="Q61" s="3">
        <f ca="1">IF(Q$3&gt;$A61,"",UK!P81)</f>
        <v>-1.0068297688139216E-2</v>
      </c>
      <c r="R61" s="3">
        <f ca="1">IF(R$3&gt;$A61,"",UK!Q81)</f>
        <v>-0.11092503201655013</v>
      </c>
      <c r="S61" s="3">
        <f ca="1">IF(S$3&gt;$A61,"",UK!R81)</f>
        <v>-4.4164246833988674E-4</v>
      </c>
      <c r="T61" s="3">
        <f ca="1">IF(T$3&gt;$A61,"",UK!S81)</f>
        <v>0.1182026806798151</v>
      </c>
      <c r="U61" s="3">
        <f ca="1">IF(U$3&gt;$A61,"",UK!T81)</f>
        <v>-3.3342822574905728E-2</v>
      </c>
      <c r="V61" s="3">
        <f ca="1">IF(V$3&gt;$A61,"",UK!U81)</f>
        <v>3.6807751833658475E-2</v>
      </c>
      <c r="W61" s="3">
        <f ca="1">IF(W$3&gt;$A61,"",UK!V81)</f>
        <v>6.0060472787245578E-2</v>
      </c>
      <c r="X61" s="3">
        <f ca="1">IF(X$3&gt;$A61,"",UK!W81)</f>
        <v>-5.3918092664195783E-3</v>
      </c>
      <c r="Y61" s="3">
        <f ca="1">IF(Y$3&gt;$A61,"",UK!X81)</f>
        <v>7.4152542372881269E-2</v>
      </c>
      <c r="Z61" s="3">
        <f ca="1">IF(Z$3&gt;$A61,"",UK!Y81)</f>
        <v>5.940617492870004E-3</v>
      </c>
      <c r="AA61" s="3">
        <f ca="1">IF(AA$3&gt;$A61,"",UK!Z81)</f>
        <v>3.0071275578736012E-2</v>
      </c>
      <c r="AB61" s="3" t="str">
        <f>IF(AB$3&gt;$A61,"",UK!AA81)</f>
        <v/>
      </c>
    </row>
    <row r="62" spans="1:28" s="41" customFormat="1" x14ac:dyDescent="0.25">
      <c r="A62" s="41">
        <f t="shared" si="2"/>
        <v>25</v>
      </c>
      <c r="B62" s="41" t="str">
        <f>UK!A82</f>
        <v>UK-2020</v>
      </c>
      <c r="C62" s="42">
        <f ca="1">IF(C$3&gt;$A62,"",UK!B82)</f>
        <v>2.8537854624811176E-2</v>
      </c>
      <c r="D62" s="42">
        <f ca="1">IF(D$3&gt;$A62,"",UK!C82)</f>
        <v>7.2438462060079978E-2</v>
      </c>
      <c r="E62" s="42">
        <f ca="1">IF(E$3&gt;$A62,"",UK!D82)</f>
        <v>6.2509088265231938E-2</v>
      </c>
      <c r="F62" s="42">
        <f ca="1">IF(F$3&gt;$A62,"",UK!E82)</f>
        <v>3.668378576669129E-3</v>
      </c>
      <c r="G62" s="42">
        <f ca="1">IF(G$3&gt;$A62,"",UK!F82)</f>
        <v>1.5202587839872495E-2</v>
      </c>
      <c r="H62" s="42">
        <f ca="1">IF(H$3&gt;$A62,"",UK!G82)</f>
        <v>-2.2307920498368383E-2</v>
      </c>
      <c r="I62" s="42">
        <f ca="1">IF(I$3&gt;$A62,"",UK!H82)</f>
        <v>-1.1511094607749683E-2</v>
      </c>
      <c r="J62" s="42">
        <f ca="1">IF(J$3&gt;$A62,"",UK!I82)</f>
        <v>-1.9574545052604142E-2</v>
      </c>
      <c r="K62" s="42">
        <f ca="1">IF(K$3&gt;$A62,"",UK!J82)</f>
        <v>-1.2004801920768582E-3</v>
      </c>
      <c r="L62" s="42">
        <f ca="1">IF(L$3&gt;$A62,"",UK!K82)</f>
        <v>-6.3235338825891052E-3</v>
      </c>
      <c r="M62" s="42">
        <f ca="1">IF(M$3&gt;$A62,"",UK!L82)</f>
        <v>2.1402160814888882E-2</v>
      </c>
      <c r="N62" s="42">
        <f ca="1">IF(N$3&gt;$A62,"",UK!M82)</f>
        <v>2.6617803066833812E-2</v>
      </c>
      <c r="O62" s="42">
        <f ca="1">IF(O$3&gt;$A62,"",UK!N82)</f>
        <v>0.13346973841875598</v>
      </c>
      <c r="P62" s="42">
        <f ca="1">IF(P$3&gt;$A62,"",UK!O82)</f>
        <v>0.63088984971967577</v>
      </c>
      <c r="Q62" s="42">
        <f ca="1">IF(Q$3&gt;$A62,"",UK!P82)</f>
        <v>0.78112675153108668</v>
      </c>
      <c r="R62" s="42">
        <f ca="1">IF(R$3&gt;$A62,"",UK!Q82)</f>
        <v>1.2018520342823367</v>
      </c>
      <c r="S62" s="42">
        <f ca="1">IF(S$3&gt;$A62,"",UK!R82)</f>
        <v>1.1858321096156605</v>
      </c>
      <c r="T62" s="42">
        <f ca="1">IF(T$3&gt;$A62,"",UK!S82)</f>
        <v>0.79129943127016311</v>
      </c>
      <c r="U62" s="42">
        <f ca="1">IF(U$3&gt;$A62,"",UK!T82)</f>
        <v>0.35118496904134933</v>
      </c>
      <c r="V62" s="42">
        <f ca="1">IF(V$3&gt;$A62,"",UK!U82)</f>
        <v>0.47093062378036454</v>
      </c>
      <c r="W62" s="42">
        <f ca="1">IF(W$3&gt;$A62,"",UK!V82)</f>
        <v>0.26663001649257834</v>
      </c>
      <c r="X62" s="42">
        <f ca="1">IF(X$3&gt;$A62,"",UK!W82)</f>
        <v>0.18293351885795328</v>
      </c>
      <c r="Y62" s="42">
        <f ca="1">IF(Y$3&gt;$A62,"",UK!X82)</f>
        <v>0.13442796610169494</v>
      </c>
      <c r="Z62" s="42">
        <f ca="1">IF(Z$3&gt;$A62,"",UK!Y82)</f>
        <v>6.2494822669017625E-2</v>
      </c>
      <c r="AA62" s="42">
        <f ca="1">IF(AA$3&gt;$A62,"",UK!Z82)</f>
        <v>1.7110979343393451E-2</v>
      </c>
      <c r="AB62" s="42" t="str">
        <f>IF(AB$3&gt;$A62,"",UK!AA82)</f>
        <v/>
      </c>
    </row>
    <row r="63" spans="1:28" x14ac:dyDescent="0.25">
      <c r="A63">
        <f t="shared" si="2"/>
        <v>25</v>
      </c>
      <c r="B63" t="str">
        <f>NL!S43</f>
        <v>NL-2011</v>
      </c>
      <c r="C63" s="3">
        <f>IF(C$3&gt;$A63,"",NL!T43)</f>
        <v>-6.1085082793891465E-2</v>
      </c>
      <c r="D63" s="3">
        <f>IF(D$3&gt;$A63,"",NL!U43)</f>
        <v>-0.10066995143738267</v>
      </c>
      <c r="E63" s="3">
        <f>IF(E$3&gt;$A63,"",NL!V43)</f>
        <v>-0.14434782608695651</v>
      </c>
      <c r="F63" s="3">
        <f>IF(F$3&gt;$A63,"",NL!W43)</f>
        <v>-0.15426275958538072</v>
      </c>
      <c r="G63" s="3">
        <f>IF(G$3&gt;$A63,"",NL!X43)</f>
        <v>-0.12276690010004288</v>
      </c>
      <c r="H63" s="3">
        <f>IF(H$3&gt;$A63,"",NL!Y43)</f>
        <v>-0.14503355943037755</v>
      </c>
      <c r="I63" s="3">
        <f>IF(I$3&gt;$A63,"",NL!Z43)</f>
        <v>-0.16368857689853222</v>
      </c>
      <c r="J63" s="3">
        <f>IF(J$3&gt;$A63,"",NL!AA43)</f>
        <v>-0.1655066279598475</v>
      </c>
      <c r="K63" s="3">
        <f>IF(K$3&gt;$A63,"",NL!AB43)</f>
        <v>-0.14206622422543214</v>
      </c>
      <c r="L63" s="3">
        <f>IF(L$3&gt;$A63,"",NL!AC43)</f>
        <v>-0.14026257435500333</v>
      </c>
      <c r="M63" s="3">
        <f>IF(M$3&gt;$A63,"",NL!AD43)</f>
        <v>-0.10355029585798814</v>
      </c>
      <c r="N63" s="3">
        <f>IF(N$3&gt;$A63,"",NL!AE43)</f>
        <v>-8.8908152112463834E-2</v>
      </c>
      <c r="O63" s="3">
        <f>IF(O$3&gt;$A63,"",NL!AF43)</f>
        <v>-6.9703373839535065E-2</v>
      </c>
      <c r="P63" s="3">
        <f>IF(P$3&gt;$A63,"",NL!AG43)</f>
        <v>-8.9852132183683708E-2</v>
      </c>
      <c r="Q63" s="3">
        <f>IF(Q$3&gt;$A63,"",NL!AH43)</f>
        <v>-5.6041131105398434E-2</v>
      </c>
      <c r="R63" s="3">
        <f>IF(R$3&gt;$A63,"",NL!AI43)</f>
        <v>-3.4216291575383306E-2</v>
      </c>
      <c r="S63" s="3">
        <f>IF(S$3&gt;$A63,"",NL!AJ43)</f>
        <v>-5.4762869882448384E-2</v>
      </c>
      <c r="T63" s="3">
        <f>IF(T$3&gt;$A63,"",NL!AK43)</f>
        <v>-4.1903884795713275E-2</v>
      </c>
      <c r="U63" s="3">
        <f>IF(U$3&gt;$A63,"",NL!AL43)</f>
        <v>-4.0186609919790506E-2</v>
      </c>
      <c r="V63" s="3">
        <f>IF(V$3&gt;$A63,"",NL!AM43)</f>
        <v>-3.9332189631365311E-2</v>
      </c>
      <c r="W63" s="3">
        <f>IF(W$3&gt;$A63,"",NL!AN43)</f>
        <v>-4.376175548589345E-2</v>
      </c>
      <c r="X63" s="3">
        <f>IF(X$3&gt;$A63,"",NL!AO43)</f>
        <v>-5.9287703603679742E-2</v>
      </c>
      <c r="Y63" s="3">
        <f>IF(Y$3&gt;$A63,"",NL!AP43)</f>
        <v>-4.494670604854234E-2</v>
      </c>
      <c r="Z63" s="3">
        <f>IF(Z$3&gt;$A63,"",NL!AQ43)</f>
        <v>-3.1224322103533209E-2</v>
      </c>
      <c r="AA63" s="3">
        <f>IF(AA$3&gt;$A63,"",NL!AR43)</f>
        <v>-5.7667274147357395E-2</v>
      </c>
      <c r="AB63" s="3" t="str">
        <f>IF(AB$3&gt;$A63,"",NL!AS43)</f>
        <v/>
      </c>
    </row>
    <row r="64" spans="1:28" x14ac:dyDescent="0.25">
      <c r="A64">
        <f t="shared" si="2"/>
        <v>25</v>
      </c>
      <c r="B64" t="str">
        <f>NL!S44</f>
        <v>NL-2012</v>
      </c>
      <c r="C64" s="3">
        <f>IF(C$3&gt;$A64,"",NL!T44)</f>
        <v>-5.6900683094309956E-2</v>
      </c>
      <c r="D64" s="3">
        <f>IF(D$3&gt;$A64,"",NL!U44)</f>
        <v>-0.11534507816100104</v>
      </c>
      <c r="E64" s="3">
        <f>IF(E$3&gt;$A64,"",NL!V44)</f>
        <v>-9.1847826086956519E-2</v>
      </c>
      <c r="F64" s="3">
        <f>IF(F$3&gt;$A64,"",NL!W44)</f>
        <v>-9.9709479573903304E-2</v>
      </c>
      <c r="G64" s="3">
        <f>IF(G$3&gt;$A64,"",NL!X44)</f>
        <v>-9.4790624553380054E-2</v>
      </c>
      <c r="H64" s="3">
        <f>IF(H$3&gt;$A64,"",NL!Y44)</f>
        <v>-3.0292268901594532E-2</v>
      </c>
      <c r="I64" s="3">
        <f>IF(I$3&gt;$A64,"",NL!Z44)</f>
        <v>-1.4358647096362476E-2</v>
      </c>
      <c r="J64" s="3">
        <f>IF(J$3&gt;$A64,"",NL!AA44)</f>
        <v>-4.4629428841243768E-2</v>
      </c>
      <c r="K64" s="3">
        <f>IF(K$3&gt;$A64,"",NL!AB44)</f>
        <v>-2.228768144231108E-2</v>
      </c>
      <c r="L64" s="3">
        <f>IF(L$3&gt;$A64,"",NL!AC44)</f>
        <v>-6.5186019499489656E-2</v>
      </c>
      <c r="M64" s="3">
        <f>IF(M$3&gt;$A64,"",NL!AD44)</f>
        <v>-4.9638395792241941E-2</v>
      </c>
      <c r="N64" s="3">
        <f>IF(N$3&gt;$A64,"",NL!AE44)</f>
        <v>-4.4472920514076919E-2</v>
      </c>
      <c r="O64" s="3">
        <f>IF(O$3&gt;$A64,"",NL!AF44)</f>
        <v>-5.1362366971092088E-2</v>
      </c>
      <c r="P64" s="3">
        <f>IF(P$3&gt;$A64,"",NL!AG44)</f>
        <v>-1.5059888416370737E-2</v>
      </c>
      <c r="Q64" s="3">
        <f>IF(Q$3&gt;$A64,"",NL!AH44)</f>
        <v>-1.8667193988530673E-2</v>
      </c>
      <c r="R64" s="3">
        <f>IF(R$3&gt;$A64,"",NL!AI44)</f>
        <v>-1.2348137821150962E-3</v>
      </c>
      <c r="S64" s="3">
        <f>IF(S$3&gt;$A64,"",NL!AJ44)</f>
        <v>1.1633563032022565E-2</v>
      </c>
      <c r="T64" s="3">
        <f>IF(T$3&gt;$A64,"",NL!AK44)</f>
        <v>-1.7037843268586705E-2</v>
      </c>
      <c r="U64" s="3">
        <f>IF(U$3&gt;$A64,"",NL!AL44)</f>
        <v>-2.2876084465542679E-2</v>
      </c>
      <c r="V64" s="3">
        <f>IF(V$3&gt;$A64,"",NL!AM44)</f>
        <v>-4.4604376752165331E-2</v>
      </c>
      <c r="W64" s="3">
        <f>IF(W$3&gt;$A64,"",NL!AN44)</f>
        <v>2.5830721003134771E-2</v>
      </c>
      <c r="X64" s="3">
        <f>IF(X$3&gt;$A64,"",NL!AO44)</f>
        <v>-2.8525613975863062E-2</v>
      </c>
      <c r="Y64" s="3">
        <f>IF(Y$3&gt;$A64,"",NL!AP44)</f>
        <v>-4.1094131244381327E-3</v>
      </c>
      <c r="Z64" s="3">
        <f>IF(Z$3&gt;$A64,"",NL!AQ44)</f>
        <v>-4.3679453358128617E-3</v>
      </c>
      <c r="AA64" s="3">
        <f>IF(AA$3&gt;$A64,"",NL!AR44)</f>
        <v>5.2069773496485894E-3</v>
      </c>
      <c r="AB64" s="3" t="str">
        <f>IF(AB$3&gt;$A64,"",NL!AS44)</f>
        <v/>
      </c>
    </row>
    <row r="65" spans="1:28" x14ac:dyDescent="0.25">
      <c r="A65">
        <f t="shared" si="2"/>
        <v>25</v>
      </c>
      <c r="B65" t="str">
        <f>NL!S45</f>
        <v>NL-2013</v>
      </c>
      <c r="C65" s="3">
        <f>IF(C$3&gt;$A65,"",NL!T45)</f>
        <v>-5.1428775794857162E-2</v>
      </c>
      <c r="D65" s="3">
        <f>IF(D$3&gt;$A65,"",NL!U45)</f>
        <v>-3.0803587253199094E-2</v>
      </c>
      <c r="E65" s="3">
        <f>IF(E$3&gt;$A65,"",NL!V45)</f>
        <v>-1.8152173913043468E-2</v>
      </c>
      <c r="F65" s="3">
        <f>IF(F$3&gt;$A65,"",NL!W45)</f>
        <v>-5.1289408557798621E-3</v>
      </c>
      <c r="G65" s="3">
        <f>IF(G$3&gt;$A65,"",NL!X45)</f>
        <v>2.6439902815492244E-2</v>
      </c>
      <c r="H65" s="3">
        <f>IF(H$3&gt;$A65,"",NL!Y45)</f>
        <v>4.5456159664760687E-3</v>
      </c>
      <c r="I65" s="3">
        <f>IF(I$3&gt;$A65,"",NL!Z45)</f>
        <v>-3.2227185705169137E-2</v>
      </c>
      <c r="J65" s="3">
        <f>IF(J$3&gt;$A65,"",NL!AA45)</f>
        <v>1.0772620754782913E-2</v>
      </c>
      <c r="K65" s="3">
        <f>IF(K$3&gt;$A65,"",NL!AB45)</f>
        <v>1.2527948326649385E-2</v>
      </c>
      <c r="L65" s="3">
        <f>IF(L$3&gt;$A65,"",NL!AC45)</f>
        <v>4.3152300165428814E-2</v>
      </c>
      <c r="M65" s="3">
        <f>IF(M$3&gt;$A65,"",NL!AD45)</f>
        <v>-9.8619329388560661E-4</v>
      </c>
      <c r="N65" s="3">
        <f>IF(N$3&gt;$A65,"",NL!AE45)</f>
        <v>3.0490332793125408E-2</v>
      </c>
      <c r="O65" s="3">
        <f>IF(O$3&gt;$A65,"",NL!AF45)</f>
        <v>4.1701260472488455E-2</v>
      </c>
      <c r="P65" s="3">
        <f>IF(P$3&gt;$A65,"",NL!AG45)</f>
        <v>4.428231438492447E-2</v>
      </c>
      <c r="Q65" s="3">
        <f>IF(Q$3&gt;$A65,"",NL!AH45)</f>
        <v>8.8827368004745999E-2</v>
      </c>
      <c r="R65" s="3">
        <f>IF(R$3&gt;$A65,"",NL!AI45)</f>
        <v>2.4935271858195662E-2</v>
      </c>
      <c r="S65" s="3">
        <f>IF(S$3&gt;$A65,"",NL!AJ45)</f>
        <v>-5.1479529793272416E-3</v>
      </c>
      <c r="T65" s="3">
        <f>IF(T$3&gt;$A65,"",NL!AK45)</f>
        <v>-3.5498995311453396E-2</v>
      </c>
      <c r="U65" s="3">
        <f>IF(U$3&gt;$A65,"",NL!AL45)</f>
        <v>-2.3244393517760753E-2</v>
      </c>
      <c r="V65" s="3">
        <f>IF(V$3&gt;$A65,"",NL!AM45)</f>
        <v>-3.1800493744508107E-2</v>
      </c>
      <c r="W65" s="3">
        <f>IF(W$3&gt;$A65,"",NL!AN45)</f>
        <v>-5.993730407523512E-2</v>
      </c>
      <c r="X65" s="3">
        <f>IF(X$3&gt;$A65,"",NL!AO45)</f>
        <v>-1.2195121951219634E-2</v>
      </c>
      <c r="Y65" s="3">
        <f>IF(Y$3&gt;$A65,"",NL!AP45)</f>
        <v>-7.1914729677667877E-3</v>
      </c>
      <c r="Z65" s="3">
        <f>IF(Z$3&gt;$A65,"",NL!AQ45)</f>
        <v>-2.7721316438178434E-2</v>
      </c>
      <c r="AA65" s="3">
        <f>IF(AA$3&gt;$A65,"",NL!AR45)</f>
        <v>-8.4613381931788467E-3</v>
      </c>
      <c r="AB65" s="3" t="str">
        <f>IF(AB$3&gt;$A65,"",NL!AS45)</f>
        <v/>
      </c>
    </row>
    <row r="66" spans="1:28" x14ac:dyDescent="0.25">
      <c r="A66">
        <f t="shared" si="2"/>
        <v>25</v>
      </c>
      <c r="B66" t="str">
        <f>NL!S46</f>
        <v>NL-2014</v>
      </c>
      <c r="C66" s="3">
        <f>IF(C$3&gt;$A66,"",NL!T46)</f>
        <v>-0.10968849468903119</v>
      </c>
      <c r="D66" s="3">
        <f>IF(D$3&gt;$A66,"",NL!U46)</f>
        <v>-0.10066995143738267</v>
      </c>
      <c r="E66" s="3">
        <f>IF(E$3&gt;$A66,"",NL!V46)</f>
        <v>-0.10652173913043472</v>
      </c>
      <c r="F66" s="3">
        <f>IF(F$3&gt;$A66,"",NL!W46)</f>
        <v>-0.12521071697571817</v>
      </c>
      <c r="G66" s="3">
        <f>IF(G$3&gt;$A66,"",NL!X46)</f>
        <v>-0.12919822781191936</v>
      </c>
      <c r="H66" s="3">
        <f>IF(H$3&gt;$A66,"",NL!Y46)</f>
        <v>-8.75031073546646E-2</v>
      </c>
      <c r="I66" s="3">
        <f>IF(I$3&gt;$A66,"",NL!Z46)</f>
        <v>-0.10784939374601143</v>
      </c>
      <c r="J66" s="3">
        <f>IF(J$3&gt;$A66,"",NL!AA46)</f>
        <v>-0.13339862194396834</v>
      </c>
      <c r="K66" s="3">
        <f>IF(K$3&gt;$A66,"",NL!AB46)</f>
        <v>-0.13344216914504736</v>
      </c>
      <c r="L66" s="3">
        <f>IF(L$3&gt;$A66,"",NL!AC46)</f>
        <v>-0.12474041744394782</v>
      </c>
      <c r="M66" s="3">
        <f>IF(M$3&gt;$A66,"",NL!AD46)</f>
        <v>-8.9414858645627926E-2</v>
      </c>
      <c r="N66" s="3">
        <f>IF(N$3&gt;$A66,"",NL!AE46)</f>
        <v>-9.704895790148127E-2</v>
      </c>
      <c r="O66" s="3">
        <f>IF(O$3&gt;$A66,"",NL!AF46)</f>
        <v>-8.6346139331270222E-2</v>
      </c>
      <c r="P66" s="3">
        <f>IF(P$3&gt;$A66,"",NL!AG46)</f>
        <v>-4.9471343295228398E-2</v>
      </c>
      <c r="Q66" s="3">
        <f>IF(Q$3&gt;$A66,"",NL!AH46)</f>
        <v>-7.7397666600751425E-2</v>
      </c>
      <c r="R66" s="3">
        <f>IF(R$3&gt;$A66,"",NL!AI46)</f>
        <v>-6.4688309101772479E-2</v>
      </c>
      <c r="S66" s="3">
        <f>IF(S$3&gt;$A66,"",NL!AJ46)</f>
        <v>-4.7831374138630034E-2</v>
      </c>
      <c r="T66" s="3">
        <f>IF(T$3&gt;$A66,"",NL!AK46)</f>
        <v>-4.7555257870060208E-2</v>
      </c>
      <c r="U66" s="3">
        <f>IF(U$3&gt;$A66,"",NL!AL46)</f>
        <v>-3.5766901293174058E-2</v>
      </c>
      <c r="V66" s="3">
        <f>IF(V$3&gt;$A66,"",NL!AM46)</f>
        <v>-1.334783882170798E-2</v>
      </c>
      <c r="W66" s="3">
        <f>IF(W$3&gt;$A66,"",NL!AN46)</f>
        <v>-3.7366771159874634E-2</v>
      </c>
      <c r="X66" s="3">
        <f>IF(X$3&gt;$A66,"",NL!AO46)</f>
        <v>-4.6375221537682587E-2</v>
      </c>
      <c r="Y66" s="3">
        <f>IF(Y$3&gt;$A66,"",NL!AP46)</f>
        <v>-3.7241556440220869E-2</v>
      </c>
      <c r="Z66" s="3">
        <f>IF(Z$3&gt;$A66,"",NL!AQ46)</f>
        <v>-5.4966916057604953E-2</v>
      </c>
      <c r="AA66" s="3">
        <f>IF(AA$3&gt;$A66,"",NL!AR46)</f>
        <v>-4.6342098411871868E-2</v>
      </c>
      <c r="AB66" s="3" t="str">
        <f>IF(AB$3&gt;$A66,"",NL!AS46)</f>
        <v/>
      </c>
    </row>
    <row r="67" spans="1:28" x14ac:dyDescent="0.25">
      <c r="A67">
        <f t="shared" si="2"/>
        <v>25</v>
      </c>
      <c r="B67" t="str">
        <f>NL!S47</f>
        <v>NL-2015</v>
      </c>
      <c r="C67" s="3">
        <f>IF(C$3&gt;$A67,"",NL!T47)</f>
        <v>4.7709309395228994E-2</v>
      </c>
      <c r="D67" s="3">
        <f>IF(D$3&gt;$A67,"",NL!U47)</f>
        <v>9.3934989897557664E-2</v>
      </c>
      <c r="E67" s="3">
        <f>IF(E$3&gt;$A67,"",NL!V47)</f>
        <v>0.10119565217391302</v>
      </c>
      <c r="F67" s="3">
        <f>IF(F$3&gt;$A67,"",NL!W47)</f>
        <v>8.2349987446648232E-2</v>
      </c>
      <c r="G67" s="3">
        <f>IF(G$3&gt;$A67,"",NL!X47)</f>
        <v>6.8243532942689811E-2</v>
      </c>
      <c r="H67" s="3">
        <f>IF(H$3&gt;$A67,"",NL!Y47)</f>
        <v>4.5775773287403565E-2</v>
      </c>
      <c r="I67" s="3">
        <f>IF(I$3&gt;$A67,"",NL!Z47)</f>
        <v>5.6477345245692367E-2</v>
      </c>
      <c r="J67" s="3">
        <f>IF(J$3&gt;$A67,"",NL!AA47)</f>
        <v>6.4285964114581429E-2</v>
      </c>
      <c r="K67" s="3">
        <f>IF(K$3&gt;$A67,"",NL!AB47)</f>
        <v>2.4346097881250639E-2</v>
      </c>
      <c r="L67" s="3">
        <f>IF(L$3&gt;$A67,"",NL!AC47)</f>
        <v>2.0661011580021871E-2</v>
      </c>
      <c r="M67" s="3">
        <f>IF(M$3&gt;$A67,"",NL!AD47)</f>
        <v>1.4464168310322156E-2</v>
      </c>
      <c r="N67" s="3">
        <f>IF(N$3&gt;$A67,"",NL!AE47)</f>
        <v>3.5239136170052365E-2</v>
      </c>
      <c r="O67" s="3">
        <f>IF(O$3&gt;$A67,"",NL!AF47)</f>
        <v>4.747528115329458E-2</v>
      </c>
      <c r="P67" s="3">
        <f>IF(P$3&gt;$A67,"",NL!AG47)</f>
        <v>-3.1212203971752173E-3</v>
      </c>
      <c r="Q67" s="3">
        <f>IF(Q$3&gt;$A67,"",NL!AH47)</f>
        <v>2.7961241842989981E-2</v>
      </c>
      <c r="R67" s="3">
        <f>IF(R$3&gt;$A67,"",NL!AI47)</f>
        <v>3.7124078868751242E-2</v>
      </c>
      <c r="S67" s="3">
        <f>IF(S$3&gt;$A67,"",NL!AJ47)</f>
        <v>3.2063234698013643E-2</v>
      </c>
      <c r="T67" s="3">
        <f>IF(T$3&gt;$A67,"",NL!AK47)</f>
        <v>7.4514400535834469E-3</v>
      </c>
      <c r="U67" s="3">
        <f>IF(U$3&gt;$A67,"",NL!AL47)</f>
        <v>9.5351121296447516E-3</v>
      </c>
      <c r="V67" s="3">
        <f>IF(V$3&gt;$A67,"",NL!AM47)</f>
        <v>2.468722540692081E-2</v>
      </c>
      <c r="W67" s="3">
        <f>IF(W$3&gt;$A67,"",NL!AN47)</f>
        <v>-3.4733542319749233E-2</v>
      </c>
      <c r="X67" s="3">
        <f>IF(X$3&gt;$A67,"",NL!AO47)</f>
        <v>1.0211832222128292E-2</v>
      </c>
      <c r="Y67" s="3">
        <f>IF(Y$3&gt;$A67,"",NL!AP47)</f>
        <v>-2.5683832027734166E-4</v>
      </c>
      <c r="Z67" s="3">
        <f>IF(Z$3&gt;$A67,"",NL!AQ47)</f>
        <v>4.3117242572330516E-2</v>
      </c>
      <c r="AA67" s="3">
        <f>IF(AA$3&gt;$A67,"",NL!AR47)</f>
        <v>-6.5087216870596265E-4</v>
      </c>
      <c r="AB67" s="3" t="str">
        <f>IF(AB$3&gt;$A67,"",NL!AS47)</f>
        <v/>
      </c>
    </row>
    <row r="68" spans="1:28" x14ac:dyDescent="0.25">
      <c r="A68">
        <f t="shared" si="2"/>
        <v>25</v>
      </c>
      <c r="B68" t="str">
        <f>NL!S48</f>
        <v>NL-2016</v>
      </c>
      <c r="C68" s="3">
        <f>IF(C$3&gt;$A68,"",NL!T48)</f>
        <v>2.1315403597868432E-2</v>
      </c>
      <c r="D68" s="3">
        <f>IF(D$3&gt;$A68,"",NL!U48)</f>
        <v>-1.8999680975506084E-2</v>
      </c>
      <c r="E68" s="3">
        <f>IF(E$3&gt;$A68,"",NL!V48)</f>
        <v>-1.5217391304347405E-3</v>
      </c>
      <c r="F68" s="3">
        <f>IF(F$3&gt;$A68,"",NL!W48)</f>
        <v>3.3284315483662841E-2</v>
      </c>
      <c r="G68" s="3">
        <f>IF(G$3&gt;$A68,"",NL!X48)</f>
        <v>-2.1795055023581256E-3</v>
      </c>
      <c r="H68" s="3">
        <f>IF(H$3&gt;$A68,"",NL!Y48)</f>
        <v>-2.9653041656308887E-2</v>
      </c>
      <c r="I68" s="3">
        <f>IF(I$3&gt;$A68,"",NL!Z48)</f>
        <v>-3.4141671984684097E-2</v>
      </c>
      <c r="J68" s="3">
        <f>IF(J$3&gt;$A68,"",NL!AA48)</f>
        <v>4.4769333006890344E-2</v>
      </c>
      <c r="K68" s="3">
        <f>IF(K$3&gt;$A68,"",NL!AB48)</f>
        <v>1.7319090037974272E-2</v>
      </c>
      <c r="L68" s="3">
        <f>IF(L$3&gt;$A68,"",NL!AC48)</f>
        <v>-1.8302770053852946E-3</v>
      </c>
      <c r="M68" s="3">
        <f>IF(M$3&gt;$A68,"",NL!AD48)</f>
        <v>6.5746219592373034E-3</v>
      </c>
      <c r="N68" s="3">
        <f>IF(N$3&gt;$A68,"",NL!AE48)</f>
        <v>2.7098330381034819E-2</v>
      </c>
      <c r="O68" s="3">
        <f>IF(O$3&gt;$A68,"",NL!AF48)</f>
        <v>3.1511812212242418E-2</v>
      </c>
      <c r="P68" s="3">
        <f>IF(P$3&gt;$A68,"",NL!AG48)</f>
        <v>5.692325699348455E-2</v>
      </c>
      <c r="Q68" s="3">
        <f>IF(Q$3&gt;$A68,"",NL!AH48)</f>
        <v>-1.5107771405971859E-2</v>
      </c>
      <c r="R68" s="3">
        <f>IF(R$3&gt;$A68,"",NL!AI48)</f>
        <v>-1.3782115116510618E-2</v>
      </c>
      <c r="S68" s="3">
        <f>IF(S$3&gt;$A68,"",NL!AJ48)</f>
        <v>3.2428050263466623E-4</v>
      </c>
      <c r="T68" s="3">
        <f>IF(T$3&gt;$A68,"",NL!AK48)</f>
        <v>3.7592096450100421E-2</v>
      </c>
      <c r="U68" s="3">
        <f>IF(U$3&gt;$A68,"",NL!AL48)</f>
        <v>8.7248322147650992E-2</v>
      </c>
      <c r="V68" s="3">
        <f>IF(V$3&gt;$A68,"",NL!AM48)</f>
        <v>5.8579856897778004E-3</v>
      </c>
      <c r="W68" s="3">
        <f>IF(W$3&gt;$A68,"",NL!AN48)</f>
        <v>2.0564263322883969E-2</v>
      </c>
      <c r="X68" s="3">
        <f>IF(X$3&gt;$A68,"",NL!AO48)</f>
        <v>1.8566967676597157E-2</v>
      </c>
      <c r="Y68" s="3">
        <f>IF(Y$3&gt;$A68,"",NL!AP48)</f>
        <v>-3.3388981636059967E-3</v>
      </c>
      <c r="Z68" s="3">
        <f>IF(Z$3&gt;$A68,"",NL!AQ48)</f>
        <v>1.9763871469965055E-2</v>
      </c>
      <c r="AA68" s="3">
        <f>IF(AA$3&gt;$A68,"",NL!AR48)</f>
        <v>1.4189013277792206E-2</v>
      </c>
      <c r="AB68" s="3" t="str">
        <f>IF(AB$3&gt;$A68,"",NL!AS48)</f>
        <v/>
      </c>
    </row>
    <row r="69" spans="1:28" x14ac:dyDescent="0.25">
      <c r="A69">
        <f t="shared" si="2"/>
        <v>25</v>
      </c>
      <c r="B69" t="str">
        <f>NL!S49</f>
        <v>NL-2017</v>
      </c>
      <c r="C69" s="3">
        <f>IF(C$3&gt;$A69,"",NL!T49)</f>
        <v>0.14845677908515431</v>
      </c>
      <c r="D69" s="3">
        <f>IF(D$3&gt;$A69,"",NL!U49)</f>
        <v>0.1602920846478324</v>
      </c>
      <c r="E69" s="3">
        <f>IF(E$3&gt;$A69,"",NL!V49)</f>
        <v>0.13706521739130451</v>
      </c>
      <c r="F69" s="3">
        <f>IF(F$3&gt;$A69,"",NL!W49)</f>
        <v>0.17047451669595781</v>
      </c>
      <c r="G69" s="3">
        <f>IF(G$3&gt;$A69,"",NL!X49)</f>
        <v>0.14927826211233386</v>
      </c>
      <c r="H69" s="3">
        <f>IF(H$3&gt;$A69,"",NL!Y49)</f>
        <v>0.10138854362725946</v>
      </c>
      <c r="I69" s="3">
        <f>IF(I$3&gt;$A69,"",NL!Z49)</f>
        <v>9.0299936183790619E-2</v>
      </c>
      <c r="J69" s="3">
        <f>IF(J$3&gt;$A69,"",NL!AA49)</f>
        <v>4.7602392361232537E-2</v>
      </c>
      <c r="K69" s="3">
        <f>IF(K$3&gt;$A69,"",NL!AB49)</f>
        <v>6.77857827305961E-3</v>
      </c>
      <c r="L69" s="3">
        <f>IF(L$3&gt;$A69,"",NL!AC49)</f>
        <v>-3.2557812115025841E-2</v>
      </c>
      <c r="M69" s="3">
        <f>IF(M$3&gt;$A69,"",NL!AD49)</f>
        <v>-6.5417488494411535E-2</v>
      </c>
      <c r="N69" s="3">
        <f>IF(N$3&gt;$A69,"",NL!AE49)</f>
        <v>-5.7701729921230238E-2</v>
      </c>
      <c r="O69" s="3">
        <f>IF(O$3&gt;$A69,"",NL!AF49)</f>
        <v>-3.2002415276624618E-2</v>
      </c>
      <c r="P69" s="3">
        <f>IF(P$3&gt;$A69,"",NL!AG49)</f>
        <v>-2.9456517498341772E-2</v>
      </c>
      <c r="Q69" s="3">
        <f>IF(Q$3&gt;$A69,"",NL!AH49)</f>
        <v>1.9774569903097117E-4</v>
      </c>
      <c r="R69" s="3">
        <f>IF(R$3&gt;$A69,"",NL!AI49)</f>
        <v>-2.7404899422425744E-2</v>
      </c>
      <c r="S69" s="3">
        <f>IF(S$3&gt;$A69,"",NL!AJ49)</f>
        <v>1.3457640859343201E-2</v>
      </c>
      <c r="T69" s="3">
        <f>IF(T$3&gt;$A69,"",NL!AK49)</f>
        <v>4.3243469524447464E-2</v>
      </c>
      <c r="U69" s="3">
        <f>IF(U$3&gt;$A69,"",NL!AL49)</f>
        <v>3.2001964314945175E-2</v>
      </c>
      <c r="V69" s="3">
        <f>IF(V$3&gt;$A69,"",NL!AM49)</f>
        <v>5.4814008954349625E-2</v>
      </c>
      <c r="W69" s="3">
        <f>IF(W$3&gt;$A69,"",NL!AN49)</f>
        <v>4.275862068965508E-2</v>
      </c>
      <c r="X69" s="3">
        <f>IF(X$3&gt;$A69,"",NL!AO49)</f>
        <v>2.5782766478183783E-2</v>
      </c>
      <c r="Y69" s="3">
        <f>IF(Y$3&gt;$A69,"",NL!AP49)</f>
        <v>1.0915628611788852E-2</v>
      </c>
      <c r="Z69" s="3">
        <f>IF(Z$3&gt;$A69,"",NL!AQ49)</f>
        <v>2.8715997059205245E-2</v>
      </c>
      <c r="AA69" s="3">
        <f>IF(AA$3&gt;$A69,"",NL!AR49)</f>
        <v>2.5904712314501532E-2</v>
      </c>
      <c r="AB69" s="3" t="str">
        <f>IF(AB$3&gt;$A69,"",NL!AS49)</f>
        <v/>
      </c>
    </row>
    <row r="70" spans="1:28" x14ac:dyDescent="0.25">
      <c r="A70">
        <f t="shared" si="2"/>
        <v>25</v>
      </c>
      <c r="B70" t="str">
        <f>NL!S50</f>
        <v>NL-2018</v>
      </c>
      <c r="C70" s="3">
        <f>IF(C$3&gt;$A70,"",NL!T50)</f>
        <v>7.6034476592396594E-2</v>
      </c>
      <c r="D70" s="3">
        <f>IF(D$3&gt;$A70,"",NL!U50)</f>
        <v>7.1603275318138371E-2</v>
      </c>
      <c r="E70" s="3">
        <f>IF(E$3&gt;$A70,"",NL!V50)</f>
        <v>9.6956521739130386E-2</v>
      </c>
      <c r="F70" s="3">
        <f>IF(F$3&gt;$A70,"",NL!W50)</f>
        <v>7.2343172769986808E-2</v>
      </c>
      <c r="G70" s="3">
        <f>IF(G$3&gt;$A70,"",NL!X50)</f>
        <v>9.4290410175789541E-2</v>
      </c>
      <c r="H70" s="3">
        <f>IF(H$3&gt;$A70,"",NL!Y50)</f>
        <v>0.1228026563443303</v>
      </c>
      <c r="I70" s="3">
        <f>IF(I$3&gt;$A70,"",NL!Z50)</f>
        <v>0.1678366305041481</v>
      </c>
      <c r="J70" s="3">
        <f>IF(J$3&gt;$A70,"",NL!AA50)</f>
        <v>0.16186911965303774</v>
      </c>
      <c r="K70" s="3">
        <f>IF(K$3&gt;$A70,"",NL!AB50)</f>
        <v>0.25751499449905957</v>
      </c>
      <c r="L70" s="3">
        <f>IF(L$3&gt;$A70,"",NL!AC50)</f>
        <v>0.29625849142937599</v>
      </c>
      <c r="M70" s="3">
        <f>IF(M$3&gt;$A70,"",NL!AD50)</f>
        <v>0.22715318869165024</v>
      </c>
      <c r="N70" s="3">
        <f>IF(N$3&gt;$A70,"",NL!AE50)</f>
        <v>0.16345682734707712</v>
      </c>
      <c r="O70" s="3">
        <f>IF(O$3&gt;$A70,"",NL!AF50)</f>
        <v>9.5365687976451063E-2</v>
      </c>
      <c r="P70" s="3">
        <f>IF(P$3&gt;$A70,"",NL!AG50)</f>
        <v>6.7457375833951172E-2</v>
      </c>
      <c r="Q70" s="3">
        <f>IF(Q$3&gt;$A70,"",NL!AH50)</f>
        <v>1.799485861182526E-2</v>
      </c>
      <c r="R70" s="3">
        <f>IF(R$3&gt;$A70,"",NL!AI50)</f>
        <v>-1.0555666201951808E-2</v>
      </c>
      <c r="S70" s="3">
        <f>IF(S$3&gt;$A70,"",NL!AJ50)</f>
        <v>-2.8496149169031315E-2</v>
      </c>
      <c r="T70" s="3">
        <f>IF(T$3&gt;$A70,"",NL!AK50)</f>
        <v>-3.4745478901540006E-3</v>
      </c>
      <c r="U70" s="3">
        <f>IF(U$3&gt;$A70,"",NL!AL50)</f>
        <v>-2.7295793092159237E-2</v>
      </c>
      <c r="V70" s="3">
        <f>IF(V$3&gt;$A70,"",NL!AM50)</f>
        <v>-1.8620025942508001E-2</v>
      </c>
      <c r="W70" s="3">
        <f>IF(W$3&gt;$A70,"",NL!AN50)</f>
        <v>5.8934169278996862E-3</v>
      </c>
      <c r="X70" s="3">
        <f>IF(X$3&gt;$A70,"",NL!AO50)</f>
        <v>5.4266182800236207E-2</v>
      </c>
      <c r="Y70" s="3">
        <f>IF(Y$3&gt;$A70,"",NL!AP50)</f>
        <v>3.2104790034673147E-2</v>
      </c>
      <c r="Z70" s="3">
        <f>IF(Z$3&gt;$A70,"",NL!AQ50)</f>
        <v>-4.7571681875189231E-3</v>
      </c>
      <c r="AA70" s="3">
        <f>IF(AA$3&gt;$A70,"",NL!AR50)</f>
        <v>1.5751106482686961E-2</v>
      </c>
      <c r="AB70" s="3" t="str">
        <f>IF(AB$3&gt;$A70,"",NL!AS50)</f>
        <v/>
      </c>
    </row>
    <row r="71" spans="1:28" x14ac:dyDescent="0.25">
      <c r="A71">
        <f t="shared" si="2"/>
        <v>25</v>
      </c>
      <c r="B71" t="str">
        <f>NL!S51</f>
        <v>NL-2019</v>
      </c>
      <c r="C71" s="3">
        <f>IF(C$3&gt;$A71,"",NL!T51)</f>
        <v>-1.4412932298558778E-2</v>
      </c>
      <c r="D71" s="3">
        <f>IF(D$3&gt;$A71,"",NL!U51)</f>
        <v>4.0657899400942776E-2</v>
      </c>
      <c r="E71" s="3">
        <f>IF(E$3&gt;$A71,"",NL!V51)</f>
        <v>2.7173913043478271E-2</v>
      </c>
      <c r="F71" s="3">
        <f>IF(F$3&gt;$A71,"",NL!W51)</f>
        <v>2.5859904594526695E-2</v>
      </c>
      <c r="G71" s="3">
        <f>IF(G$3&gt;$A71,"",NL!X51)</f>
        <v>1.0683149921394852E-2</v>
      </c>
      <c r="H71" s="3">
        <f>IF(H$3&gt;$A71,"",NL!Y51)</f>
        <v>1.7969388117475837E-2</v>
      </c>
      <c r="I71" s="3">
        <f>IF(I$3&gt;$A71,"",NL!Z51)</f>
        <v>3.7651563497128171E-2</v>
      </c>
      <c r="J71" s="3">
        <f>IF(J$3&gt;$A71,"",NL!AA51)</f>
        <v>1.4235248854534532E-2</v>
      </c>
      <c r="K71" s="3">
        <f>IF(K$3&gt;$A71,"",NL!AB51)</f>
        <v>-2.0690634205202896E-2</v>
      </c>
      <c r="L71" s="3">
        <f>IF(L$3&gt;$A71,"",NL!AC51)</f>
        <v>4.5052972440251526E-3</v>
      </c>
      <c r="M71" s="3">
        <f>IF(M$3&gt;$A71,"",NL!AD51)</f>
        <v>6.0815253122945334E-2</v>
      </c>
      <c r="N71" s="3">
        <f>IF(N$3&gt;$A71,"",NL!AE51)</f>
        <v>3.1847133757961776E-2</v>
      </c>
      <c r="O71" s="3">
        <f>IF(O$3&gt;$A71,"",NL!AF51)</f>
        <v>2.3360253604045589E-2</v>
      </c>
      <c r="P71" s="3">
        <f>IF(P$3&gt;$A71,"",NL!AG51)</f>
        <v>1.8298154578440196E-2</v>
      </c>
      <c r="Q71" s="3">
        <f>IF(Q$3&gt;$A71,"",NL!AH51)</f>
        <v>3.2232548942060513E-2</v>
      </c>
      <c r="R71" s="3">
        <f>IF(R$3&gt;$A71,"",NL!AI51)</f>
        <v>8.9822744473212479E-2</v>
      </c>
      <c r="S71" s="3">
        <f>IF(S$3&gt;$A71,"",NL!AJ51)</f>
        <v>7.875962707742179E-2</v>
      </c>
      <c r="T71" s="3">
        <f>IF(T$3&gt;$A71,"",NL!AK51)</f>
        <v>5.7183523107836587E-2</v>
      </c>
      <c r="U71" s="3">
        <f>IF(U$3&gt;$A71,"",NL!AL51)</f>
        <v>2.0584383696185871E-2</v>
      </c>
      <c r="V71" s="3">
        <f>IF(V$3&gt;$A71,"",NL!AM51)</f>
        <v>6.2345704841206828E-2</v>
      </c>
      <c r="W71" s="3">
        <f>IF(W$3&gt;$A71,"",NL!AN51)</f>
        <v>8.0752351097178598E-2</v>
      </c>
      <c r="X71" s="3">
        <f>IF(X$3&gt;$A71,"",NL!AO51)</f>
        <v>3.7555911891298699E-2</v>
      </c>
      <c r="Y71" s="3">
        <f>IF(Y$3&gt;$A71,"",NL!AP51)</f>
        <v>5.4064466418389578E-2</v>
      </c>
      <c r="Z71" s="3">
        <f>IF(Z$3&gt;$A71,"",NL!AQ51)</f>
        <v>3.1440557021147786E-2</v>
      </c>
      <c r="AA71" s="3">
        <f>IF(AA$3&gt;$A71,"",NL!AR51)</f>
        <v>5.206977349648545E-2</v>
      </c>
      <c r="AB71" s="3" t="str">
        <f>IF(AB$3&gt;$A71,"",NL!AS51)</f>
        <v/>
      </c>
    </row>
    <row r="72" spans="1:28" s="41" customFormat="1" x14ac:dyDescent="0.25">
      <c r="A72" s="41">
        <f t="shared" si="2"/>
        <v>25</v>
      </c>
      <c r="B72" s="41" t="str">
        <f>NL!S52</f>
        <v>NL-2020</v>
      </c>
      <c r="C72" s="42">
        <f>IF(C$3&gt;$A72,"",NL!T52)</f>
        <v>-3.4691176996530793E-3</v>
      </c>
      <c r="D72" s="42">
        <f>IF(D$3&gt;$A72,"",NL!U52)</f>
        <v>7.3198397788096781E-2</v>
      </c>
      <c r="E72" s="42">
        <f>IF(E$3&gt;$A72,"",NL!V52)</f>
        <v>2.8478260869565286E-2</v>
      </c>
      <c r="F72" s="42">
        <f>IF(F$3&gt;$A72,"",NL!W52)</f>
        <v>-1.7718159319966897E-2</v>
      </c>
      <c r="G72" s="42">
        <f>IF(G$3&gt;$A72,"",NL!X52)</f>
        <v>1.6149778476489907E-2</v>
      </c>
      <c r="H72" s="42">
        <f>IF(H$3&gt;$A72,"",NL!Y52)</f>
        <v>2.0206683475975762E-2</v>
      </c>
      <c r="I72" s="42">
        <f>IF(I$3&gt;$A72,"",NL!Z52)</f>
        <v>2.04211869814932E-2</v>
      </c>
      <c r="J72" s="42">
        <f>IF(J$3&gt;$A72,"",NL!AA52)</f>
        <v>-6.9182609912210147E-2</v>
      </c>
      <c r="K72" s="42">
        <f>IF(K$3&gt;$A72,"",NL!AB52)</f>
        <v>-1.174716967739653E-2</v>
      </c>
      <c r="L72" s="42">
        <f>IF(L$3&gt;$A72,"",NL!AC52)</f>
        <v>-1.8302770053852391E-2</v>
      </c>
      <c r="M72" s="42">
        <f>IF(M$3&gt;$A72,"",NL!AD52)</f>
        <v>5.7199211045364962E-2</v>
      </c>
      <c r="N72" s="42">
        <f>IF(N$3&gt;$A72,"",NL!AE52)</f>
        <v>0.2241736705234989</v>
      </c>
      <c r="O72" s="42">
        <f>IF(O$3&gt;$A72,"",NL!AF52)</f>
        <v>0.51347271492188096</v>
      </c>
      <c r="P72" s="42">
        <f>IF(P$3&gt;$A72,"",NL!AG52)</f>
        <v>0.78483086886972808</v>
      </c>
      <c r="Q72" s="42">
        <f>IF(Q$3&gt;$A72,"",NL!AH52)</f>
        <v>0.77045679256476185</v>
      </c>
      <c r="R72" s="42">
        <f>IF(R$3&gt;$A72,"",NL!AI52)</f>
        <v>0.54045010953993233</v>
      </c>
      <c r="S72" s="42">
        <f>IF(S$3&gt;$A72,"",NL!AJ52)</f>
        <v>0.42278070531009315</v>
      </c>
      <c r="T72" s="42">
        <f>IF(T$3&gt;$A72,"",NL!AK52)</f>
        <v>0.27118218352310786</v>
      </c>
      <c r="U72" s="42">
        <f>IF(U$3&gt;$A72,"",NL!AL52)</f>
        <v>9.6087739400883887E-2</v>
      </c>
      <c r="V72" s="42">
        <f>IF(V$3&gt;$A72,"",NL!AM52)</f>
        <v>4.0880371563663864E-2</v>
      </c>
      <c r="W72" s="42">
        <f>IF(W$3&gt;$A72,"",NL!AN52)</f>
        <v>3.9749216300940304E-2</v>
      </c>
      <c r="X72" s="42">
        <f>IF(X$3&gt;$A72,"",NL!AO52)</f>
        <v>3.1099670858300232E-2</v>
      </c>
      <c r="Y72" s="42">
        <f>IF(Y$3&gt;$A72,"",NL!AP52)</f>
        <v>2.7481700269680331E-2</v>
      </c>
      <c r="Z72" s="42">
        <f>IF(Z$3&gt;$A72,"",NL!AQ52)</f>
        <v>4.0781905462094148E-2</v>
      </c>
      <c r="AA72" s="42">
        <f>IF(AA$3&gt;$A72,"",NL!AR52)</f>
        <v>4.1135121062223501E-2</v>
      </c>
      <c r="AB72" s="42" t="str">
        <f>IF(AB$3&gt;$A72,"",NL!AS52)</f>
        <v/>
      </c>
    </row>
    <row r="73" spans="1:28" x14ac:dyDescent="0.25">
      <c r="A73">
        <f t="shared" si="2"/>
        <v>25</v>
      </c>
      <c r="B73" t="str">
        <f>SE!S47</f>
        <v>SE-2015</v>
      </c>
      <c r="C73" s="3">
        <f>IF(C$3&gt;$A73,"",SE!T47)</f>
        <v>-2.2465088038858605E-2</v>
      </c>
      <c r="D73" s="3">
        <f>IF(D$3&gt;$A73,"",SE!U47)</f>
        <v>6.862644678889751E-3</v>
      </c>
      <c r="E73" s="3">
        <f>IF(E$3&gt;$A73,"",SE!V47)</f>
        <v>-6.3674643113895701E-3</v>
      </c>
      <c r="F73" s="3">
        <f>IF(F$3&gt;$A73,"",SE!W47)</f>
        <v>1.1644832605531397E-2</v>
      </c>
      <c r="G73" s="3">
        <f>IF(G$3&gt;$A73,"",SE!X47)</f>
        <v>4.6856779391498016E-2</v>
      </c>
      <c r="H73" s="3">
        <f>IF(H$3&gt;$A73,"",SE!Y47)</f>
        <v>-1.1744788911226323E-2</v>
      </c>
      <c r="I73" s="3">
        <f>IF(I$3&gt;$A73,"",SE!Z47)</f>
        <v>3.8186157517899666E-2</v>
      </c>
      <c r="J73" s="3">
        <f>IF(J$3&gt;$A73,"",SE!AA47)</f>
        <v>5.8049613337350481E-2</v>
      </c>
      <c r="K73" s="3">
        <f>IF(K$3&gt;$A73,"",SE!AB47)</f>
        <v>5.0075872534142585E-2</v>
      </c>
      <c r="L73" s="3">
        <f>IF(L$3&gt;$A73,"",SE!AC47)</f>
        <v>6.57963446475196E-2</v>
      </c>
      <c r="M73" s="3">
        <f>IF(M$3&gt;$A73,"",SE!AD47)</f>
        <v>1.6949152542372836E-2</v>
      </c>
      <c r="N73" s="3">
        <f>IF(N$3&gt;$A73,"",SE!AE47)</f>
        <v>4.2269187986651913E-2</v>
      </c>
      <c r="O73" s="3">
        <f>IF(O$3&gt;$A73,"",SE!AF47)</f>
        <v>6.0090080193342832E-2</v>
      </c>
      <c r="P73" s="3">
        <f>IF(P$3&gt;$A73,"",SE!AG47)</f>
        <v>1.6742432642199878E-2</v>
      </c>
      <c r="Q73" s="3">
        <f>IF(Q$3&gt;$A73,"",SE!AH47)</f>
        <v>5.838580423583295E-2</v>
      </c>
      <c r="R73" s="3">
        <f>IF(R$3&gt;$A73,"",SE!AI47)</f>
        <v>4.7013399954576318E-2</v>
      </c>
      <c r="S73" s="3">
        <f>IF(S$3&gt;$A73,"",SE!AJ47)</f>
        <v>4.0462427745664664E-2</v>
      </c>
      <c r="T73" s="3">
        <f>IF(T$3&gt;$A73,"",SE!AK47)</f>
        <v>4.2449969678592936E-3</v>
      </c>
      <c r="U73" s="3">
        <f>IF(U$3&gt;$A73,"",SE!AL47)</f>
        <v>1.4537014414854665E-2</v>
      </c>
      <c r="V73" s="3">
        <f>IF(V$3&gt;$A73,"",SE!AM47)</f>
        <v>6.1068702290076438E-2</v>
      </c>
      <c r="W73" s="3">
        <f>IF(W$3&gt;$A73,"",SE!AN47)</f>
        <v>6.8868407578084989E-2</v>
      </c>
      <c r="X73" s="3">
        <f>IF(X$3&gt;$A73,"",SE!AO47)</f>
        <v>4.161331626120357E-2</v>
      </c>
      <c r="Y73" s="3">
        <f>IF(Y$3&gt;$A73,"",SE!AP47)</f>
        <v>5.204944697462599E-2</v>
      </c>
      <c r="Z73" s="3">
        <f>IF(Z$3&gt;$A73,"",SE!AQ47)</f>
        <v>5.5081967213114646E-2</v>
      </c>
      <c r="AA73" s="3">
        <f>IF(AA$3&gt;$A73,"",SE!AR47)</f>
        <v>3.6188492580057297E-2</v>
      </c>
      <c r="AB73" s="3" t="str">
        <f>IF(AB$3&gt;$A73,"",SE!AS47)</f>
        <v/>
      </c>
    </row>
    <row r="74" spans="1:28" x14ac:dyDescent="0.25">
      <c r="A74">
        <f t="shared" si="2"/>
        <v>25</v>
      </c>
      <c r="B74" t="str">
        <f>SE!S48</f>
        <v>SE-2016</v>
      </c>
      <c r="C74" s="3">
        <f>IF(C$3&gt;$A74,"",SE!T48)</f>
        <v>-5.8894960534304874E-2</v>
      </c>
      <c r="D74" s="3">
        <f>IF(D$3&gt;$A74,"",SE!U48)</f>
        <v>-1.9768513776503127E-2</v>
      </c>
      <c r="E74" s="3">
        <f>IF(E$3&gt;$A74,"",SE!V48)</f>
        <v>5.4431549758651165E-3</v>
      </c>
      <c r="F74" s="3">
        <f>IF(F$3&gt;$A74,"",SE!W48)</f>
        <v>4.2836348513204392E-2</v>
      </c>
      <c r="G74" s="3">
        <f>IF(G$3&gt;$A74,"",SE!X48)</f>
        <v>1.1873211067529033E-2</v>
      </c>
      <c r="H74" s="3">
        <f>IF(H$3&gt;$A74,"",SE!Y48)</f>
        <v>-2.8145169823299176E-2</v>
      </c>
      <c r="I74" s="3">
        <f>IF(I$3&gt;$A74,"",SE!Z48)</f>
        <v>-4.6383729376362037E-2</v>
      </c>
      <c r="J74" s="3">
        <f>IF(J$3&gt;$A74,"",SE!AA48)</f>
        <v>-7.3516119313046135E-2</v>
      </c>
      <c r="K74" s="3">
        <f>IF(K$3&gt;$A74,"",SE!AB48)</f>
        <v>-5.8674759736975224E-2</v>
      </c>
      <c r="L74" s="3">
        <f>IF(L$3&gt;$A74,"",SE!AC48)</f>
        <v>-5.483028720626637E-2</v>
      </c>
      <c r="M74" s="3">
        <f>IF(M$3&gt;$A74,"",SE!AD48)</f>
        <v>-5.2531845457416515E-2</v>
      </c>
      <c r="N74" s="3">
        <f>IF(N$3&gt;$A74,"",SE!AE48)</f>
        <v>-1.6685205784204848E-3</v>
      </c>
      <c r="O74" s="3">
        <f>IF(O$3&gt;$A74,"",SE!AF48)</f>
        <v>-2.3398879490277857E-2</v>
      </c>
      <c r="P74" s="3">
        <f>IF(P$3&gt;$A74,"",SE!AG48)</f>
        <v>-5.4773256458587438E-2</v>
      </c>
      <c r="Q74" s="3">
        <f>IF(Q$3&gt;$A74,"",SE!AH48)</f>
        <v>1.4882655981682813E-2</v>
      </c>
      <c r="R74" s="3">
        <f>IF(R$3&gt;$A74,"",SE!AI48)</f>
        <v>5.56438791732905E-3</v>
      </c>
      <c r="S74" s="3">
        <f>IF(S$3&gt;$A74,"",SE!AJ48)</f>
        <v>-5.3910581573670013E-2</v>
      </c>
      <c r="T74" s="3">
        <f>IF(T$3&gt;$A74,"",SE!AK48)</f>
        <v>-1.8192844147968512E-2</v>
      </c>
      <c r="U74" s="3">
        <f>IF(U$3&gt;$A74,"",SE!AL48)</f>
        <v>-3.1272904959687264E-2</v>
      </c>
      <c r="V74" s="3">
        <f>IF(V$3&gt;$A74,"",SE!AM48)</f>
        <v>-4.4529262086514532E-3</v>
      </c>
      <c r="W74" s="3">
        <f>IF(W$3&gt;$A74,"",SE!AN48)</f>
        <v>-7.9365079365080193E-3</v>
      </c>
      <c r="X74" s="3">
        <f>IF(X$3&gt;$A74,"",SE!AO48)</f>
        <v>-1.3444302176696565E-2</v>
      </c>
      <c r="Y74" s="3">
        <f>IF(Y$3&gt;$A74,"",SE!AP48)</f>
        <v>-4.8796356538711727E-2</v>
      </c>
      <c r="Z74" s="3">
        <f>IF(Z$3&gt;$A74,"",SE!AQ48)</f>
        <v>1.0491803278688483E-2</v>
      </c>
      <c r="AA74" s="3">
        <f>IF(AA$3&gt;$A74,"",SE!AR48)</f>
        <v>2.3821921374642008E-2</v>
      </c>
      <c r="AB74" s="3" t="str">
        <f>IF(AB$3&gt;$A74,"",SE!AS48)</f>
        <v/>
      </c>
    </row>
    <row r="75" spans="1:28" x14ac:dyDescent="0.25">
      <c r="A75">
        <f t="shared" si="2"/>
        <v>25</v>
      </c>
      <c r="B75" t="str">
        <f>SE!S49</f>
        <v>SE-2017</v>
      </c>
      <c r="C75" s="3">
        <f>IF(C$3&gt;$A75,"",SE!T49)</f>
        <v>8.7330499898805813E-2</v>
      </c>
      <c r="D75" s="3">
        <f>IF(D$3&gt;$A75,"",SE!U49)</f>
        <v>8.6756120045068164E-2</v>
      </c>
      <c r="E75" s="3">
        <f>IF(E$3&gt;$A75,"",SE!V49)</f>
        <v>5.7820683988908161E-2</v>
      </c>
      <c r="F75" s="3">
        <f>IF(F$3&gt;$A75,"",SE!W49)</f>
        <v>-7.0700769390725782E-3</v>
      </c>
      <c r="G75" s="3">
        <f>IF(G$3&gt;$A75,"",SE!X49)</f>
        <v>-1.908194635852789E-3</v>
      </c>
      <c r="H75" s="3">
        <f>IF(H$3&gt;$A75,"",SE!Y49)</f>
        <v>-4.8672098190667423E-3</v>
      </c>
      <c r="I75" s="3">
        <f>IF(I$3&gt;$A75,"",SE!Z49)</f>
        <v>4.2855660475251689E-2</v>
      </c>
      <c r="J75" s="3">
        <f>IF(J$3&gt;$A75,"",SE!AA49)</f>
        <v>3.8967560510193788E-2</v>
      </c>
      <c r="K75" s="3">
        <f>IF(K$3&gt;$A75,"",SE!AB49)</f>
        <v>6.0698027314112224E-3</v>
      </c>
      <c r="L75" s="3">
        <f>IF(L$3&gt;$A75,"",SE!AC49)</f>
        <v>-4.4386422976501305E-2</v>
      </c>
      <c r="M75" s="3">
        <f>IF(M$3&gt;$A75,"",SE!AD49)</f>
        <v>-2.6739656805979561E-2</v>
      </c>
      <c r="N75" s="3">
        <f>IF(N$3&gt;$A75,"",SE!AE49)</f>
        <v>-5.8954393770856539E-2</v>
      </c>
      <c r="O75" s="3">
        <f>IF(O$3&gt;$A75,"",SE!AF49)</f>
        <v>-2.1201801603866754E-2</v>
      </c>
      <c r="P75" s="3">
        <f>IF(P$3&gt;$A75,"",SE!AG49)</f>
        <v>-5.4329748309125403E-3</v>
      </c>
      <c r="Q75" s="3">
        <f>IF(Q$3&gt;$A75,"",SE!AH49)</f>
        <v>-1.6027475672581559E-2</v>
      </c>
      <c r="R75" s="3">
        <f>IF(R$3&gt;$A75,"",SE!AI49)</f>
        <v>3.8610038610038533E-3</v>
      </c>
      <c r="S75" s="3">
        <f>IF(S$3&gt;$A75,"",SE!AJ49)</f>
        <v>4.5181078211631309E-2</v>
      </c>
      <c r="T75" s="3">
        <f>IF(T$3&gt;$A75,"",SE!AK49)</f>
        <v>2.8502122498483828E-2</v>
      </c>
      <c r="U75" s="3">
        <f>IF(U$3&gt;$A75,"",SE!AL49)</f>
        <v>5.3017346689469891E-2</v>
      </c>
      <c r="V75" s="3">
        <f>IF(V$3&gt;$A75,"",SE!AM49)</f>
        <v>7.6335877862594437E-3</v>
      </c>
      <c r="W75" s="3">
        <f>IF(W$3&gt;$A75,"",SE!AN49)</f>
        <v>5.3507424475166321E-2</v>
      </c>
      <c r="X75" s="3">
        <f>IF(X$3&gt;$A75,"",SE!AO49)</f>
        <v>3.7131882202304789E-2</v>
      </c>
      <c r="Y75" s="3">
        <f>IF(Y$3&gt;$A75,"",SE!AP49)</f>
        <v>7.8074170461939207E-3</v>
      </c>
      <c r="Z75" s="3">
        <f>IF(Z$3&gt;$A75,"",SE!AQ49)</f>
        <v>4.2622950819672045E-2</v>
      </c>
      <c r="AA75" s="3">
        <f>IF(AA$3&gt;$A75,"",SE!AR49)</f>
        <v>-2.9549596459255478E-2</v>
      </c>
      <c r="AB75" s="3" t="str">
        <f>IF(AB$3&gt;$A75,"",SE!AS49)</f>
        <v/>
      </c>
    </row>
    <row r="76" spans="1:28" x14ac:dyDescent="0.25">
      <c r="A76">
        <f t="shared" si="2"/>
        <v>25</v>
      </c>
      <c r="B76" t="str">
        <f>SE!S50</f>
        <v>SE-2018</v>
      </c>
      <c r="C76" s="3">
        <f>IF(C$3&gt;$A76,"",SE!T50)</f>
        <v>1.0928961748633892E-2</v>
      </c>
      <c r="D76" s="3">
        <f>IF(D$3&gt;$A76,"",SE!U50)</f>
        <v>-5.9407968862029703E-3</v>
      </c>
      <c r="E76" s="3">
        <f>IF(E$3&gt;$A76,"",SE!V50)</f>
        <v>-1.2324124473657161E-3</v>
      </c>
      <c r="F76" s="3">
        <f>IF(F$3&gt;$A76,"",SE!W50)</f>
        <v>2.2873778332292982E-3</v>
      </c>
      <c r="G76" s="3">
        <f>IF(G$3&gt;$A76,"",SE!X50)</f>
        <v>-1.7279762535778564E-2</v>
      </c>
      <c r="H76" s="3">
        <f>IF(H$3&gt;$A76,"",SE!Y50)</f>
        <v>4.909533382710829E-2</v>
      </c>
      <c r="I76" s="3">
        <f>IF(I$3&gt;$A76,"",SE!Z50)</f>
        <v>5.0119331742243478E-2</v>
      </c>
      <c r="J76" s="3">
        <f>IF(J$3&gt;$A76,"",SE!AA50)</f>
        <v>6.2569046901677083E-2</v>
      </c>
      <c r="K76" s="3">
        <f>IF(K$3&gt;$A76,"",SE!AB50)</f>
        <v>0.10622154779969661</v>
      </c>
      <c r="L76" s="3">
        <f>IF(L$3&gt;$A76,"",SE!AC50)</f>
        <v>0.1509138381201045</v>
      </c>
      <c r="M76" s="3">
        <f>IF(M$3&gt;$A76,"",SE!AD50)</f>
        <v>9.9589430466364925E-2</v>
      </c>
      <c r="N76" s="3">
        <f>IF(N$3&gt;$A76,"",SE!AE50)</f>
        <v>0.11067853170189101</v>
      </c>
      <c r="O76" s="3">
        <f>IF(O$3&gt;$A76,"",SE!AF50)</f>
        <v>6.9976930682192684E-2</v>
      </c>
      <c r="P76" s="3">
        <f>IF(P$3&gt;$A76,"",SE!AG50)</f>
        <v>0.10211775141368218</v>
      </c>
      <c r="Q76" s="3">
        <f>IF(Q$3&gt;$A76,"",SE!AH50)</f>
        <v>2.0034344590726949E-2</v>
      </c>
      <c r="R76" s="3">
        <f>IF(R$3&gt;$A76,"",SE!AI50)</f>
        <v>-4.2130365659777458E-2</v>
      </c>
      <c r="S76" s="3">
        <f>IF(S$3&gt;$A76,"",SE!AJ50)</f>
        <v>-3.3266485785065525E-2</v>
      </c>
      <c r="T76" s="3">
        <f>IF(T$3&gt;$A76,"",SE!AK50)</f>
        <v>7.2771376591873604E-3</v>
      </c>
      <c r="U76" s="3">
        <f>IF(U$3&gt;$A76,"",SE!AL50)</f>
        <v>-3.9824089909601734E-2</v>
      </c>
      <c r="V76" s="3">
        <f>IF(V$3&gt;$A76,"",SE!AM50)</f>
        <v>-5.4707379134860012E-2</v>
      </c>
      <c r="W76" s="3">
        <f>IF(W$3&gt;$A76,"",SE!AN50)</f>
        <v>-6.5540194572452637E-2</v>
      </c>
      <c r="X76" s="3">
        <f>IF(X$3&gt;$A76,"",SE!AO50)</f>
        <v>-5.1856594110115228E-2</v>
      </c>
      <c r="Y76" s="3">
        <f>IF(Y$3&gt;$A76,"",SE!AP50)</f>
        <v>-1.561483409238773E-2</v>
      </c>
      <c r="Z76" s="3">
        <f>IF(Z$3&gt;$A76,"",SE!AQ50)</f>
        <v>-5.5081967213114758E-2</v>
      </c>
      <c r="AA76" s="3">
        <f>IF(AA$3&gt;$A76,"",SE!AR50)</f>
        <v>-2.3691746940900815E-2</v>
      </c>
      <c r="AB76" s="3" t="str">
        <f>IF(AB$3&gt;$A76,"",SE!AS50)</f>
        <v/>
      </c>
    </row>
    <row r="77" spans="1:28" x14ac:dyDescent="0.25">
      <c r="A77">
        <f t="shared" si="2"/>
        <v>25</v>
      </c>
      <c r="B77" t="str">
        <f>SE!S51</f>
        <v>SE-2019</v>
      </c>
      <c r="C77" s="3">
        <f>IF(C$3&gt;$A77,"",SE!T51)</f>
        <v>-1.6899413074276559E-2</v>
      </c>
      <c r="D77" s="3">
        <f>IF(D$3&gt;$A77,"",SE!U51)</f>
        <v>-6.7909454061251595E-2</v>
      </c>
      <c r="E77" s="3">
        <f>IF(E$3&gt;$A77,"",SE!V51)</f>
        <v>-5.5663962206018325E-2</v>
      </c>
      <c r="F77" s="3">
        <f>IF(F$3&gt;$A77,"",SE!W51)</f>
        <v>-4.9698482012892398E-2</v>
      </c>
      <c r="G77" s="3">
        <f>IF(G$3&gt;$A77,"",SE!X51)</f>
        <v>-3.9542033287395251E-2</v>
      </c>
      <c r="H77" s="3">
        <f>IF(H$3&gt;$A77,"",SE!Y51)</f>
        <v>-4.3381652735160481E-3</v>
      </c>
      <c r="I77" s="3">
        <f>IF(I$3&gt;$A77,"",SE!Z51)</f>
        <v>-8.4777420359032907E-2</v>
      </c>
      <c r="J77" s="3">
        <f>IF(J$3&gt;$A77,"",SE!AA51)</f>
        <v>-8.607010143617555E-2</v>
      </c>
      <c r="K77" s="3">
        <f>IF(K$3&gt;$A77,"",SE!AB51)</f>
        <v>-0.1036924633282752</v>
      </c>
      <c r="L77" s="3">
        <f>IF(L$3&gt;$A77,"",SE!AC51)</f>
        <v>-0.11749347258485643</v>
      </c>
      <c r="M77" s="3">
        <f>IF(M$3&gt;$A77,"",SE!AD51)</f>
        <v>-3.7267080745341574E-2</v>
      </c>
      <c r="N77" s="3">
        <f>IF(N$3&gt;$A77,"",SE!AE51)</f>
        <v>-9.2324805339265903E-2</v>
      </c>
      <c r="O77" s="3">
        <f>IF(O$3&gt;$A77,"",SE!AF51)</f>
        <v>-8.5466329781390682E-2</v>
      </c>
      <c r="P77" s="3">
        <f>IF(P$3&gt;$A77,"",SE!AG51)</f>
        <v>-5.8653952766382078E-2</v>
      </c>
      <c r="Q77" s="3">
        <f>IF(Q$3&gt;$A77,"",SE!AH51)</f>
        <v>-7.7275329135661153E-2</v>
      </c>
      <c r="R77" s="3">
        <f>IF(R$3&gt;$A77,"",SE!AI51)</f>
        <v>-1.4308426073131986E-2</v>
      </c>
      <c r="S77" s="3">
        <f>IF(S$3&gt;$A77,"",SE!AJ51)</f>
        <v>1.5335614014391208E-3</v>
      </c>
      <c r="T77" s="3">
        <f>IF(T$3&gt;$A77,"",SE!AK51)</f>
        <v>-2.1831412977562192E-2</v>
      </c>
      <c r="U77" s="3">
        <f>IF(U$3&gt;$A77,"",SE!AL51)</f>
        <v>3.5426337649644424E-3</v>
      </c>
      <c r="V77" s="3">
        <f>IF(V$3&gt;$A77,"",SE!AM51)</f>
        <v>-9.5419847328244156E-3</v>
      </c>
      <c r="W77" s="3">
        <f>IF(W$3&gt;$A77,"",SE!AN51)</f>
        <v>-4.8899129544290876E-2</v>
      </c>
      <c r="X77" s="3">
        <f>IF(X$3&gt;$A77,"",SE!AO51)</f>
        <v>-1.3444302176696565E-2</v>
      </c>
      <c r="Y77" s="3">
        <f>IF(Y$3&gt;$A77,"",SE!AP51)</f>
        <v>4.5543266102796576E-3</v>
      </c>
      <c r="Z77" s="3">
        <f>IF(Z$3&gt;$A77,"",SE!AQ51)</f>
        <v>-5.3114754098360639E-2</v>
      </c>
      <c r="AA77" s="3">
        <f>IF(AA$3&gt;$A77,"",SE!AR51)</f>
        <v>-6.7690705545431218E-3</v>
      </c>
      <c r="AB77" s="3" t="str">
        <f>IF(AB$3&gt;$A77,"",SE!AS51)</f>
        <v/>
      </c>
    </row>
    <row r="78" spans="1:28" s="41" customFormat="1" x14ac:dyDescent="0.25">
      <c r="A78" s="41">
        <f t="shared" si="2"/>
        <v>25</v>
      </c>
      <c r="B78" s="41" t="str">
        <f>SE!S52</f>
        <v>SE-2020</v>
      </c>
      <c r="C78" s="42">
        <f>IF(C$3&gt;$A78,"",SE!T52)</f>
        <v>-7.9639749038656227E-2</v>
      </c>
      <c r="D78" s="42">
        <f>IF(D$3&gt;$A78,"",SE!U52)</f>
        <v>-3.205981767899202E-2</v>
      </c>
      <c r="E78" s="42">
        <f>IF(E$3&gt;$A78,"",SE!V52)</f>
        <v>-6.2339529629249268E-2</v>
      </c>
      <c r="F78" s="42">
        <f>IF(F$3&gt;$A78,"",SE!W52)</f>
        <v>-0.10116448326055305</v>
      </c>
      <c r="G78" s="42">
        <f>IF(G$3&gt;$A78,"",SE!X52)</f>
        <v>-2.0990140994381346E-2</v>
      </c>
      <c r="H78" s="42">
        <f>IF(H$3&gt;$A78,"",SE!Y52)</f>
        <v>-8.686911437943079E-2</v>
      </c>
      <c r="I78" s="42">
        <f>IF(I$3&gt;$A78,"",SE!Z52)</f>
        <v>-5.3647400643353826E-2</v>
      </c>
      <c r="J78" s="42">
        <f>IF(J$3&gt;$A78,"",SE!AA52)</f>
        <v>-0.10916942854273382</v>
      </c>
      <c r="K78" s="42">
        <f>IF(K$3&gt;$A78,"",SE!AB52)</f>
        <v>-0.10065756196256959</v>
      </c>
      <c r="L78" s="42">
        <f>IF(L$3&gt;$A78,"",SE!AC52)</f>
        <v>-4.6997389033942572E-2</v>
      </c>
      <c r="M78" s="42">
        <f>IF(M$3&gt;$A78,"",SE!AD52)</f>
        <v>-9.0430571639119939E-2</v>
      </c>
      <c r="N78" s="42">
        <f>IF(N$3&gt;$A78,"",SE!AE52)</f>
        <v>3.5595105672969973E-2</v>
      </c>
      <c r="O78" s="42">
        <f>IF(O$3&gt;$A78,"",SE!AF52)</f>
        <v>0.11886191365483922</v>
      </c>
      <c r="P78" s="42">
        <f>IF(P$3&gt;$A78,"",SE!AG52)</f>
        <v>0.31888235946335519</v>
      </c>
      <c r="Q78" s="42">
        <f>IF(Q$3&gt;$A78,"",SE!AH52)</f>
        <v>0.46823125357756146</v>
      </c>
      <c r="R78" s="42">
        <f>IF(R$3&gt;$A78,"",SE!AI52)</f>
        <v>0.43141040199863734</v>
      </c>
      <c r="S78" s="42">
        <f>IF(S$3&gt;$A78,"",SE!AJ52)</f>
        <v>0.33596791317683139</v>
      </c>
      <c r="T78" s="42">
        <f>IF(T$3&gt;$A78,"",SE!AK52)</f>
        <v>0.35597331716191638</v>
      </c>
      <c r="U78" s="42">
        <f>IF(U$3&gt;$A78,"",SE!AL52)</f>
        <v>0.32848766186171519</v>
      </c>
      <c r="V78" s="42">
        <f>IF(V$3&gt;$A78,"",SE!AM52)</f>
        <v>0.2620865139949109</v>
      </c>
      <c r="W78" s="42">
        <f>IF(W$3&gt;$A78,"",SE!AN52)</f>
        <v>0.2256784434203789</v>
      </c>
      <c r="X78" s="42">
        <f>IF(X$3&gt;$A78,"",SE!AO52)</f>
        <v>5.4417413572343198E-2</v>
      </c>
      <c r="Y78" s="42">
        <f>IF(Y$3&gt;$A78,"",SE!AP52)</f>
        <v>0.12687052700065071</v>
      </c>
      <c r="Z78" s="42">
        <f>IF(Z$3&gt;$A78,"",SE!AQ52)</f>
        <v>9.9016393442622919E-2</v>
      </c>
      <c r="AA78" s="42">
        <f>IF(AA$3&gt;$A78,"",SE!AR52)</f>
        <v>-2.629523561572511E-2</v>
      </c>
      <c r="AB78" s="42" t="str">
        <f>IF(AB$3&gt;$A78,"",SE!AS52)</f>
        <v/>
      </c>
    </row>
    <row r="79" spans="1:28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5">
      <c r="A80" t="s">
        <v>2369</v>
      </c>
      <c r="B80" s="3" t="s">
        <v>2370</v>
      </c>
      <c r="C80" t="s">
        <v>2372</v>
      </c>
      <c r="D80" t="s">
        <v>2364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31" x14ac:dyDescent="0.25">
      <c r="A81">
        <v>11</v>
      </c>
      <c r="B81">
        <v>16</v>
      </c>
      <c r="C81" s="40">
        <f>SUM(E81:AE81)</f>
        <v>405.88888888888869</v>
      </c>
      <c r="D81" t="s">
        <v>2365</v>
      </c>
      <c r="E81" s="40">
        <f t="shared" ref="E81:AE81" si="3">IF(AND(E$42&gt;=$A81,E$42&lt;=$B81),MAX(0,E52)*E88,0)</f>
        <v>0</v>
      </c>
      <c r="F81" s="40">
        <f t="shared" si="3"/>
        <v>0</v>
      </c>
      <c r="G81" s="40">
        <f t="shared" si="3"/>
        <v>0</v>
      </c>
      <c r="H81" s="40">
        <f t="shared" si="3"/>
        <v>0</v>
      </c>
      <c r="I81" s="40">
        <f t="shared" si="3"/>
        <v>0</v>
      </c>
      <c r="J81" s="40">
        <f t="shared" si="3"/>
        <v>0</v>
      </c>
      <c r="K81" s="40">
        <f t="shared" si="3"/>
        <v>0</v>
      </c>
      <c r="L81" s="40">
        <f t="shared" si="3"/>
        <v>0</v>
      </c>
      <c r="M81" s="40">
        <f>IF(AND(M$42&gt;=$A81,M$42&lt;=$B81),MAX(0,M52)*M88,0)</f>
        <v>5.9999999999997957</v>
      </c>
      <c r="N81" s="40">
        <f t="shared" si="3"/>
        <v>72.888888888888701</v>
      </c>
      <c r="O81" s="40">
        <f t="shared" si="3"/>
        <v>75.444444444444343</v>
      </c>
      <c r="P81" s="40">
        <f t="shared" si="3"/>
        <v>144.22222222222211</v>
      </c>
      <c r="Q81" s="40">
        <f t="shared" si="3"/>
        <v>99.000000000000213</v>
      </c>
      <c r="R81" s="40">
        <f t="shared" si="3"/>
        <v>8.3333333333334654</v>
      </c>
      <c r="S81" s="40">
        <f t="shared" si="3"/>
        <v>0</v>
      </c>
      <c r="T81" s="40">
        <f t="shared" si="3"/>
        <v>0</v>
      </c>
      <c r="U81" s="40">
        <f t="shared" si="3"/>
        <v>0</v>
      </c>
      <c r="V81" s="40">
        <f t="shared" si="3"/>
        <v>0</v>
      </c>
      <c r="W81" s="40">
        <f t="shared" si="3"/>
        <v>0</v>
      </c>
      <c r="X81" s="40">
        <f t="shared" si="3"/>
        <v>0</v>
      </c>
      <c r="Y81" s="40">
        <f t="shared" si="3"/>
        <v>0</v>
      </c>
      <c r="Z81" s="40">
        <f t="shared" si="3"/>
        <v>0</v>
      </c>
      <c r="AA81" s="40">
        <f t="shared" si="3"/>
        <v>0</v>
      </c>
      <c r="AB81" s="40">
        <f t="shared" si="3"/>
        <v>0</v>
      </c>
      <c r="AC81" s="40">
        <f t="shared" si="3"/>
        <v>0</v>
      </c>
      <c r="AD81" s="40">
        <f t="shared" si="3"/>
        <v>0</v>
      </c>
      <c r="AE81" s="40">
        <f t="shared" si="3"/>
        <v>0</v>
      </c>
    </row>
    <row r="82" spans="1:31" x14ac:dyDescent="0.25">
      <c r="A82">
        <v>11</v>
      </c>
      <c r="B82">
        <v>25</v>
      </c>
      <c r="C82" s="40">
        <f t="shared" ref="C82:C84" ca="1" si="4">SUM(E82:AE82)</f>
        <v>62416.555555555547</v>
      </c>
      <c r="D82" t="s">
        <v>2366</v>
      </c>
      <c r="E82" s="40">
        <f t="shared" ref="E82:AE82" si="5">IF(AND(E$42&gt;=$A82,E$42&lt;=$B82),MAX(0,E62)*E89,0)</f>
        <v>0</v>
      </c>
      <c r="F82" s="40">
        <f t="shared" si="5"/>
        <v>0</v>
      </c>
      <c r="G82" s="40">
        <f t="shared" si="5"/>
        <v>0</v>
      </c>
      <c r="H82" s="40">
        <f t="shared" si="5"/>
        <v>0</v>
      </c>
      <c r="I82" s="40">
        <f t="shared" si="5"/>
        <v>0</v>
      </c>
      <c r="J82" s="40">
        <f t="shared" si="5"/>
        <v>0</v>
      </c>
      <c r="K82" s="40">
        <f t="shared" si="5"/>
        <v>0</v>
      </c>
      <c r="L82" s="40">
        <f t="shared" si="5"/>
        <v>0</v>
      </c>
      <c r="M82" s="40">
        <f t="shared" ca="1" si="5"/>
        <v>230.8888888888896</v>
      </c>
      <c r="N82" s="40">
        <f t="shared" ca="1" si="5"/>
        <v>275.99999999999977</v>
      </c>
      <c r="O82" s="40">
        <f t="shared" ca="1" si="5"/>
        <v>1311.888888888888</v>
      </c>
      <c r="P82" s="40">
        <f t="shared" ca="1" si="5"/>
        <v>6339.1111111111113</v>
      </c>
      <c r="Q82" s="40">
        <f t="shared" ca="1" si="5"/>
        <v>8120.333333333333</v>
      </c>
      <c r="R82" s="40">
        <f t="shared" ca="1" si="5"/>
        <v>12200</v>
      </c>
      <c r="S82" s="40">
        <f t="shared" ca="1" si="5"/>
        <v>11933.555555555555</v>
      </c>
      <c r="T82" s="40">
        <f t="shared" ca="1" si="5"/>
        <v>7930.6666666666652</v>
      </c>
      <c r="U82" s="40">
        <f t="shared" ca="1" si="5"/>
        <v>3289.6666666666665</v>
      </c>
      <c r="V82" s="40">
        <f t="shared" ca="1" si="5"/>
        <v>4665.6666666666652</v>
      </c>
      <c r="W82" s="40">
        <f t="shared" ca="1" si="5"/>
        <v>2586.666666666667</v>
      </c>
      <c r="X82" s="40">
        <f t="shared" ca="1" si="5"/>
        <v>1519.2222222222224</v>
      </c>
      <c r="Y82" s="40">
        <f t="shared" ca="1" si="5"/>
        <v>1269.0000000000002</v>
      </c>
      <c r="Z82" s="40">
        <f t="shared" ca="1" si="5"/>
        <v>586.77777777777737</v>
      </c>
      <c r="AA82" s="40">
        <f t="shared" ca="1" si="5"/>
        <v>157.11111111111163</v>
      </c>
      <c r="AB82" s="40">
        <f t="shared" si="5"/>
        <v>0</v>
      </c>
      <c r="AC82" s="40">
        <f t="shared" si="5"/>
        <v>0</v>
      </c>
      <c r="AD82" s="40">
        <f t="shared" si="5"/>
        <v>0</v>
      </c>
      <c r="AE82" s="40">
        <f t="shared" si="5"/>
        <v>0</v>
      </c>
    </row>
    <row r="83" spans="1:31" x14ac:dyDescent="0.25">
      <c r="A83">
        <v>11</v>
      </c>
      <c r="B83">
        <v>25</v>
      </c>
      <c r="C83" s="40">
        <f t="shared" si="4"/>
        <v>10971</v>
      </c>
      <c r="D83" t="s">
        <v>2367</v>
      </c>
      <c r="E83" s="40">
        <f t="shared" ref="E83:AE83" si="6">IF(AND(E$42&gt;=$A83,E$42&lt;=$B83),MAX(0,E72)*E90,0)</f>
        <v>0</v>
      </c>
      <c r="F83" s="40">
        <f t="shared" si="6"/>
        <v>0</v>
      </c>
      <c r="G83" s="40">
        <f t="shared" si="6"/>
        <v>0</v>
      </c>
      <c r="H83" s="40">
        <f t="shared" si="6"/>
        <v>0</v>
      </c>
      <c r="I83" s="40">
        <f t="shared" si="6"/>
        <v>0</v>
      </c>
      <c r="J83" s="40">
        <f t="shared" si="6"/>
        <v>0</v>
      </c>
      <c r="K83" s="40">
        <f t="shared" si="6"/>
        <v>0</v>
      </c>
      <c r="L83" s="40">
        <f t="shared" si="6"/>
        <v>0</v>
      </c>
      <c r="M83" s="40">
        <f t="shared" si="6"/>
        <v>174.00000000000023</v>
      </c>
      <c r="N83" s="40">
        <f t="shared" si="6"/>
        <v>660.88888888888857</v>
      </c>
      <c r="O83" s="40">
        <f t="shared" si="6"/>
        <v>1511.7777777777778</v>
      </c>
      <c r="P83" s="40">
        <f t="shared" si="6"/>
        <v>2235.1111111111109</v>
      </c>
      <c r="Q83" s="40">
        <f t="shared" si="6"/>
        <v>2164.5555555555557</v>
      </c>
      <c r="R83" s="40">
        <f t="shared" si="6"/>
        <v>1507.5555555555557</v>
      </c>
      <c r="S83" s="40">
        <f t="shared" si="6"/>
        <v>1158.8888888888887</v>
      </c>
      <c r="T83" s="40">
        <f t="shared" si="6"/>
        <v>719.77777777777783</v>
      </c>
      <c r="U83" s="40">
        <f t="shared" si="6"/>
        <v>260.88888888888874</v>
      </c>
      <c r="V83" s="40">
        <f t="shared" si="6"/>
        <v>108.55555555555586</v>
      </c>
      <c r="W83" s="40">
        <f t="shared" si="6"/>
        <v>105.66666666666632</v>
      </c>
      <c r="X83" s="40">
        <f t="shared" si="6"/>
        <v>81.888888888888772</v>
      </c>
      <c r="Y83" s="40">
        <f t="shared" si="6"/>
        <v>71.33333333333357</v>
      </c>
      <c r="Z83" s="40">
        <f t="shared" si="6"/>
        <v>104.77777777777811</v>
      </c>
      <c r="AA83" s="40">
        <f t="shared" si="6"/>
        <v>105.33333333333364</v>
      </c>
      <c r="AB83" s="40">
        <f t="shared" si="6"/>
        <v>0</v>
      </c>
      <c r="AC83" s="40">
        <f t="shared" si="6"/>
        <v>0</v>
      </c>
      <c r="AD83" s="40">
        <f t="shared" si="6"/>
        <v>0</v>
      </c>
      <c r="AE83" s="40">
        <f t="shared" si="6"/>
        <v>0</v>
      </c>
    </row>
    <row r="84" spans="1:31" x14ac:dyDescent="0.25">
      <c r="A84">
        <v>12</v>
      </c>
      <c r="B84">
        <v>24</v>
      </c>
      <c r="C84" s="40">
        <f t="shared" si="4"/>
        <v>5323.4000000000005</v>
      </c>
      <c r="D84" t="s">
        <v>2368</v>
      </c>
      <c r="E84" s="40">
        <f t="shared" ref="E84:AE84" si="7">IF(AND(E$42&gt;=$A84,E$42&lt;=$B84),MAX(0,E78)*E91,0)</f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64.000000000000014</v>
      </c>
      <c r="O84" s="40">
        <f t="shared" si="7"/>
        <v>216.40000000000029</v>
      </c>
      <c r="P84" s="40">
        <f t="shared" si="7"/>
        <v>575.20000000000005</v>
      </c>
      <c r="Q84" s="40">
        <f t="shared" si="7"/>
        <v>817.99999999999989</v>
      </c>
      <c r="R84" s="40">
        <f t="shared" si="7"/>
        <v>759.80000000000007</v>
      </c>
      <c r="S84" s="40">
        <f t="shared" si="7"/>
        <v>569.6</v>
      </c>
      <c r="T84" s="40">
        <f t="shared" si="7"/>
        <v>587.00000000000011</v>
      </c>
      <c r="U84" s="40">
        <f t="shared" si="7"/>
        <v>537.80000000000007</v>
      </c>
      <c r="V84" s="40">
        <f t="shared" si="7"/>
        <v>411.99999999999994</v>
      </c>
      <c r="W84" s="40">
        <f t="shared" si="7"/>
        <v>352.6</v>
      </c>
      <c r="X84" s="40">
        <f t="shared" si="7"/>
        <v>85.000000000000071</v>
      </c>
      <c r="Y84" s="40">
        <f t="shared" si="7"/>
        <v>195.00000000000014</v>
      </c>
      <c r="Z84" s="40">
        <f t="shared" si="7"/>
        <v>150.99999999999994</v>
      </c>
      <c r="AA84" s="40">
        <f t="shared" si="7"/>
        <v>0</v>
      </c>
      <c r="AB84" s="40">
        <f t="shared" si="7"/>
        <v>0</v>
      </c>
      <c r="AC84" s="40">
        <f t="shared" si="7"/>
        <v>0</v>
      </c>
      <c r="AD84" s="40">
        <f t="shared" si="7"/>
        <v>0</v>
      </c>
      <c r="AE84" s="40">
        <f t="shared" si="7"/>
        <v>0</v>
      </c>
    </row>
    <row r="87" spans="1:31" x14ac:dyDescent="0.25">
      <c r="C87" t="s">
        <v>2371</v>
      </c>
      <c r="E87">
        <f>E42</f>
        <v>3</v>
      </c>
      <c r="F87">
        <f t="shared" ref="F87:X87" si="8">F42</f>
        <v>4</v>
      </c>
      <c r="G87">
        <f t="shared" si="8"/>
        <v>5</v>
      </c>
      <c r="H87">
        <f t="shared" si="8"/>
        <v>6</v>
      </c>
      <c r="I87">
        <f t="shared" si="8"/>
        <v>7</v>
      </c>
      <c r="J87">
        <f t="shared" si="8"/>
        <v>8</v>
      </c>
      <c r="K87">
        <f t="shared" si="8"/>
        <v>9</v>
      </c>
      <c r="L87">
        <f t="shared" si="8"/>
        <v>10</v>
      </c>
      <c r="M87">
        <f t="shared" si="8"/>
        <v>11</v>
      </c>
      <c r="N87">
        <f t="shared" si="8"/>
        <v>12</v>
      </c>
      <c r="O87">
        <f t="shared" si="8"/>
        <v>13</v>
      </c>
      <c r="P87">
        <f t="shared" si="8"/>
        <v>14</v>
      </c>
      <c r="Q87">
        <f t="shared" si="8"/>
        <v>15</v>
      </c>
      <c r="R87">
        <f t="shared" si="8"/>
        <v>16</v>
      </c>
      <c r="S87">
        <f t="shared" si="8"/>
        <v>17</v>
      </c>
      <c r="T87">
        <f t="shared" si="8"/>
        <v>18</v>
      </c>
      <c r="U87">
        <f t="shared" si="8"/>
        <v>19</v>
      </c>
      <c r="V87">
        <f t="shared" si="8"/>
        <v>20</v>
      </c>
      <c r="W87">
        <f t="shared" si="8"/>
        <v>21</v>
      </c>
      <c r="X87">
        <f t="shared" si="8"/>
        <v>22</v>
      </c>
      <c r="Y87">
        <f t="shared" ref="Y87:AE87" si="9">Y42</f>
        <v>23</v>
      </c>
      <c r="Z87">
        <f t="shared" si="9"/>
        <v>24</v>
      </c>
      <c r="AA87">
        <f t="shared" si="9"/>
        <v>25</v>
      </c>
      <c r="AB87">
        <f t="shared" si="9"/>
        <v>26</v>
      </c>
      <c r="AC87">
        <f t="shared" si="9"/>
        <v>0</v>
      </c>
      <c r="AD87">
        <f t="shared" si="9"/>
        <v>0</v>
      </c>
      <c r="AE87">
        <f t="shared" si="9"/>
        <v>0</v>
      </c>
    </row>
    <row r="88" spans="1:31" x14ac:dyDescent="0.25">
      <c r="A88" s="43">
        <f>C81/B88</f>
        <v>3.0976528051014161E-2</v>
      </c>
      <c r="B88" s="40">
        <f>SUMIFS(E88:AE88,E81:AE81,"&gt;0")</f>
        <v>13103.111111111111</v>
      </c>
      <c r="D88" t="s">
        <v>2365</v>
      </c>
      <c r="E88" s="40">
        <f>CZ!V15</f>
        <v>2280.3333333333335</v>
      </c>
      <c r="F88" s="40">
        <f>CZ!W15</f>
        <v>2289.7777777777778</v>
      </c>
      <c r="G88" s="40">
        <f>CZ!X15</f>
        <v>2342.2222222222222</v>
      </c>
      <c r="H88" s="40">
        <f>CZ!Y15</f>
        <v>2385.6666666666665</v>
      </c>
      <c r="I88" s="40">
        <f>CZ!Z15</f>
        <v>2391</v>
      </c>
      <c r="J88" s="40">
        <f>CZ!AA15</f>
        <v>2394.5555555555557</v>
      </c>
      <c r="K88" s="40">
        <f>CZ!AB15</f>
        <v>2349</v>
      </c>
      <c r="L88" s="40">
        <f>CZ!AC15</f>
        <v>2316.6666666666665</v>
      </c>
      <c r="M88" s="40">
        <f>CZ!AD15</f>
        <v>2283</v>
      </c>
      <c r="N88" s="40">
        <f>CZ!AE15</f>
        <v>2241.1111111111113</v>
      </c>
      <c r="O88" s="40">
        <f>CZ!AF15</f>
        <v>2202.5555555555557</v>
      </c>
      <c r="P88" s="40">
        <f>CZ!AG15</f>
        <v>2158.7777777777778</v>
      </c>
      <c r="Q88" s="40">
        <f>CZ!AH15</f>
        <v>2124</v>
      </c>
      <c r="R88" s="40">
        <f>CZ!AI15</f>
        <v>2093.6666666666665</v>
      </c>
      <c r="S88" s="40">
        <f>CZ!AJ15</f>
        <v>2098.6666666666665</v>
      </c>
      <c r="T88" s="40">
        <f>CZ!AK15</f>
        <v>2015.4444444444443</v>
      </c>
      <c r="U88" s="40">
        <f>CZ!AL15</f>
        <v>1990.2222222222222</v>
      </c>
      <c r="V88" s="40">
        <f>CZ!AM15</f>
        <v>1965.2222222222222</v>
      </c>
      <c r="W88" s="40">
        <f>CZ!AN15</f>
        <v>1989.3333333333333</v>
      </c>
      <c r="X88" s="40">
        <f>CZ!AO15</f>
        <v>2000.7777777777778</v>
      </c>
      <c r="Y88" s="40">
        <f>CZ!AP15</f>
        <v>1945.1111111111111</v>
      </c>
      <c r="Z88" s="40">
        <f>CZ!AQ15</f>
        <v>1959.2222222222222</v>
      </c>
      <c r="AA88" s="40">
        <f>CZ!AR15</f>
        <v>1973.8888888888889</v>
      </c>
      <c r="AB88" s="40">
        <f>CZ!AS15</f>
        <v>1946.7777777777778</v>
      </c>
      <c r="AC88" s="40">
        <f>CZ!AT15</f>
        <v>1989</v>
      </c>
      <c r="AD88" s="40">
        <f>CZ!AU15</f>
        <v>1970.1111111111111</v>
      </c>
      <c r="AE88" s="40">
        <f>CZ!AV15</f>
        <v>1962.2222222222222</v>
      </c>
    </row>
    <row r="89" spans="1:31" x14ac:dyDescent="0.25">
      <c r="A89" s="43">
        <f t="shared" ref="A89:A91" ca="1" si="10">C82/B89</f>
        <v>0.42472248390701534</v>
      </c>
      <c r="B89" s="40">
        <f t="shared" ref="B89:B91" ca="1" si="11">SUMIFS(E89:AE89,E82:AE82,"&gt;0")</f>
        <v>146958.44444444441</v>
      </c>
      <c r="C89" s="40"/>
      <c r="D89" t="s">
        <v>2366</v>
      </c>
      <c r="E89" s="40">
        <f ca="1">UK!D45</f>
        <v>12225.777777777777</v>
      </c>
      <c r="F89" s="40">
        <f ca="1">UK!E45</f>
        <v>11812.666666666666</v>
      </c>
      <c r="G89" s="40">
        <f ca="1">UK!F45</f>
        <v>11438.111111111111</v>
      </c>
      <c r="H89" s="40">
        <f ca="1">UK!G45</f>
        <v>11236.666666666666</v>
      </c>
      <c r="I89" s="40">
        <f ca="1">UK!H45</f>
        <v>11071.444444444445</v>
      </c>
      <c r="J89" s="40">
        <f ca="1">UK!I45</f>
        <v>11057.444444444445</v>
      </c>
      <c r="K89" s="40">
        <f ca="1">UK!J45</f>
        <v>10829</v>
      </c>
      <c r="L89" s="40">
        <f ca="1">UK!K45</f>
        <v>10964.333333333334</v>
      </c>
      <c r="M89" s="40">
        <f ca="1">UK!L45</f>
        <v>10788.111111111111</v>
      </c>
      <c r="N89" s="40">
        <f ca="1">UK!M45</f>
        <v>10369</v>
      </c>
      <c r="O89" s="40">
        <f ca="1">UK!N45</f>
        <v>9829.1111111111113</v>
      </c>
      <c r="P89" s="40">
        <f ca="1">UK!O45</f>
        <v>10047.888888888889</v>
      </c>
      <c r="Q89" s="40">
        <f ca="1">UK!P45</f>
        <v>10395.666666666666</v>
      </c>
      <c r="R89" s="40">
        <f ca="1">UK!Q45</f>
        <v>10151</v>
      </c>
      <c r="S89" s="40">
        <f ca="1">UK!R45</f>
        <v>10063.444444444445</v>
      </c>
      <c r="T89" s="40">
        <f ca="1">UK!S45</f>
        <v>10022.333333333334</v>
      </c>
      <c r="U89" s="40">
        <f ca="1">UK!T45</f>
        <v>9367.3333333333339</v>
      </c>
      <c r="V89" s="40">
        <f ca="1">UK!U45</f>
        <v>9907.3333333333339</v>
      </c>
      <c r="W89" s="40">
        <f ca="1">UK!V45</f>
        <v>9701.3333333333339</v>
      </c>
      <c r="X89" s="40">
        <f ca="1">UK!W45</f>
        <v>8304.7777777777774</v>
      </c>
      <c r="Y89" s="40">
        <f ca="1">UK!X45</f>
        <v>9440</v>
      </c>
      <c r="Z89" s="40">
        <f ca="1">UK!Y45</f>
        <v>9389.2222222222226</v>
      </c>
      <c r="AA89" s="40">
        <f ca="1">UK!Z45</f>
        <v>9181.8888888888887</v>
      </c>
      <c r="AB89" s="40">
        <f>UK!AA45</f>
        <v>0</v>
      </c>
      <c r="AC89" s="40">
        <f>UK!AB45</f>
        <v>0</v>
      </c>
      <c r="AD89" s="40">
        <f>UK!AC45</f>
        <v>0</v>
      </c>
      <c r="AE89" s="40">
        <f>UK!AD45</f>
        <v>0</v>
      </c>
    </row>
    <row r="90" spans="1:31" x14ac:dyDescent="0.25">
      <c r="A90" s="43">
        <f t="shared" si="10"/>
        <v>0.2665192886988631</v>
      </c>
      <c r="B90" s="40">
        <f t="shared" si="11"/>
        <v>41164</v>
      </c>
      <c r="C90" s="40"/>
      <c r="D90" t="s">
        <v>2367</v>
      </c>
      <c r="E90" s="40">
        <f>NL!V15</f>
        <v>3066.6666666666665</v>
      </c>
      <c r="F90" s="40">
        <f>NL!W15</f>
        <v>3097.8888888888887</v>
      </c>
      <c r="G90" s="40">
        <f>NL!X15</f>
        <v>3109.7777777777778</v>
      </c>
      <c r="H90" s="40">
        <f>NL!Y15</f>
        <v>3128.7777777777778</v>
      </c>
      <c r="I90" s="40">
        <f>NL!Z15</f>
        <v>3134</v>
      </c>
      <c r="J90" s="40">
        <f>NL!AA15</f>
        <v>3176.7777777777778</v>
      </c>
      <c r="K90" s="40">
        <f>NL!AB15</f>
        <v>3130.7777777777778</v>
      </c>
      <c r="L90" s="40">
        <f>NL!AC15</f>
        <v>3156.7777777777778</v>
      </c>
      <c r="M90" s="40">
        <f>NL!AD15</f>
        <v>3042</v>
      </c>
      <c r="N90" s="40">
        <f>NL!AE15</f>
        <v>2948.1111111111113</v>
      </c>
      <c r="O90" s="40">
        <f>NL!AF15</f>
        <v>2944.2222222222222</v>
      </c>
      <c r="P90" s="40">
        <f>NL!AG15</f>
        <v>2847.8888888888887</v>
      </c>
      <c r="Q90" s="40">
        <f>NL!AH15</f>
        <v>2809.4444444444443</v>
      </c>
      <c r="R90" s="40">
        <f>NL!AI15</f>
        <v>2789.4444444444443</v>
      </c>
      <c r="S90" s="40">
        <f>NL!AJ15</f>
        <v>2741.1111111111113</v>
      </c>
      <c r="T90" s="40">
        <f>NL!AK15</f>
        <v>2654.2222222222222</v>
      </c>
      <c r="U90" s="40">
        <f>NL!AL15</f>
        <v>2715.1111111111113</v>
      </c>
      <c r="V90" s="40">
        <f>NL!AM15</f>
        <v>2655.4444444444443</v>
      </c>
      <c r="W90" s="40">
        <f>NL!AN15</f>
        <v>2658.3333333333335</v>
      </c>
      <c r="X90" s="40">
        <f>NL!AO15</f>
        <v>2633.1111111111113</v>
      </c>
      <c r="Y90" s="40">
        <f>NL!AP15</f>
        <v>2595.6666666666665</v>
      </c>
      <c r="Z90" s="40">
        <f>NL!AQ15</f>
        <v>2569.2222222222222</v>
      </c>
      <c r="AA90" s="40">
        <f>NL!AR15</f>
        <v>2560.6666666666665</v>
      </c>
      <c r="AB90" s="40">
        <f>NL!AS15</f>
        <v>2597</v>
      </c>
      <c r="AC90" s="40">
        <f>NL!AT15</f>
        <v>2682.1111111111113</v>
      </c>
      <c r="AD90" s="40">
        <f>NL!AU15</f>
        <v>2573.1111111111113</v>
      </c>
      <c r="AE90" s="40">
        <f>NL!AV15</f>
        <v>0</v>
      </c>
    </row>
    <row r="91" spans="1:31" x14ac:dyDescent="0.25">
      <c r="A91" s="43">
        <f t="shared" si="10"/>
        <v>0.24565078954897418</v>
      </c>
      <c r="B91" s="40">
        <f t="shared" si="11"/>
        <v>21670.600000000002</v>
      </c>
      <c r="C91" s="40"/>
      <c r="D91" t="s">
        <v>2368</v>
      </c>
      <c r="E91" s="40">
        <f>SE!V15</f>
        <v>1947.4</v>
      </c>
      <c r="F91" s="40">
        <f>SE!W15</f>
        <v>1923.6</v>
      </c>
      <c r="G91" s="40">
        <f>SE!X15</f>
        <v>1886.6</v>
      </c>
      <c r="H91" s="40">
        <f>SE!Y15</f>
        <v>1890.2</v>
      </c>
      <c r="I91" s="40">
        <f>SE!Z15</f>
        <v>1927.4</v>
      </c>
      <c r="J91" s="40">
        <f>SE!AA15</f>
        <v>1991.4</v>
      </c>
      <c r="K91" s="40">
        <f>SE!AB15</f>
        <v>1977</v>
      </c>
      <c r="L91" s="40">
        <f>SE!AC15</f>
        <v>1915</v>
      </c>
      <c r="M91" s="40">
        <f>SE!AD15</f>
        <v>1899.8</v>
      </c>
      <c r="N91" s="40">
        <f>SE!AE15</f>
        <v>1798</v>
      </c>
      <c r="O91" s="40">
        <f>SE!AF15</f>
        <v>1820.6</v>
      </c>
      <c r="P91" s="40">
        <f>SE!AG15</f>
        <v>1803.8</v>
      </c>
      <c r="Q91" s="40">
        <f>SE!AH15</f>
        <v>1747</v>
      </c>
      <c r="R91" s="40">
        <f>SE!AI15</f>
        <v>1761.2</v>
      </c>
      <c r="S91" s="40">
        <f>SE!AJ15</f>
        <v>1695.4</v>
      </c>
      <c r="T91" s="40">
        <f>SE!AK15</f>
        <v>1649</v>
      </c>
      <c r="U91" s="40">
        <f>SE!AL15</f>
        <v>1637.2</v>
      </c>
      <c r="V91" s="40">
        <f>SE!AM15</f>
        <v>1572</v>
      </c>
      <c r="W91" s="40">
        <f>SE!AN15</f>
        <v>1562.4</v>
      </c>
      <c r="X91" s="40">
        <f>SE!AO15</f>
        <v>1562</v>
      </c>
      <c r="Y91" s="40">
        <f>SE!AP15</f>
        <v>1537</v>
      </c>
      <c r="Z91" s="40">
        <f>SE!AQ15</f>
        <v>1525</v>
      </c>
      <c r="AA91" s="40">
        <f>SE!AR15</f>
        <v>1536.4</v>
      </c>
      <c r="AB91" s="40">
        <f>SE!AS15</f>
        <v>1559.6</v>
      </c>
      <c r="AC91" s="40">
        <f>SE!AT15</f>
        <v>1579.4</v>
      </c>
      <c r="AD91" s="40">
        <f>SE!AU15</f>
        <v>1566.6</v>
      </c>
      <c r="AE91" s="40">
        <f>SE!AV15</f>
        <v>1572.6</v>
      </c>
    </row>
    <row r="92" spans="1:31" x14ac:dyDescent="0.25">
      <c r="C92" s="40"/>
    </row>
    <row r="93" spans="1:31" x14ac:dyDescent="0.25">
      <c r="D93" s="1"/>
      <c r="E93" s="40" t="s">
        <v>2375</v>
      </c>
      <c r="F93" s="40" t="s">
        <v>2376</v>
      </c>
    </row>
    <row r="94" spans="1:31" x14ac:dyDescent="0.25">
      <c r="B94" s="1" t="s">
        <v>2365</v>
      </c>
      <c r="C94">
        <v>16</v>
      </c>
      <c r="D94" s="1">
        <v>43940</v>
      </c>
      <c r="E94" s="40">
        <v>186</v>
      </c>
      <c r="F94" s="40">
        <f>C81</f>
        <v>405.88888888888869</v>
      </c>
      <c r="G94" s="44">
        <f>F94/E94</f>
        <v>2.1821983273596164</v>
      </c>
      <c r="J94" s="1" t="s">
        <v>2365</v>
      </c>
    </row>
    <row r="95" spans="1:31" x14ac:dyDescent="0.25">
      <c r="B95" s="1" t="s">
        <v>2366</v>
      </c>
      <c r="C95">
        <v>25</v>
      </c>
      <c r="D95" s="1">
        <v>44001</v>
      </c>
      <c r="E95" s="40">
        <f>42461-E99</f>
        <v>39961</v>
      </c>
      <c r="F95" s="40">
        <f t="shared" ref="F95:F97" ca="1" si="12">C82</f>
        <v>62416.555555555547</v>
      </c>
      <c r="G95" s="44">
        <f t="shared" ref="G95:G96" ca="1" si="13">F95/E95</f>
        <v>1.5619367772467043</v>
      </c>
      <c r="J95" s="1" t="s">
        <v>2366</v>
      </c>
    </row>
    <row r="96" spans="1:31" x14ac:dyDescent="0.25">
      <c r="B96" s="1" t="s">
        <v>2367</v>
      </c>
      <c r="C96">
        <v>25</v>
      </c>
      <c r="D96" s="1">
        <v>44003</v>
      </c>
      <c r="E96" s="40">
        <v>6090</v>
      </c>
      <c r="F96" s="40">
        <f t="shared" si="12"/>
        <v>10971</v>
      </c>
      <c r="G96" s="44">
        <f t="shared" si="13"/>
        <v>1.8014778325123153</v>
      </c>
      <c r="J96" s="1" t="s">
        <v>2367</v>
      </c>
    </row>
    <row r="97" spans="1:56" x14ac:dyDescent="0.25">
      <c r="B97" s="1" t="s">
        <v>2368</v>
      </c>
      <c r="C97">
        <v>24</v>
      </c>
      <c r="D97" s="1">
        <v>43996</v>
      </c>
      <c r="E97" s="40">
        <v>5104</v>
      </c>
      <c r="F97" s="40">
        <f t="shared" si="12"/>
        <v>5323.4000000000005</v>
      </c>
      <c r="G97" s="44">
        <f t="shared" ref="G97" si="14">F97/E97</f>
        <v>1.042985893416928</v>
      </c>
      <c r="J97" s="1" t="s">
        <v>2368</v>
      </c>
    </row>
    <row r="98" spans="1:56" x14ac:dyDescent="0.25">
      <c r="D98" s="1"/>
    </row>
    <row r="99" spans="1:56" x14ac:dyDescent="0.25">
      <c r="B99" s="1" t="s">
        <v>2373</v>
      </c>
      <c r="C99" t="s">
        <v>2374</v>
      </c>
      <c r="D99" s="1"/>
      <c r="E99">
        <v>2500</v>
      </c>
    </row>
    <row r="101" spans="1:56" s="45" customForma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s="45" customFormat="1" x14ac:dyDescent="0.25">
      <c r="B102" s="45" t="s">
        <v>2377</v>
      </c>
      <c r="C102" s="45">
        <f>CZ!T4</f>
        <v>1</v>
      </c>
      <c r="D102" s="45">
        <f>CZ!U4</f>
        <v>2</v>
      </c>
      <c r="E102" s="45">
        <f>CZ!V4</f>
        <v>3</v>
      </c>
      <c r="F102" s="45">
        <f>CZ!W4</f>
        <v>4</v>
      </c>
      <c r="G102" s="45">
        <f>CZ!X4</f>
        <v>5</v>
      </c>
      <c r="H102" s="45">
        <f>CZ!Y4</f>
        <v>6</v>
      </c>
      <c r="I102" s="45">
        <f>CZ!Z4</f>
        <v>7</v>
      </c>
      <c r="J102" s="45">
        <f>CZ!AA4</f>
        <v>8</v>
      </c>
      <c r="K102" s="45">
        <f>CZ!AB4</f>
        <v>9</v>
      </c>
      <c r="L102" s="45">
        <f>CZ!AC4</f>
        <v>10</v>
      </c>
      <c r="M102" s="45">
        <f>CZ!AD4</f>
        <v>11</v>
      </c>
      <c r="N102" s="45">
        <f>CZ!AE4</f>
        <v>12</v>
      </c>
      <c r="O102" s="45">
        <f>CZ!AF4</f>
        <v>13</v>
      </c>
      <c r="P102" s="45">
        <f>CZ!AG4</f>
        <v>14</v>
      </c>
      <c r="Q102" s="45">
        <f>CZ!AH4</f>
        <v>15</v>
      </c>
      <c r="R102" s="45">
        <f>CZ!AI4</f>
        <v>16</v>
      </c>
      <c r="S102" s="45">
        <f>CZ!AJ4</f>
        <v>17</v>
      </c>
      <c r="T102" s="45">
        <f>CZ!AK4</f>
        <v>18</v>
      </c>
      <c r="U102" s="45">
        <f>CZ!AL4</f>
        <v>19</v>
      </c>
      <c r="V102" s="45">
        <f>CZ!AM4</f>
        <v>20</v>
      </c>
      <c r="W102" s="45">
        <f>CZ!AN4</f>
        <v>21</v>
      </c>
      <c r="X102" s="45">
        <f>CZ!AO4</f>
        <v>22</v>
      </c>
      <c r="Y102" s="45">
        <f>CZ!AP4</f>
        <v>23</v>
      </c>
      <c r="Z102" s="45">
        <f>CZ!AQ4</f>
        <v>24</v>
      </c>
      <c r="AA102" s="45">
        <f>CZ!AR4</f>
        <v>25</v>
      </c>
    </row>
    <row r="103" spans="1:56" s="45" customFormat="1" x14ac:dyDescent="0.25">
      <c r="A103" s="45">
        <v>9</v>
      </c>
      <c r="B103" s="45" t="s">
        <v>2365</v>
      </c>
      <c r="C103" s="45">
        <f>AVERAGE(CZ!T5:T13)</f>
        <v>2305.5555555555557</v>
      </c>
      <c r="D103" s="45">
        <f>AVERAGE(CZ!U5:U13)</f>
        <v>2247.6666666666665</v>
      </c>
      <c r="E103" s="45">
        <f>AVERAGE(CZ!V5:V13)</f>
        <v>2280.3333333333335</v>
      </c>
      <c r="F103" s="45">
        <f>AVERAGE(CZ!W5:W13)</f>
        <v>2289.7777777777778</v>
      </c>
      <c r="G103" s="45">
        <f>AVERAGE(CZ!X5:X13)</f>
        <v>2342.2222222222222</v>
      </c>
      <c r="H103" s="45">
        <f>AVERAGE(CZ!Y5:Y13)</f>
        <v>2385.6666666666665</v>
      </c>
      <c r="I103" s="45">
        <f>AVERAGE(CZ!Z5:Z13)</f>
        <v>2391</v>
      </c>
      <c r="J103" s="45">
        <f>AVERAGE(CZ!AA5:AA13)</f>
        <v>2394.5555555555557</v>
      </c>
      <c r="K103" s="45">
        <f>AVERAGE(CZ!AB5:AB13)</f>
        <v>2349</v>
      </c>
      <c r="L103" s="45">
        <f>AVERAGE(CZ!AC5:AC13)</f>
        <v>2316.6666666666665</v>
      </c>
      <c r="M103" s="45">
        <f>AVERAGE(CZ!AD5:AD13)</f>
        <v>2283</v>
      </c>
      <c r="N103" s="45">
        <f>AVERAGE(CZ!AE5:AE13)</f>
        <v>2241.1111111111113</v>
      </c>
      <c r="O103" s="45">
        <f>AVERAGE(CZ!AF5:AF13)</f>
        <v>2202.5555555555557</v>
      </c>
      <c r="P103" s="45">
        <f>AVERAGE(CZ!AG5:AG13)</f>
        <v>2158.7777777777778</v>
      </c>
      <c r="Q103" s="45">
        <f>AVERAGE(CZ!AH5:AH13)</f>
        <v>2124</v>
      </c>
      <c r="R103" s="45">
        <f>AVERAGE(CZ!AI5:AI13)</f>
        <v>2093.6666666666665</v>
      </c>
      <c r="S103" s="45">
        <f>AVERAGE(CZ!AJ5:AJ13)</f>
        <v>2098.6666666666665</v>
      </c>
      <c r="T103" s="45">
        <f>AVERAGE(CZ!AK5:AK13)</f>
        <v>2015.4444444444443</v>
      </c>
      <c r="U103" s="45">
        <f>AVERAGE(CZ!AL5:AL13)</f>
        <v>1990.2222222222222</v>
      </c>
      <c r="V103" s="45">
        <f>AVERAGE(CZ!AM5:AM13)</f>
        <v>1965.2222222222222</v>
      </c>
      <c r="W103" s="45">
        <f>AVERAGE(CZ!AN5:AN13)</f>
        <v>1989.3333333333333</v>
      </c>
      <c r="X103" s="45">
        <f>AVERAGE(CZ!AO5:AO13)</f>
        <v>2000.7777777777778</v>
      </c>
      <c r="Y103" s="45">
        <f>AVERAGE(CZ!AP5:AP13)</f>
        <v>1945.1111111111111</v>
      </c>
      <c r="Z103" s="45">
        <f>AVERAGE(CZ!AQ5:AQ13)</f>
        <v>1959.2222222222222</v>
      </c>
      <c r="AA103" s="45">
        <f>AVERAGE(CZ!AR5:AR13)</f>
        <v>1973.8888888888889</v>
      </c>
    </row>
    <row r="104" spans="1:56" s="45" customFormat="1" x14ac:dyDescent="0.25">
      <c r="A104" s="45">
        <v>9</v>
      </c>
      <c r="B104" s="45" t="s">
        <v>2366</v>
      </c>
      <c r="C104" s="45">
        <f ca="1">AVERAGE(UK!B35:B43)</f>
        <v>11914</v>
      </c>
      <c r="D104" s="45">
        <f ca="1">AVERAGE(UK!C35:C43)</f>
        <v>13108.444444444445</v>
      </c>
      <c r="E104" s="45">
        <f ca="1">AVERAGE(UK!D35:D43)</f>
        <v>12225.777777777777</v>
      </c>
      <c r="F104" s="45">
        <f ca="1">AVERAGE(UK!E35:E43)</f>
        <v>11812.666666666666</v>
      </c>
      <c r="G104" s="45">
        <f ca="1">AVERAGE(UK!F35:F43)</f>
        <v>11438.111111111111</v>
      </c>
      <c r="H104" s="45">
        <f ca="1">AVERAGE(UK!G35:G43)</f>
        <v>11236.666666666666</v>
      </c>
      <c r="I104" s="45">
        <f ca="1">AVERAGE(UK!H35:H43)</f>
        <v>11071.444444444445</v>
      </c>
      <c r="J104" s="45">
        <f ca="1">AVERAGE(UK!I35:I43)</f>
        <v>11057.444444444445</v>
      </c>
      <c r="K104" s="45">
        <f ca="1">AVERAGE(UK!J35:J43)</f>
        <v>10829</v>
      </c>
      <c r="L104" s="45">
        <f ca="1">AVERAGE(UK!K35:K43)</f>
        <v>10964.333333333334</v>
      </c>
      <c r="M104" s="45">
        <f ca="1">AVERAGE(UK!L35:L43)</f>
        <v>10788.111111111111</v>
      </c>
      <c r="N104" s="45">
        <f ca="1">AVERAGE(UK!M35:M43)</f>
        <v>10369</v>
      </c>
      <c r="O104" s="45">
        <f ca="1">AVERAGE(UK!N35:N43)</f>
        <v>9829.1111111111113</v>
      </c>
      <c r="P104" s="45">
        <f ca="1">AVERAGE(UK!O35:O43)</f>
        <v>10047.888888888889</v>
      </c>
      <c r="Q104" s="45">
        <f ca="1">AVERAGE(UK!P35:P43)</f>
        <v>10395.666666666666</v>
      </c>
      <c r="R104" s="45">
        <f ca="1">AVERAGE(UK!Q35:Q43)</f>
        <v>10151</v>
      </c>
      <c r="S104" s="45">
        <f ca="1">AVERAGE(UK!R35:R43)</f>
        <v>10063.444444444445</v>
      </c>
      <c r="T104" s="45">
        <f ca="1">AVERAGE(UK!S35:S43)</f>
        <v>10022.333333333334</v>
      </c>
      <c r="U104" s="45">
        <f ca="1">AVERAGE(UK!T35:T43)</f>
        <v>9367.3333333333339</v>
      </c>
      <c r="V104" s="45">
        <f ca="1">AVERAGE(UK!U35:U43)</f>
        <v>9907.3333333333339</v>
      </c>
      <c r="W104" s="45">
        <f ca="1">AVERAGE(UK!V35:V43)</f>
        <v>9701.3333333333339</v>
      </c>
      <c r="X104" s="45">
        <f ca="1">AVERAGE(UK!W35:W43)</f>
        <v>8304.7777777777774</v>
      </c>
      <c r="Y104" s="45">
        <f ca="1">AVERAGE(UK!X35:X43)</f>
        <v>9440</v>
      </c>
      <c r="Z104" s="45">
        <f ca="1">AVERAGE(UK!Y35:Y43)</f>
        <v>9389.2222222222226</v>
      </c>
      <c r="AA104" s="45">
        <f ca="1">AVERAGE(UK!Z35:Z43)</f>
        <v>9181.8888888888887</v>
      </c>
    </row>
    <row r="105" spans="1:56" s="45" customFormat="1" x14ac:dyDescent="0.25">
      <c r="A105" s="45">
        <v>9</v>
      </c>
      <c r="B105" s="45" t="s">
        <v>2367</v>
      </c>
      <c r="C105" s="45">
        <f>AVERAGE(NL!T5:T13)</f>
        <v>3106.7777777777778</v>
      </c>
      <c r="D105" s="45">
        <f>AVERAGE(NL!U5:U13)</f>
        <v>3134.5555555555557</v>
      </c>
      <c r="E105" s="45">
        <f>AVERAGE(NL!V5:V13)</f>
        <v>3066.6666666666665</v>
      </c>
      <c r="F105" s="45">
        <f>AVERAGE(NL!W5:W13)</f>
        <v>3097.8888888888887</v>
      </c>
      <c r="G105" s="45">
        <f>AVERAGE(NL!X5:X13)</f>
        <v>3109.7777777777778</v>
      </c>
      <c r="H105" s="45">
        <f>AVERAGE(NL!Y5:Y13)</f>
        <v>3128.7777777777778</v>
      </c>
      <c r="I105" s="45">
        <f>AVERAGE(NL!Z5:Z13)</f>
        <v>3134</v>
      </c>
      <c r="J105" s="45">
        <f>AVERAGE(NL!AA5:AA13)</f>
        <v>3176.7777777777778</v>
      </c>
      <c r="K105" s="45">
        <f>AVERAGE(NL!AB5:AB13)</f>
        <v>3130.7777777777778</v>
      </c>
      <c r="L105" s="45">
        <f>AVERAGE(NL!AC5:AC13)</f>
        <v>3156.7777777777778</v>
      </c>
      <c r="M105" s="45">
        <f>AVERAGE(NL!AD5:AD13)</f>
        <v>3042</v>
      </c>
      <c r="N105" s="45">
        <f>AVERAGE(NL!AE5:AE13)</f>
        <v>2948.1111111111113</v>
      </c>
      <c r="O105" s="45">
        <f>AVERAGE(NL!AF5:AF13)</f>
        <v>2944.2222222222222</v>
      </c>
      <c r="P105" s="45">
        <f>AVERAGE(NL!AG5:AG13)</f>
        <v>2847.8888888888887</v>
      </c>
      <c r="Q105" s="45">
        <f>AVERAGE(NL!AH5:AH13)</f>
        <v>2809.4444444444443</v>
      </c>
      <c r="R105" s="45">
        <f>AVERAGE(NL!AI5:AI13)</f>
        <v>2789.4444444444443</v>
      </c>
      <c r="S105" s="45">
        <f>AVERAGE(NL!AJ5:AJ13)</f>
        <v>2741.1111111111113</v>
      </c>
      <c r="T105" s="45">
        <f>AVERAGE(NL!AK5:AK13)</f>
        <v>2654.2222222222222</v>
      </c>
      <c r="U105" s="45">
        <f>AVERAGE(NL!AL5:AL13)</f>
        <v>2715.1111111111113</v>
      </c>
      <c r="V105" s="45">
        <f>AVERAGE(NL!AM5:AM13)</f>
        <v>2655.4444444444443</v>
      </c>
      <c r="W105" s="45">
        <f>AVERAGE(NL!AN5:AN13)</f>
        <v>2658.3333333333335</v>
      </c>
      <c r="X105" s="45">
        <f>AVERAGE(NL!AO5:AO13)</f>
        <v>2633.1111111111113</v>
      </c>
      <c r="Y105" s="45">
        <f>AVERAGE(NL!AP5:AP13)</f>
        <v>2595.6666666666665</v>
      </c>
      <c r="Z105" s="45">
        <f>AVERAGE(NL!AQ5:AQ13)</f>
        <v>2569.2222222222222</v>
      </c>
      <c r="AA105" s="45">
        <f>AVERAGE(NL!AR5:AR13)</f>
        <v>2560.6666666666665</v>
      </c>
    </row>
    <row r="106" spans="1:56" s="45" customFormat="1" x14ac:dyDescent="0.25">
      <c r="A106" s="45">
        <v>5</v>
      </c>
      <c r="B106" s="45" t="s">
        <v>2365</v>
      </c>
      <c r="C106" s="45">
        <f>AVERAGE(CZ!T9:T13)</f>
        <v>2365.4</v>
      </c>
      <c r="D106" s="45">
        <f>AVERAGE(CZ!U9:U13)</f>
        <v>2342.6</v>
      </c>
      <c r="E106" s="45">
        <f>AVERAGE(CZ!V9:V13)</f>
        <v>2389</v>
      </c>
      <c r="F106" s="45">
        <f>AVERAGE(CZ!W9:W13)</f>
        <v>2386.1999999999998</v>
      </c>
      <c r="G106" s="45">
        <f>AVERAGE(CZ!X9:X13)</f>
        <v>2405.6</v>
      </c>
      <c r="H106" s="45">
        <f>AVERAGE(CZ!Y9:Y13)</f>
        <v>2466.4</v>
      </c>
      <c r="I106" s="45">
        <f>AVERAGE(CZ!Z9:Z13)</f>
        <v>2499</v>
      </c>
      <c r="J106" s="45">
        <f>AVERAGE(CZ!AA9:AA13)</f>
        <v>2501</v>
      </c>
      <c r="K106" s="45">
        <f>AVERAGE(CZ!AB9:AB13)</f>
        <v>2465.8000000000002</v>
      </c>
      <c r="L106" s="45">
        <f>AVERAGE(CZ!AC9:AC13)</f>
        <v>2411</v>
      </c>
      <c r="M106" s="45">
        <f>AVERAGE(CZ!AD9:AD13)</f>
        <v>2330.8000000000002</v>
      </c>
      <c r="N106" s="45">
        <f>AVERAGE(CZ!AE9:AE13)</f>
        <v>2265.8000000000002</v>
      </c>
      <c r="O106" s="45">
        <f>AVERAGE(CZ!AF9:AF13)</f>
        <v>2199</v>
      </c>
      <c r="P106" s="45">
        <f>AVERAGE(CZ!AG9:AG13)</f>
        <v>2161.8000000000002</v>
      </c>
      <c r="Q106" s="45">
        <f>AVERAGE(CZ!AH9:AH13)</f>
        <v>2116.4</v>
      </c>
      <c r="R106" s="45">
        <f>AVERAGE(CZ!AI9:AI13)</f>
        <v>2066</v>
      </c>
      <c r="S106" s="45">
        <f>AVERAGE(CZ!AJ9:AJ13)</f>
        <v>2110.1999999999998</v>
      </c>
      <c r="T106" s="45">
        <f>AVERAGE(CZ!AK9:AK13)</f>
        <v>2027.4</v>
      </c>
      <c r="U106" s="45">
        <f>AVERAGE(CZ!AL9:AL13)</f>
        <v>2022.8</v>
      </c>
      <c r="V106" s="45">
        <f>AVERAGE(CZ!AM9:AM13)</f>
        <v>1981.6</v>
      </c>
      <c r="W106" s="45">
        <f>AVERAGE(CZ!AN9:AN13)</f>
        <v>1986.6</v>
      </c>
      <c r="X106" s="45">
        <f>AVERAGE(CZ!AO9:AO13)</f>
        <v>2038.4</v>
      </c>
      <c r="Y106" s="45">
        <f>AVERAGE(CZ!AP9:AP13)</f>
        <v>1956.4</v>
      </c>
      <c r="Z106" s="45">
        <f>AVERAGE(CZ!AQ9:AQ13)</f>
        <v>1957.4</v>
      </c>
      <c r="AA106" s="45">
        <f>AVERAGE(CZ!AR9:AR13)</f>
        <v>1948</v>
      </c>
    </row>
    <row r="107" spans="1:56" s="45" customFormat="1" x14ac:dyDescent="0.25">
      <c r="A107" s="45">
        <v>5</v>
      </c>
      <c r="B107" s="45" t="s">
        <v>2366</v>
      </c>
      <c r="C107" s="45">
        <f ca="1">AVERAGE(UK!B39:B43)</f>
        <v>12200</v>
      </c>
      <c r="D107" s="45">
        <f ca="1">AVERAGE(UK!C39:C43)</f>
        <v>13822.4</v>
      </c>
      <c r="E107" s="45">
        <f ca="1">AVERAGE(UK!D39:D43)</f>
        <v>13213</v>
      </c>
      <c r="F107" s="45">
        <f ca="1">AVERAGE(UK!E39:E43)</f>
        <v>12760.6</v>
      </c>
      <c r="G107" s="45">
        <f ca="1">AVERAGE(UK!F39:F43)</f>
        <v>12203.8</v>
      </c>
      <c r="H107" s="45">
        <f ca="1">AVERAGE(UK!G39:G43)</f>
        <v>11926.6</v>
      </c>
      <c r="I107" s="45">
        <f ca="1">AVERAGE(UK!H39:H43)</f>
        <v>11625.2</v>
      </c>
      <c r="J107" s="45">
        <f ca="1">AVERAGE(UK!I39:I43)</f>
        <v>11544.2</v>
      </c>
      <c r="K107" s="45">
        <f ca="1">AVERAGE(UK!J39:J43)</f>
        <v>11180.6</v>
      </c>
      <c r="L107" s="45">
        <f ca="1">AVERAGE(UK!K39:K43)</f>
        <v>11490.2</v>
      </c>
      <c r="M107" s="45">
        <f ca="1">AVERAGE(UK!L39:L43)</f>
        <v>11205</v>
      </c>
      <c r="N107" s="45">
        <f ca="1">AVERAGE(UK!M39:M43)</f>
        <v>10568.6</v>
      </c>
      <c r="O107" s="45">
        <f ca="1">AVERAGE(UK!N39:N43)</f>
        <v>10122.799999999999</v>
      </c>
      <c r="P107" s="45">
        <f ca="1">AVERAGE(UK!O39:O43)</f>
        <v>10304</v>
      </c>
      <c r="Q107" s="45">
        <f ca="1">AVERAGE(UK!P39:P43)</f>
        <v>10518.2</v>
      </c>
      <c r="R107" s="45">
        <f ca="1">AVERAGE(UK!Q39:Q43)</f>
        <v>10491.2</v>
      </c>
      <c r="S107" s="45">
        <f ca="1">AVERAGE(UK!R39:R43)</f>
        <v>10457</v>
      </c>
      <c r="T107" s="45">
        <f ca="1">AVERAGE(UK!S39:S43)</f>
        <v>9939</v>
      </c>
      <c r="U107" s="45">
        <f ca="1">AVERAGE(UK!T39:T43)</f>
        <v>9574.2000000000007</v>
      </c>
      <c r="V107" s="45">
        <f ca="1">AVERAGE(UK!U39:U43)</f>
        <v>10188.799999999999</v>
      </c>
      <c r="W107" s="45">
        <f ca="1">AVERAGE(UK!V39:V43)</f>
        <v>9940.7999999999993</v>
      </c>
      <c r="X107" s="45">
        <f ca="1">AVERAGE(UK!W39:W43)</f>
        <v>8172.2</v>
      </c>
      <c r="Y107" s="45">
        <f ca="1">AVERAGE(UK!X39:X43)</f>
        <v>9977.2000000000007</v>
      </c>
      <c r="Z107" s="45">
        <f ca="1">AVERAGE(UK!Y39:Y43)</f>
        <v>9417.7999999999993</v>
      </c>
      <c r="AA107" s="45">
        <f ca="1">AVERAGE(UK!Z39:Z43)</f>
        <v>9403.6</v>
      </c>
    </row>
    <row r="108" spans="1:56" s="45" customFormat="1" x14ac:dyDescent="0.25">
      <c r="A108" s="45">
        <v>5</v>
      </c>
      <c r="B108" s="45" t="s">
        <v>2367</v>
      </c>
      <c r="C108" s="45">
        <f>AVERAGE(NL!S9:S13)</f>
        <v>2017</v>
      </c>
      <c r="D108" s="45">
        <f>AVERAGE(NL!T9:T13)</f>
        <v>3280.2</v>
      </c>
      <c r="E108" s="45">
        <f>AVERAGE(NL!U9:U13)</f>
        <v>3352.4</v>
      </c>
      <c r="F108" s="45">
        <f>AVERAGE(NL!V9:V13)</f>
        <v>3288</v>
      </c>
      <c r="G108" s="45">
        <f>AVERAGE(NL!W9:W13)</f>
        <v>3336</v>
      </c>
      <c r="H108" s="45">
        <f>AVERAGE(NL!X9:X13)</f>
        <v>3309</v>
      </c>
      <c r="I108" s="45">
        <f>AVERAGE(NL!Y9:Y13)</f>
        <v>3290.4</v>
      </c>
      <c r="J108" s="45">
        <f>AVERAGE(NL!Z9:Z13)</f>
        <v>3333.4</v>
      </c>
      <c r="K108" s="45">
        <f>AVERAGE(NL!AA9:AA13)</f>
        <v>3388.2</v>
      </c>
      <c r="L108" s="45">
        <f>AVERAGE(NL!AB9:AB13)</f>
        <v>3309.4</v>
      </c>
      <c r="M108" s="45">
        <f>AVERAGE(NL!AC9:AC13)</f>
        <v>3338</v>
      </c>
      <c r="N108" s="45">
        <f>AVERAGE(NL!AD9:AD13)</f>
        <v>3190.2</v>
      </c>
      <c r="O108" s="45">
        <f>AVERAGE(NL!AE9:AE13)</f>
        <v>3066</v>
      </c>
      <c r="P108" s="45">
        <f>AVERAGE(NL!AF9:AF13)</f>
        <v>3041.8</v>
      </c>
      <c r="Q108" s="45">
        <f>AVERAGE(NL!AG9:AG13)</f>
        <v>2910.6</v>
      </c>
      <c r="R108" s="45">
        <f>AVERAGE(NL!AH9:AH13)</f>
        <v>2845</v>
      </c>
      <c r="S108" s="45">
        <f>AVERAGE(NL!AI9:AI13)</f>
        <v>2831.4</v>
      </c>
      <c r="T108" s="45">
        <f>AVERAGE(NL!AJ9:AJ13)</f>
        <v>2793.8</v>
      </c>
      <c r="U108" s="45">
        <f>AVERAGE(NL!AK9:AK13)</f>
        <v>2729.6</v>
      </c>
      <c r="V108" s="45">
        <f>AVERAGE(NL!AL9:AL13)</f>
        <v>2781.4</v>
      </c>
      <c r="W108" s="45">
        <f>AVERAGE(NL!AM9:AM13)</f>
        <v>2724</v>
      </c>
      <c r="X108" s="45">
        <f>AVERAGE(NL!AN9:AN13)</f>
        <v>2719.6</v>
      </c>
      <c r="Y108" s="45">
        <f>AVERAGE(NL!AO9:AO13)</f>
        <v>2710.2</v>
      </c>
      <c r="Z108" s="45">
        <f>AVERAGE(NL!AP9:AP13)</f>
        <v>2644.2</v>
      </c>
      <c r="AA108" s="45">
        <f>AVERAGE(NL!AQ9:AQ13)</f>
        <v>2630</v>
      </c>
    </row>
    <row r="109" spans="1:56" s="45" customFormat="1" x14ac:dyDescent="0.25">
      <c r="A109" s="46" t="s">
        <v>2378</v>
      </c>
      <c r="B109" s="45" t="s">
        <v>2365</v>
      </c>
      <c r="C109" s="47">
        <f>C106/C103</f>
        <v>1.025956626506024</v>
      </c>
      <c r="D109" s="47">
        <f t="shared" ref="D109:AA109" si="15">D106/D103</f>
        <v>1.0422363932967522</v>
      </c>
      <c r="E109" s="47">
        <f t="shared" si="15"/>
        <v>1.0476538517760561</v>
      </c>
      <c r="F109" s="47">
        <f t="shared" si="15"/>
        <v>1.0421098602484471</v>
      </c>
      <c r="G109" s="47">
        <f t="shared" si="15"/>
        <v>1.0270588235294118</v>
      </c>
      <c r="H109" s="47">
        <f t="shared" si="15"/>
        <v>1.0338409948302363</v>
      </c>
      <c r="I109" s="47">
        <f t="shared" si="15"/>
        <v>1.0451693851944792</v>
      </c>
      <c r="J109" s="47">
        <f t="shared" si="15"/>
        <v>1.0444526936105052</v>
      </c>
      <c r="K109" s="47">
        <f t="shared" si="15"/>
        <v>1.0497232865048958</v>
      </c>
      <c r="L109" s="47">
        <f t="shared" si="15"/>
        <v>1.0407194244604316</v>
      </c>
      <c r="M109" s="47">
        <f t="shared" si="15"/>
        <v>1.0209373631187035</v>
      </c>
      <c r="N109" s="47">
        <f t="shared" si="15"/>
        <v>1.0110163609320773</v>
      </c>
      <c r="O109" s="47">
        <f t="shared" si="15"/>
        <v>0.99838571356505068</v>
      </c>
      <c r="P109" s="47">
        <f t="shared" si="15"/>
        <v>1.0013999691183284</v>
      </c>
      <c r="Q109" s="47">
        <f t="shared" si="15"/>
        <v>0.99642184557438795</v>
      </c>
      <c r="R109" s="47">
        <f t="shared" si="15"/>
        <v>0.98678554370323202</v>
      </c>
      <c r="S109" s="47">
        <f t="shared" si="15"/>
        <v>1.0054955527318932</v>
      </c>
      <c r="T109" s="47">
        <f t="shared" si="15"/>
        <v>1.0059319697888529</v>
      </c>
      <c r="U109" s="47">
        <f t="shared" si="15"/>
        <v>1.0163689146940598</v>
      </c>
      <c r="V109" s="47">
        <f t="shared" si="15"/>
        <v>1.0083338044891728</v>
      </c>
      <c r="W109" s="47">
        <f t="shared" si="15"/>
        <v>0.99862600536193025</v>
      </c>
      <c r="X109" s="47">
        <f t="shared" si="15"/>
        <v>1.0188037985227967</v>
      </c>
      <c r="Y109" s="47">
        <f t="shared" si="15"/>
        <v>1.0058037244373359</v>
      </c>
      <c r="Z109" s="47">
        <f t="shared" si="15"/>
        <v>0.99906992570748032</v>
      </c>
      <c r="AA109" s="47">
        <f t="shared" si="15"/>
        <v>0.98688432310723329</v>
      </c>
    </row>
    <row r="110" spans="1:56" s="45" customFormat="1" x14ac:dyDescent="0.25">
      <c r="A110" s="46" t="s">
        <v>2378</v>
      </c>
      <c r="B110" s="45" t="s">
        <v>2366</v>
      </c>
      <c r="C110" s="47">
        <f t="shared" ref="C110:AA110" ca="1" si="16">C107/C104</f>
        <v>1.0240053718314588</v>
      </c>
      <c r="D110" s="47">
        <f t="shared" ca="1" si="16"/>
        <v>1.0544653149793177</v>
      </c>
      <c r="E110" s="47">
        <f t="shared" ca="1" si="16"/>
        <v>1.0807492365857205</v>
      </c>
      <c r="F110" s="47">
        <f t="shared" ca="1" si="16"/>
        <v>1.0802471922794741</v>
      </c>
      <c r="G110" s="47">
        <f t="shared" ca="1" si="16"/>
        <v>1.0669418998863447</v>
      </c>
      <c r="H110" s="47">
        <f t="shared" ca="1" si="16"/>
        <v>1.0614001779887274</v>
      </c>
      <c r="I110" s="47">
        <f t="shared" ca="1" si="16"/>
        <v>1.0500165591160442</v>
      </c>
      <c r="J110" s="47">
        <f t="shared" ca="1" si="16"/>
        <v>1.0440206195926325</v>
      </c>
      <c r="K110" s="47">
        <f t="shared" ca="1" si="16"/>
        <v>1.0324683719641703</v>
      </c>
      <c r="L110" s="47">
        <f t="shared" ca="1" si="16"/>
        <v>1.0479615723710212</v>
      </c>
      <c r="M110" s="47">
        <f t="shared" ca="1" si="16"/>
        <v>1.0386433625493083</v>
      </c>
      <c r="N110" s="47">
        <f t="shared" ca="1" si="16"/>
        <v>1.0192496865657248</v>
      </c>
      <c r="O110" s="47">
        <f t="shared" ca="1" si="16"/>
        <v>1.0298794962808888</v>
      </c>
      <c r="P110" s="47">
        <f t="shared" ca="1" si="16"/>
        <v>1.0254890468976348</v>
      </c>
      <c r="Q110" s="47">
        <f t="shared" ca="1" si="16"/>
        <v>1.0117869625164333</v>
      </c>
      <c r="R110" s="47">
        <f t="shared" ca="1" si="16"/>
        <v>1.0335139395133486</v>
      </c>
      <c r="S110" s="47">
        <f t="shared" ca="1" si="16"/>
        <v>1.0391074405714853</v>
      </c>
      <c r="T110" s="47">
        <f t="shared" ca="1" si="16"/>
        <v>0.99168523630558414</v>
      </c>
      <c r="U110" s="47">
        <f t="shared" ca="1" si="16"/>
        <v>1.022083837449292</v>
      </c>
      <c r="V110" s="47">
        <f t="shared" ca="1" si="16"/>
        <v>1.0284099320368749</v>
      </c>
      <c r="W110" s="47">
        <f t="shared" ca="1" si="16"/>
        <v>1.024683892248488</v>
      </c>
      <c r="X110" s="47">
        <f t="shared" ca="1" si="16"/>
        <v>0.98403596323401521</v>
      </c>
      <c r="Y110" s="47">
        <f t="shared" ca="1" si="16"/>
        <v>1.056906779661017</v>
      </c>
      <c r="Z110" s="47">
        <f t="shared" ca="1" si="16"/>
        <v>1.0030436789226416</v>
      </c>
      <c r="AA110" s="47">
        <f t="shared" ca="1" si="16"/>
        <v>1.0241465687282938</v>
      </c>
    </row>
    <row r="111" spans="1:56" s="45" customFormat="1" x14ac:dyDescent="0.25">
      <c r="A111" s="46" t="s">
        <v>2378</v>
      </c>
      <c r="B111" s="45" t="s">
        <v>2367</v>
      </c>
      <c r="C111" s="47">
        <f t="shared" ref="C111:AA111" si="17">C108/C105</f>
        <v>0.64922570723507744</v>
      </c>
      <c r="D111" s="47">
        <f t="shared" si="17"/>
        <v>1.0464641451915919</v>
      </c>
      <c r="E111" s="47">
        <f t="shared" si="17"/>
        <v>1.0931739130434783</v>
      </c>
      <c r="F111" s="47">
        <f t="shared" si="17"/>
        <v>1.0613679566730032</v>
      </c>
      <c r="G111" s="47">
        <f t="shared" si="17"/>
        <v>1.0727454623410033</v>
      </c>
      <c r="H111" s="47">
        <f t="shared" si="17"/>
        <v>1.0576014773251892</v>
      </c>
      <c r="I111" s="47">
        <f t="shared" si="17"/>
        <v>1.0499042756860242</v>
      </c>
      <c r="J111" s="47">
        <f t="shared" si="17"/>
        <v>1.049302227973838</v>
      </c>
      <c r="K111" s="47">
        <f t="shared" si="17"/>
        <v>1.0822230897540546</v>
      </c>
      <c r="L111" s="47">
        <f t="shared" si="17"/>
        <v>1.0483474710499454</v>
      </c>
      <c r="M111" s="47">
        <f t="shared" si="17"/>
        <v>1.0973044049967127</v>
      </c>
      <c r="N111" s="47">
        <f t="shared" si="17"/>
        <v>1.0821166095051444</v>
      </c>
      <c r="O111" s="47">
        <f t="shared" si="17"/>
        <v>1.041361612197147</v>
      </c>
      <c r="P111" s="47">
        <f t="shared" si="17"/>
        <v>1.0680894229643791</v>
      </c>
      <c r="Q111" s="47">
        <f t="shared" si="17"/>
        <v>1.0360055368795729</v>
      </c>
      <c r="R111" s="47">
        <f t="shared" si="17"/>
        <v>1.0199163513244374</v>
      </c>
      <c r="S111" s="47">
        <f t="shared" si="17"/>
        <v>1.0329387920551276</v>
      </c>
      <c r="T111" s="47">
        <f t="shared" si="17"/>
        <v>1.0525870730073679</v>
      </c>
      <c r="U111" s="47">
        <f t="shared" si="17"/>
        <v>1.0053363889343589</v>
      </c>
      <c r="V111" s="47">
        <f t="shared" si="17"/>
        <v>1.0474329469852295</v>
      </c>
      <c r="W111" s="47">
        <f t="shared" si="17"/>
        <v>1.0247021943573666</v>
      </c>
      <c r="X111" s="47">
        <f t="shared" si="17"/>
        <v>1.0328466537260528</v>
      </c>
      <c r="Y111" s="47">
        <f t="shared" si="17"/>
        <v>1.0441248234236549</v>
      </c>
      <c r="Z111" s="47">
        <f t="shared" si="17"/>
        <v>1.0291830644812523</v>
      </c>
      <c r="AA111" s="47">
        <f t="shared" si="17"/>
        <v>1.0270762822181725</v>
      </c>
    </row>
    <row r="112" spans="1:56" s="45" customFormat="1" x14ac:dyDescent="0.25">
      <c r="A112" s="46"/>
      <c r="C112" s="47"/>
      <c r="D112" s="47"/>
      <c r="E112" s="47" t="s">
        <v>2381</v>
      </c>
      <c r="F112" s="47"/>
      <c r="G112" s="47"/>
      <c r="H112" s="47" t="s">
        <v>2382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5" customFormat="1" x14ac:dyDescent="0.25">
      <c r="A113" s="46" t="s">
        <v>2380</v>
      </c>
      <c r="B113" s="45" t="s">
        <v>2365</v>
      </c>
      <c r="C113" s="47">
        <f>SUM($N106:Z106)/SUM($N103:Z103)</f>
        <v>1.0039459546912142</v>
      </c>
      <c r="D113" s="47"/>
      <c r="E113" s="48">
        <f>$B$91/C113</f>
        <v>21585.424891387978</v>
      </c>
      <c r="F113" s="47"/>
      <c r="H113" s="48">
        <f>$F$97+$B$91-E113</f>
        <v>5408.5751086120254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5" customFormat="1" x14ac:dyDescent="0.25">
      <c r="A114" s="46" t="s">
        <v>2380</v>
      </c>
      <c r="B114" s="45" t="s">
        <v>2366</v>
      </c>
      <c r="C114" s="47">
        <f ca="1">SUM($N107:Z107)/SUM($N104:Z104)</f>
        <v>1.0211307065559774</v>
      </c>
      <c r="D114" s="47"/>
      <c r="E114" s="48">
        <f ca="1">$B$91/C114</f>
        <v>21222.160748734706</v>
      </c>
      <c r="F114" s="47"/>
      <c r="H114" s="48">
        <f t="shared" ref="H114:H115" ca="1" si="18">$F$97+$B$91-E114</f>
        <v>5771.8392512652972</v>
      </c>
      <c r="I114" s="47"/>
      <c r="J114" s="47"/>
      <c r="K114" s="47"/>
      <c r="L114" s="47"/>
      <c r="M114" s="47"/>
      <c r="N114" s="47"/>
      <c r="O114" s="47">
        <f>_xlfn.NORM.S.DIST(1/3,TRUE)</f>
        <v>0.63055865981823644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5" customFormat="1" x14ac:dyDescent="0.25">
      <c r="A115" s="46" t="s">
        <v>2380</v>
      </c>
      <c r="B115" s="45" t="s">
        <v>2367</v>
      </c>
      <c r="C115" s="47">
        <f>SUM($N108:Z108)/SUM($N105:Z105)</f>
        <v>1.0401128566607925</v>
      </c>
      <c r="D115" s="47"/>
      <c r="E115" s="48">
        <f>$B$91/C115</f>
        <v>20834.854469131267</v>
      </c>
      <c r="F115" s="47"/>
      <c r="H115" s="48">
        <f t="shared" si="18"/>
        <v>6159.1455308687364</v>
      </c>
      <c r="I115" s="47"/>
      <c r="J115" s="47"/>
      <c r="K115" s="47"/>
      <c r="L115" s="47"/>
      <c r="M115" s="47"/>
      <c r="N115" s="47"/>
      <c r="O115" s="47">
        <f>_xlfn.NORM.S.DIST(0,TRUE)</f>
        <v>0.5</v>
      </c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5" customFormat="1" x14ac:dyDescent="0.25">
      <c r="O116" s="47">
        <f>_xlfn.NORM.S.DIST(1,TRUE)</f>
        <v>0.84134474606854304</v>
      </c>
    </row>
    <row r="117" spans="1:27" s="45" customFormat="1" x14ac:dyDescent="0.25"/>
    <row r="118" spans="1:27" s="45" customFormat="1" x14ac:dyDescent="0.25"/>
    <row r="119" spans="1:27" s="45" customFormat="1" x14ac:dyDescent="0.25">
      <c r="B119" s="45" t="s">
        <v>2379</v>
      </c>
    </row>
    <row r="120" spans="1:27" s="45" customFormat="1" x14ac:dyDescent="0.25">
      <c r="B120" s="45" t="s">
        <v>2365</v>
      </c>
      <c r="C120" s="45">
        <v>11</v>
      </c>
      <c r="D120" s="45">
        <v>12</v>
      </c>
      <c r="E120" s="45">
        <v>13</v>
      </c>
      <c r="F120" s="45">
        <v>14</v>
      </c>
      <c r="G120" s="45">
        <v>15</v>
      </c>
      <c r="H120" s="45">
        <v>16</v>
      </c>
    </row>
    <row r="121" spans="1:27" s="45" customFormat="1" x14ac:dyDescent="0.25">
      <c r="B121" s="45">
        <v>2011</v>
      </c>
      <c r="C121" s="45">
        <f>CZ!AD5</f>
        <v>2286</v>
      </c>
      <c r="D121" s="45">
        <f>CZ!AE5</f>
        <v>2080</v>
      </c>
      <c r="E121" s="45">
        <f>CZ!AF5</f>
        <v>2096</v>
      </c>
      <c r="F121" s="45">
        <f>CZ!AG5</f>
        <v>2060</v>
      </c>
      <c r="G121" s="45">
        <f>CZ!AH5</f>
        <v>2024</v>
      </c>
      <c r="H121" s="45">
        <f>CZ!AI5</f>
        <v>2150</v>
      </c>
      <c r="I121" s="45">
        <f>SUM(C121:H121)</f>
        <v>12696</v>
      </c>
      <c r="J121" s="45">
        <f>_xlfn.STDEV.S(I121:I129)</f>
        <v>664.7968570255963</v>
      </c>
      <c r="K121" s="45">
        <v>89938</v>
      </c>
      <c r="L121" s="47">
        <f>AVERAGE(K125:K129)/AVERAGE(K121:K129)</f>
        <v>1.0031806250964994</v>
      </c>
    </row>
    <row r="122" spans="1:27" s="45" customFormat="1" x14ac:dyDescent="0.25">
      <c r="B122" s="45">
        <v>2012</v>
      </c>
      <c r="C122" s="45">
        <f>CZ!AD6</f>
        <v>2194</v>
      </c>
      <c r="D122" s="45">
        <f>CZ!AE6</f>
        <v>2216</v>
      </c>
      <c r="E122" s="45">
        <f>CZ!AF6</f>
        <v>2286</v>
      </c>
      <c r="F122" s="45">
        <f>CZ!AG6</f>
        <v>2089</v>
      </c>
      <c r="G122" s="45">
        <f>CZ!AH6</f>
        <v>2268</v>
      </c>
      <c r="H122" s="45">
        <f>CZ!AI6</f>
        <v>2144</v>
      </c>
      <c r="I122" s="45">
        <f t="shared" ref="I122:I129" si="19">SUM(C122:H122)</f>
        <v>13197</v>
      </c>
      <c r="K122" s="45">
        <v>91938</v>
      </c>
    </row>
    <row r="123" spans="1:27" s="45" customFormat="1" x14ac:dyDescent="0.25">
      <c r="B123" s="45">
        <v>2013</v>
      </c>
      <c r="C123" s="45">
        <f>CZ!AD7</f>
        <v>2325</v>
      </c>
      <c r="D123" s="45">
        <f>CZ!AE7</f>
        <v>2351</v>
      </c>
      <c r="E123" s="45">
        <f>CZ!AF7</f>
        <v>2324</v>
      </c>
      <c r="F123" s="45">
        <f>CZ!AG7</f>
        <v>2448</v>
      </c>
      <c r="G123" s="45">
        <f>CZ!AH7</f>
        <v>2272</v>
      </c>
      <c r="H123" s="45">
        <f>CZ!AI7</f>
        <v>2192</v>
      </c>
      <c r="I123" s="45">
        <f t="shared" si="19"/>
        <v>13912</v>
      </c>
      <c r="K123" s="45">
        <v>90402</v>
      </c>
    </row>
    <row r="124" spans="1:27" s="45" customFormat="1" x14ac:dyDescent="0.25">
      <c r="B124" s="45">
        <v>2014</v>
      </c>
      <c r="C124" s="45">
        <f>CZ!AD8</f>
        <v>2088</v>
      </c>
      <c r="D124" s="45">
        <f>CZ!AE8</f>
        <v>2194</v>
      </c>
      <c r="E124" s="45">
        <f>CZ!AF8</f>
        <v>2122</v>
      </c>
      <c r="F124" s="45">
        <f>CZ!AG8</f>
        <v>2023</v>
      </c>
      <c r="G124" s="45">
        <f>CZ!AH8</f>
        <v>1970</v>
      </c>
      <c r="H124" s="45">
        <f>CZ!AI8</f>
        <v>2027</v>
      </c>
      <c r="I124" s="45">
        <f t="shared" si="19"/>
        <v>12424</v>
      </c>
      <c r="K124" s="45">
        <v>88976</v>
      </c>
      <c r="L124" s="45" t="s">
        <v>2368</v>
      </c>
      <c r="M124" s="45">
        <f>SE!AE4</f>
        <v>12</v>
      </c>
      <c r="N124" s="45">
        <f>SE!AF4</f>
        <v>13</v>
      </c>
      <c r="O124" s="45">
        <f>SE!AG4</f>
        <v>14</v>
      </c>
      <c r="P124" s="45">
        <f>SE!AH4</f>
        <v>15</v>
      </c>
      <c r="Q124" s="45">
        <f>SE!AI4</f>
        <v>16</v>
      </c>
      <c r="R124" s="45">
        <f>SE!AJ4</f>
        <v>17</v>
      </c>
      <c r="S124" s="45">
        <f>SE!AK4</f>
        <v>18</v>
      </c>
      <c r="T124" s="45">
        <f>SE!AL4</f>
        <v>19</v>
      </c>
      <c r="U124" s="45">
        <f>SE!AM4</f>
        <v>20</v>
      </c>
      <c r="V124" s="45">
        <f>SE!AN4</f>
        <v>21</v>
      </c>
      <c r="W124" s="45">
        <f>SE!AO4</f>
        <v>22</v>
      </c>
      <c r="X124" s="45">
        <f>SE!AP4</f>
        <v>23</v>
      </c>
      <c r="Y124" s="45">
        <f>SE!AQ4</f>
        <v>24</v>
      </c>
    </row>
    <row r="125" spans="1:27" s="45" customFormat="1" x14ac:dyDescent="0.25">
      <c r="B125" s="45">
        <v>2015</v>
      </c>
      <c r="C125" s="45">
        <f>CZ!AD9</f>
        <v>2291</v>
      </c>
      <c r="D125" s="45">
        <f>CZ!AE9</f>
        <v>2273</v>
      </c>
      <c r="E125" s="45">
        <f>CZ!AF9</f>
        <v>2222</v>
      </c>
      <c r="F125" s="45">
        <f>CZ!AG9</f>
        <v>2209</v>
      </c>
      <c r="G125" s="45">
        <f>CZ!AH9</f>
        <v>2111</v>
      </c>
      <c r="H125" s="45">
        <f>CZ!AI9</f>
        <v>2183</v>
      </c>
      <c r="I125" s="45">
        <f t="shared" si="19"/>
        <v>13289</v>
      </c>
      <c r="K125" s="45">
        <v>90907</v>
      </c>
      <c r="L125" s="45">
        <f>SE!S9</f>
        <v>2015</v>
      </c>
      <c r="M125" s="45">
        <f>SE!AE9</f>
        <v>1874</v>
      </c>
      <c r="N125" s="45">
        <f>SE!AF9</f>
        <v>1930</v>
      </c>
      <c r="O125" s="45">
        <f>SE!AG9</f>
        <v>1834</v>
      </c>
      <c r="P125" s="45">
        <f>SE!AH9</f>
        <v>1849</v>
      </c>
      <c r="Q125" s="45">
        <f>SE!AI9</f>
        <v>1844</v>
      </c>
      <c r="R125" s="45">
        <f>SE!AJ9</f>
        <v>1764</v>
      </c>
      <c r="S125" s="45">
        <f>SE!AK9</f>
        <v>1656</v>
      </c>
      <c r="T125" s="45">
        <f>SE!AL9</f>
        <v>1661</v>
      </c>
      <c r="U125" s="45">
        <f>SE!AM9</f>
        <v>1668</v>
      </c>
      <c r="V125" s="45">
        <f>SE!AN9</f>
        <v>1670</v>
      </c>
      <c r="W125" s="45">
        <f>SE!AO9</f>
        <v>1627</v>
      </c>
      <c r="X125" s="45">
        <f>SE!AP9</f>
        <v>1617</v>
      </c>
      <c r="Y125" s="45">
        <f>SE!AQ9</f>
        <v>1609</v>
      </c>
      <c r="Z125" s="45">
        <f>SUM(M125:Y125)</f>
        <v>22603</v>
      </c>
      <c r="AA125" s="45">
        <f>_xlfn.STDEV.S(Z125:Z129)</f>
        <v>657.16611294253448</v>
      </c>
    </row>
    <row r="126" spans="1:27" s="45" customFormat="1" x14ac:dyDescent="0.25">
      <c r="B126" s="45">
        <v>2016</v>
      </c>
      <c r="C126" s="45">
        <f>CZ!AD10</f>
        <v>2155</v>
      </c>
      <c r="D126" s="45">
        <f>CZ!AE10</f>
        <v>2148</v>
      </c>
      <c r="E126" s="45">
        <f>CZ!AF10</f>
        <v>2191</v>
      </c>
      <c r="F126" s="45">
        <f>CZ!AG10</f>
        <v>2138</v>
      </c>
      <c r="G126" s="45">
        <f>CZ!AH10</f>
        <v>2075</v>
      </c>
      <c r="H126" s="45">
        <f>CZ!AI10</f>
        <v>1949</v>
      </c>
      <c r="I126" s="45">
        <f t="shared" si="19"/>
        <v>12656</v>
      </c>
      <c r="K126" s="45">
        <v>90982</v>
      </c>
      <c r="L126" s="45">
        <f>SE!S10</f>
        <v>2016</v>
      </c>
      <c r="M126" s="45">
        <f>SE!AE10</f>
        <v>1795</v>
      </c>
      <c r="N126" s="45">
        <f>SE!AF10</f>
        <v>1778</v>
      </c>
      <c r="O126" s="45">
        <f>SE!AG10</f>
        <v>1705</v>
      </c>
      <c r="P126" s="45">
        <f>SE!AH10</f>
        <v>1773</v>
      </c>
      <c r="Q126" s="45">
        <f>SE!AI10</f>
        <v>1771</v>
      </c>
      <c r="R126" s="45">
        <f>SE!AJ10</f>
        <v>1604</v>
      </c>
      <c r="S126" s="45">
        <f>SE!AK10</f>
        <v>1619</v>
      </c>
      <c r="T126" s="45">
        <f>SE!AL10</f>
        <v>1586</v>
      </c>
      <c r="U126" s="45">
        <f>SE!AM10</f>
        <v>1565</v>
      </c>
      <c r="V126" s="45">
        <f>SE!AN10</f>
        <v>1550</v>
      </c>
      <c r="W126" s="45">
        <f>SE!AO10</f>
        <v>1541</v>
      </c>
      <c r="X126" s="45">
        <f>SE!AP10</f>
        <v>1462</v>
      </c>
      <c r="Y126" s="45">
        <f>SE!AQ10</f>
        <v>1541</v>
      </c>
      <c r="Z126" s="45">
        <f t="shared" ref="Z126:Z129" si="20">SUM(M126:Y126)</f>
        <v>21290</v>
      </c>
    </row>
    <row r="127" spans="1:27" s="45" customFormat="1" x14ac:dyDescent="0.25">
      <c r="B127" s="45">
        <v>2017</v>
      </c>
      <c r="C127" s="45">
        <f>CZ!AD11</f>
        <v>2164</v>
      </c>
      <c r="D127" s="45">
        <f>CZ!AE11</f>
        <v>2103</v>
      </c>
      <c r="E127" s="45">
        <f>CZ!AF11</f>
        <v>2075</v>
      </c>
      <c r="F127" s="45">
        <f>CZ!AG11</f>
        <v>2069</v>
      </c>
      <c r="G127" s="45">
        <f>CZ!AH11</f>
        <v>1994</v>
      </c>
      <c r="H127" s="45">
        <f>CZ!AI11</f>
        <v>2043</v>
      </c>
      <c r="I127" s="45">
        <f t="shared" si="19"/>
        <v>12448</v>
      </c>
      <c r="K127" s="45">
        <v>91972</v>
      </c>
      <c r="L127" s="45">
        <f>SE!S11</f>
        <v>2017</v>
      </c>
      <c r="M127" s="45">
        <f>SE!AE11</f>
        <v>1692</v>
      </c>
      <c r="N127" s="45">
        <f>SE!AF11</f>
        <v>1782</v>
      </c>
      <c r="O127" s="45">
        <f>SE!AG11</f>
        <v>1794</v>
      </c>
      <c r="P127" s="45">
        <f>SE!AH11</f>
        <v>1719</v>
      </c>
      <c r="Q127" s="45">
        <f>SE!AI11</f>
        <v>1768</v>
      </c>
      <c r="R127" s="45">
        <f>SE!AJ11</f>
        <v>1772</v>
      </c>
      <c r="S127" s="45">
        <f>SE!AK11</f>
        <v>1696</v>
      </c>
      <c r="T127" s="45">
        <f>SE!AL11</f>
        <v>1724</v>
      </c>
      <c r="U127" s="45">
        <f>SE!AM11</f>
        <v>1584</v>
      </c>
      <c r="V127" s="45">
        <f>SE!AN11</f>
        <v>1646</v>
      </c>
      <c r="W127" s="45">
        <f>SE!AO11</f>
        <v>1620</v>
      </c>
      <c r="X127" s="45">
        <f>SE!AP11</f>
        <v>1549</v>
      </c>
      <c r="Y127" s="45">
        <f>SE!AQ11</f>
        <v>1590</v>
      </c>
      <c r="Z127" s="45">
        <f t="shared" si="20"/>
        <v>21936</v>
      </c>
    </row>
    <row r="128" spans="1:27" s="45" customFormat="1" x14ac:dyDescent="0.25">
      <c r="B128" s="45">
        <v>2018</v>
      </c>
      <c r="C128" s="45">
        <f>CZ!AD12</f>
        <v>2782</v>
      </c>
      <c r="D128" s="45">
        <f>CZ!AE12</f>
        <v>2607</v>
      </c>
      <c r="E128" s="45">
        <f>CZ!AF12</f>
        <v>2383</v>
      </c>
      <c r="F128" s="45">
        <f>CZ!AG12</f>
        <v>2262</v>
      </c>
      <c r="G128" s="45">
        <f>CZ!AH12</f>
        <v>2257</v>
      </c>
      <c r="H128" s="45">
        <f>CZ!AI12</f>
        <v>2061</v>
      </c>
      <c r="I128" s="45">
        <f t="shared" si="19"/>
        <v>14352</v>
      </c>
      <c r="K128" s="45">
        <v>92185</v>
      </c>
      <c r="L128" s="45">
        <f>SE!S12</f>
        <v>2018</v>
      </c>
      <c r="M128" s="45">
        <f>SE!AE12</f>
        <v>1997</v>
      </c>
      <c r="N128" s="45">
        <f>SE!AF12</f>
        <v>1948</v>
      </c>
      <c r="O128" s="45">
        <f>SE!AG12</f>
        <v>1988</v>
      </c>
      <c r="P128" s="45">
        <f>SE!AH12</f>
        <v>1782</v>
      </c>
      <c r="Q128" s="45">
        <f>SE!AI12</f>
        <v>1687</v>
      </c>
      <c r="R128" s="45">
        <f>SE!AJ12</f>
        <v>1639</v>
      </c>
      <c r="S128" s="45">
        <f>SE!AK12</f>
        <v>1661</v>
      </c>
      <c r="T128" s="45">
        <f>SE!AL12</f>
        <v>1572</v>
      </c>
      <c r="U128" s="45">
        <f>SE!AM12</f>
        <v>1486</v>
      </c>
      <c r="V128" s="45">
        <f>SE!AN12</f>
        <v>1460</v>
      </c>
      <c r="W128" s="45">
        <f>SE!AO12</f>
        <v>1481</v>
      </c>
      <c r="X128" s="45">
        <f>SE!AP12</f>
        <v>1513</v>
      </c>
      <c r="Y128" s="45">
        <f>SE!AQ12</f>
        <v>1441</v>
      </c>
      <c r="Z128" s="45">
        <f t="shared" si="20"/>
        <v>21655</v>
      </c>
    </row>
    <row r="129" spans="2:26" s="45" customFormat="1" x14ac:dyDescent="0.25">
      <c r="B129" s="45">
        <v>2019</v>
      </c>
      <c r="C129" s="45">
        <f>CZ!AD13</f>
        <v>2262</v>
      </c>
      <c r="D129" s="45">
        <f>CZ!AE13</f>
        <v>2198</v>
      </c>
      <c r="E129" s="45">
        <f>CZ!AF13</f>
        <v>2124</v>
      </c>
      <c r="F129" s="45">
        <f>CZ!AG13</f>
        <v>2131</v>
      </c>
      <c r="G129" s="45">
        <f>CZ!AH13</f>
        <v>2145</v>
      </c>
      <c r="H129" s="45">
        <f>CZ!AI13</f>
        <v>2094</v>
      </c>
      <c r="I129" s="45">
        <f t="shared" si="19"/>
        <v>12954</v>
      </c>
      <c r="K129" s="45">
        <v>88766</v>
      </c>
      <c r="L129" s="45">
        <f>SE!S13</f>
        <v>2019</v>
      </c>
      <c r="M129" s="45">
        <f>SE!AE13</f>
        <v>1632</v>
      </c>
      <c r="N129" s="45">
        <f>SE!AF13</f>
        <v>1665</v>
      </c>
      <c r="O129" s="45">
        <f>SE!AG13</f>
        <v>1698</v>
      </c>
      <c r="P129" s="45">
        <f>SE!AH13</f>
        <v>1612</v>
      </c>
      <c r="Q129" s="45">
        <f>SE!AI13</f>
        <v>1736</v>
      </c>
      <c r="R129" s="45">
        <f>SE!AJ13</f>
        <v>1698</v>
      </c>
      <c r="S129" s="45">
        <f>SE!AK13</f>
        <v>1613</v>
      </c>
      <c r="T129" s="45">
        <f>SE!AL13</f>
        <v>1643</v>
      </c>
      <c r="U129" s="45">
        <f>SE!AM13</f>
        <v>1557</v>
      </c>
      <c r="V129" s="45">
        <f>SE!AN13</f>
        <v>1486</v>
      </c>
      <c r="W129" s="45">
        <f>SE!AO13</f>
        <v>1541</v>
      </c>
      <c r="X129" s="45">
        <f>SE!AP13</f>
        <v>1544</v>
      </c>
      <c r="Y129" s="45">
        <f>SE!AQ13</f>
        <v>1444</v>
      </c>
      <c r="Z129" s="45">
        <f t="shared" si="20"/>
        <v>20869</v>
      </c>
    </row>
    <row r="130" spans="2:26" s="45" customFormat="1" x14ac:dyDescent="0.25"/>
  </sheetData>
  <phoneticPr fontId="22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929"/>
  <sheetViews>
    <sheetView topLeftCell="F4" zoomScale="70" zoomScaleNormal="70" workbookViewId="0">
      <selection activeCell="S4" sqref="S4:AI13"/>
    </sheetView>
  </sheetViews>
  <sheetFormatPr defaultRowHeight="15" x14ac:dyDescent="0.25"/>
  <cols>
    <col min="1" max="1" width="10" customWidth="1"/>
    <col min="5" max="5" width="13.5703125" customWidth="1"/>
    <col min="10" max="10" width="13.85546875" customWidth="1"/>
    <col min="12" max="12" width="12.85546875" customWidth="1"/>
    <col min="13" max="17" width="16" customWidth="1"/>
    <col min="19" max="19" width="9.7109375" customWidth="1"/>
    <col min="20" max="22" width="9.28515625" customWidth="1"/>
    <col min="23" max="28" width="10.28515625" customWidth="1"/>
    <col min="29" max="58" width="11.28515625" customWidth="1"/>
  </cols>
  <sheetData>
    <row r="1" spans="1:5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S1" s="4" t="s">
        <v>501</v>
      </c>
    </row>
    <row r="2" spans="1:58" x14ac:dyDescent="0.25">
      <c r="A2">
        <v>832459719</v>
      </c>
      <c r="B2">
        <v>9</v>
      </c>
      <c r="C2">
        <v>5393</v>
      </c>
      <c r="D2">
        <v>7700</v>
      </c>
      <c r="E2">
        <v>400000610015000</v>
      </c>
      <c r="F2">
        <v>97</v>
      </c>
      <c r="G2">
        <v>19</v>
      </c>
      <c r="H2">
        <v>2011</v>
      </c>
      <c r="I2">
        <v>1</v>
      </c>
      <c r="J2" t="s">
        <v>13</v>
      </c>
      <c r="K2" s="1">
        <v>40546</v>
      </c>
      <c r="L2" s="1">
        <v>40552</v>
      </c>
      <c r="M2" t="s">
        <v>14</v>
      </c>
    </row>
    <row r="3" spans="1:58" x14ac:dyDescent="0.25">
      <c r="A3">
        <v>832460200</v>
      </c>
      <c r="B3">
        <v>55</v>
      </c>
      <c r="C3">
        <v>5393</v>
      </c>
      <c r="D3">
        <v>7700</v>
      </c>
      <c r="E3">
        <v>410015610040000</v>
      </c>
      <c r="F3">
        <v>97</v>
      </c>
      <c r="G3">
        <v>19</v>
      </c>
      <c r="H3">
        <v>2011</v>
      </c>
      <c r="I3">
        <v>1</v>
      </c>
      <c r="J3" t="s">
        <v>13</v>
      </c>
      <c r="K3" s="1">
        <v>40546</v>
      </c>
      <c r="L3" s="1">
        <v>40552</v>
      </c>
      <c r="M3" t="s">
        <v>15</v>
      </c>
    </row>
    <row r="4" spans="1:58" x14ac:dyDescent="0.25">
      <c r="A4">
        <v>832460678</v>
      </c>
      <c r="B4">
        <v>457</v>
      </c>
      <c r="C4">
        <v>5393</v>
      </c>
      <c r="D4">
        <v>7700</v>
      </c>
      <c r="E4">
        <v>410040610065000</v>
      </c>
      <c r="F4">
        <v>97</v>
      </c>
      <c r="G4">
        <v>19</v>
      </c>
      <c r="H4">
        <v>2011</v>
      </c>
      <c r="I4">
        <v>1</v>
      </c>
      <c r="J4" t="s">
        <v>13</v>
      </c>
      <c r="K4" s="1">
        <v>40546</v>
      </c>
      <c r="L4" s="1">
        <v>40552</v>
      </c>
      <c r="M4" t="s">
        <v>16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7</v>
      </c>
      <c r="AA4">
        <v>8</v>
      </c>
      <c r="AB4">
        <v>9</v>
      </c>
      <c r="AC4">
        <v>10</v>
      </c>
      <c r="AD4">
        <v>11</v>
      </c>
      <c r="AE4">
        <v>12</v>
      </c>
      <c r="AF4">
        <v>13</v>
      </c>
      <c r="AG4">
        <v>14</v>
      </c>
      <c r="AH4">
        <v>15</v>
      </c>
      <c r="AI4">
        <v>16</v>
      </c>
      <c r="AJ4">
        <v>17</v>
      </c>
      <c r="AK4">
        <v>18</v>
      </c>
      <c r="AL4">
        <v>19</v>
      </c>
      <c r="AM4">
        <v>20</v>
      </c>
      <c r="AN4">
        <v>21</v>
      </c>
      <c r="AO4">
        <v>22</v>
      </c>
      <c r="AP4">
        <v>23</v>
      </c>
      <c r="AQ4">
        <v>24</v>
      </c>
      <c r="AR4">
        <v>25</v>
      </c>
      <c r="AS4">
        <v>26</v>
      </c>
      <c r="AT4">
        <v>27</v>
      </c>
      <c r="AU4">
        <v>28</v>
      </c>
      <c r="AV4">
        <v>29</v>
      </c>
      <c r="AW4">
        <v>30</v>
      </c>
      <c r="AX4">
        <v>31</v>
      </c>
      <c r="AY4">
        <v>32</v>
      </c>
      <c r="AZ4">
        <v>33</v>
      </c>
      <c r="BA4">
        <v>34</v>
      </c>
      <c r="BB4">
        <v>35</v>
      </c>
      <c r="BC4">
        <v>36</v>
      </c>
      <c r="BD4">
        <v>37</v>
      </c>
      <c r="BE4">
        <v>38</v>
      </c>
      <c r="BF4">
        <v>39</v>
      </c>
    </row>
    <row r="5" spans="1:58" x14ac:dyDescent="0.25">
      <c r="A5">
        <v>832461162</v>
      </c>
      <c r="B5">
        <v>1151</v>
      </c>
      <c r="C5">
        <v>5393</v>
      </c>
      <c r="D5">
        <v>7700</v>
      </c>
      <c r="E5">
        <v>410065610085000</v>
      </c>
      <c r="F5">
        <v>97</v>
      </c>
      <c r="G5">
        <v>19</v>
      </c>
      <c r="H5">
        <v>2011</v>
      </c>
      <c r="I5">
        <v>1</v>
      </c>
      <c r="J5" t="s">
        <v>13</v>
      </c>
      <c r="K5" s="1">
        <v>40546</v>
      </c>
      <c r="L5" s="1">
        <v>40552</v>
      </c>
      <c r="M5" t="s">
        <v>17</v>
      </c>
      <c r="S5">
        <v>2011</v>
      </c>
      <c r="T5">
        <f t="shared" ref="T5:AH14" si="0">SUMIFS($B:$B,$H:$H,$S5,$I:$I,T$4,$M:$M,"celkem")</f>
        <v>2249</v>
      </c>
      <c r="U5">
        <f t="shared" si="0"/>
        <v>2117</v>
      </c>
      <c r="V5">
        <f t="shared" si="0"/>
        <v>2139</v>
      </c>
      <c r="W5">
        <f t="shared" si="0"/>
        <v>2087</v>
      </c>
      <c r="X5">
        <f t="shared" si="0"/>
        <v>2274</v>
      </c>
      <c r="Y5">
        <f t="shared" si="0"/>
        <v>2275</v>
      </c>
      <c r="Z5">
        <f t="shared" si="0"/>
        <v>2252</v>
      </c>
      <c r="AA5">
        <f t="shared" si="0"/>
        <v>2298</v>
      </c>
      <c r="AB5">
        <f t="shared" si="0"/>
        <v>2255</v>
      </c>
      <c r="AC5">
        <f t="shared" si="0"/>
        <v>2212</v>
      </c>
      <c r="AD5">
        <f t="shared" si="0"/>
        <v>2286</v>
      </c>
      <c r="AE5">
        <f t="shared" si="0"/>
        <v>2080</v>
      </c>
      <c r="AF5">
        <f t="shared" si="0"/>
        <v>2096</v>
      </c>
      <c r="AG5">
        <f t="shared" si="0"/>
        <v>2060</v>
      </c>
      <c r="AH5">
        <f t="shared" si="0"/>
        <v>2024</v>
      </c>
      <c r="AI5">
        <f t="shared" ref="AI5:BF14" si="1">SUMIFS($B:$B,$H:$H,$S5,$I:$I,AI$4,$M:$M,"celkem")</f>
        <v>2150</v>
      </c>
      <c r="AJ5">
        <f t="shared" si="1"/>
        <v>1957</v>
      </c>
      <c r="AK5">
        <f t="shared" si="1"/>
        <v>1947</v>
      </c>
      <c r="AL5">
        <f t="shared" si="1"/>
        <v>2009</v>
      </c>
      <c r="AM5">
        <f t="shared" si="1"/>
        <v>1957</v>
      </c>
      <c r="AN5">
        <f t="shared" si="1"/>
        <v>1892</v>
      </c>
      <c r="AO5">
        <f t="shared" si="1"/>
        <v>1920</v>
      </c>
      <c r="AP5">
        <f t="shared" si="1"/>
        <v>1931</v>
      </c>
      <c r="AQ5">
        <f t="shared" si="1"/>
        <v>1878</v>
      </c>
      <c r="AR5">
        <f t="shared" si="1"/>
        <v>1868</v>
      </c>
      <c r="AS5">
        <f t="shared" si="1"/>
        <v>1936</v>
      </c>
      <c r="AT5">
        <f t="shared" si="1"/>
        <v>1948</v>
      </c>
      <c r="AU5">
        <f t="shared" si="1"/>
        <v>2033</v>
      </c>
      <c r="AV5">
        <f t="shared" si="1"/>
        <v>1859</v>
      </c>
      <c r="AW5">
        <f t="shared" si="1"/>
        <v>1891</v>
      </c>
      <c r="AX5">
        <f t="shared" si="1"/>
        <v>2021</v>
      </c>
      <c r="AY5">
        <f t="shared" si="1"/>
        <v>1838</v>
      </c>
      <c r="AZ5">
        <f t="shared" si="1"/>
        <v>1933</v>
      </c>
      <c r="BA5">
        <f t="shared" si="1"/>
        <v>2078</v>
      </c>
      <c r="BB5">
        <f t="shared" si="1"/>
        <v>1819</v>
      </c>
      <c r="BC5">
        <f t="shared" si="1"/>
        <v>1905</v>
      </c>
      <c r="BD5">
        <f t="shared" si="1"/>
        <v>1938</v>
      </c>
      <c r="BE5">
        <f t="shared" si="1"/>
        <v>1908</v>
      </c>
      <c r="BF5">
        <f t="shared" si="1"/>
        <v>1931</v>
      </c>
    </row>
    <row r="6" spans="1:58" x14ac:dyDescent="0.25">
      <c r="A6">
        <v>832461643</v>
      </c>
      <c r="B6">
        <v>577</v>
      </c>
      <c r="C6">
        <v>5393</v>
      </c>
      <c r="D6">
        <v>7700</v>
      </c>
      <c r="E6">
        <v>410085799999000</v>
      </c>
      <c r="F6">
        <v>97</v>
      </c>
      <c r="G6">
        <v>19</v>
      </c>
      <c r="H6">
        <v>2011</v>
      </c>
      <c r="I6">
        <v>1</v>
      </c>
      <c r="J6" t="s">
        <v>13</v>
      </c>
      <c r="K6" s="1">
        <v>40546</v>
      </c>
      <c r="L6" s="1">
        <v>40552</v>
      </c>
      <c r="M6" t="s">
        <v>18</v>
      </c>
      <c r="S6">
        <v>2012</v>
      </c>
      <c r="T6">
        <f t="shared" si="0"/>
        <v>2262</v>
      </c>
      <c r="U6">
        <f t="shared" si="0"/>
        <v>2188</v>
      </c>
      <c r="V6">
        <f t="shared" si="0"/>
        <v>2103</v>
      </c>
      <c r="W6">
        <f t="shared" si="0"/>
        <v>2115</v>
      </c>
      <c r="X6">
        <f t="shared" si="0"/>
        <v>2201</v>
      </c>
      <c r="Y6">
        <f t="shared" si="0"/>
        <v>2281</v>
      </c>
      <c r="Z6">
        <f t="shared" si="0"/>
        <v>2321</v>
      </c>
      <c r="AA6">
        <f t="shared" si="0"/>
        <v>2274</v>
      </c>
      <c r="AB6">
        <f t="shared" si="0"/>
        <v>2243</v>
      </c>
      <c r="AC6">
        <f t="shared" si="0"/>
        <v>2233</v>
      </c>
      <c r="AD6">
        <f t="shared" si="0"/>
        <v>2194</v>
      </c>
      <c r="AE6">
        <f t="shared" si="0"/>
        <v>2216</v>
      </c>
      <c r="AF6">
        <f t="shared" si="0"/>
        <v>2286</v>
      </c>
      <c r="AG6">
        <f t="shared" si="0"/>
        <v>2089</v>
      </c>
      <c r="AH6">
        <f t="shared" si="0"/>
        <v>2268</v>
      </c>
      <c r="AI6">
        <f t="shared" si="1"/>
        <v>2144</v>
      </c>
      <c r="AJ6">
        <f t="shared" si="1"/>
        <v>2258</v>
      </c>
      <c r="AK6">
        <f t="shared" si="1"/>
        <v>2102</v>
      </c>
      <c r="AL6">
        <f t="shared" si="1"/>
        <v>1933</v>
      </c>
      <c r="AM6">
        <f t="shared" si="1"/>
        <v>1971</v>
      </c>
      <c r="AN6">
        <f t="shared" si="1"/>
        <v>2035</v>
      </c>
      <c r="AO6">
        <f t="shared" si="1"/>
        <v>2004</v>
      </c>
      <c r="AP6">
        <f t="shared" si="1"/>
        <v>1917</v>
      </c>
      <c r="AQ6">
        <f t="shared" si="1"/>
        <v>1971</v>
      </c>
      <c r="AR6">
        <f t="shared" si="1"/>
        <v>2023</v>
      </c>
      <c r="AS6">
        <f t="shared" si="1"/>
        <v>2020</v>
      </c>
      <c r="AT6">
        <f t="shared" si="1"/>
        <v>2101</v>
      </c>
      <c r="AU6">
        <f t="shared" si="1"/>
        <v>1900</v>
      </c>
      <c r="AV6">
        <f t="shared" si="1"/>
        <v>1860</v>
      </c>
      <c r="AW6">
        <f t="shared" si="1"/>
        <v>2033</v>
      </c>
      <c r="AX6">
        <f t="shared" si="1"/>
        <v>2015</v>
      </c>
      <c r="AY6">
        <f t="shared" si="1"/>
        <v>1921</v>
      </c>
      <c r="AZ6">
        <f t="shared" si="1"/>
        <v>1834</v>
      </c>
      <c r="BA6">
        <f t="shared" si="1"/>
        <v>2024</v>
      </c>
      <c r="BB6">
        <f t="shared" si="1"/>
        <v>1817</v>
      </c>
      <c r="BC6">
        <f t="shared" si="1"/>
        <v>1899</v>
      </c>
      <c r="BD6">
        <f t="shared" si="1"/>
        <v>1933</v>
      </c>
      <c r="BE6">
        <f t="shared" si="1"/>
        <v>1862</v>
      </c>
      <c r="BF6">
        <f t="shared" si="1"/>
        <v>2024</v>
      </c>
    </row>
    <row r="7" spans="1:58" x14ac:dyDescent="0.25">
      <c r="A7">
        <v>832462584</v>
      </c>
      <c r="B7">
        <v>2249</v>
      </c>
      <c r="C7">
        <v>5393</v>
      </c>
      <c r="F7">
        <v>97</v>
      </c>
      <c r="G7">
        <v>19</v>
      </c>
      <c r="H7">
        <v>2011</v>
      </c>
      <c r="I7">
        <v>1</v>
      </c>
      <c r="J7" t="s">
        <v>13</v>
      </c>
      <c r="K7" s="1">
        <v>40546</v>
      </c>
      <c r="L7" s="1">
        <v>40552</v>
      </c>
      <c r="M7" t="s">
        <v>19</v>
      </c>
      <c r="S7">
        <v>2013</v>
      </c>
      <c r="T7">
        <f t="shared" si="0"/>
        <v>2313</v>
      </c>
      <c r="U7">
        <f t="shared" si="0"/>
        <v>2233</v>
      </c>
      <c r="V7">
        <f t="shared" si="0"/>
        <v>2339</v>
      </c>
      <c r="W7">
        <f t="shared" si="0"/>
        <v>2358</v>
      </c>
      <c r="X7">
        <f t="shared" si="0"/>
        <v>2459</v>
      </c>
      <c r="Y7">
        <f t="shared" si="0"/>
        <v>2490</v>
      </c>
      <c r="Z7">
        <f t="shared" si="0"/>
        <v>2385</v>
      </c>
      <c r="AA7">
        <f t="shared" si="0"/>
        <v>2365</v>
      </c>
      <c r="AB7">
        <f t="shared" si="0"/>
        <v>2303</v>
      </c>
      <c r="AC7">
        <f t="shared" si="0"/>
        <v>2318</v>
      </c>
      <c r="AD7">
        <f t="shared" si="0"/>
        <v>2325</v>
      </c>
      <c r="AE7">
        <f t="shared" si="0"/>
        <v>2351</v>
      </c>
      <c r="AF7">
        <f t="shared" si="0"/>
        <v>2324</v>
      </c>
      <c r="AG7">
        <f t="shared" si="0"/>
        <v>2448</v>
      </c>
      <c r="AH7">
        <f t="shared" si="0"/>
        <v>2272</v>
      </c>
      <c r="AI7">
        <f t="shared" si="1"/>
        <v>2192</v>
      </c>
      <c r="AJ7">
        <f t="shared" si="1"/>
        <v>2083</v>
      </c>
      <c r="AK7">
        <f t="shared" si="1"/>
        <v>1969</v>
      </c>
      <c r="AL7">
        <f t="shared" si="1"/>
        <v>1950</v>
      </c>
      <c r="AM7">
        <f t="shared" si="1"/>
        <v>1948</v>
      </c>
      <c r="AN7">
        <f t="shared" si="1"/>
        <v>1975</v>
      </c>
      <c r="AO7">
        <f t="shared" si="1"/>
        <v>2005</v>
      </c>
      <c r="AP7">
        <f t="shared" si="1"/>
        <v>1949</v>
      </c>
      <c r="AQ7">
        <f t="shared" si="1"/>
        <v>1908</v>
      </c>
      <c r="AR7">
        <f t="shared" si="1"/>
        <v>2338</v>
      </c>
      <c r="AS7">
        <f t="shared" si="1"/>
        <v>1856</v>
      </c>
      <c r="AT7">
        <f t="shared" si="1"/>
        <v>1999</v>
      </c>
      <c r="AU7">
        <f t="shared" si="1"/>
        <v>1953</v>
      </c>
      <c r="AV7">
        <f t="shared" si="1"/>
        <v>1943</v>
      </c>
      <c r="AW7">
        <f t="shared" si="1"/>
        <v>2141</v>
      </c>
      <c r="AX7">
        <f t="shared" si="1"/>
        <v>2052</v>
      </c>
      <c r="AY7">
        <f t="shared" si="1"/>
        <v>2022</v>
      </c>
      <c r="AZ7">
        <f t="shared" si="1"/>
        <v>1757</v>
      </c>
      <c r="BA7">
        <f t="shared" si="1"/>
        <v>1860</v>
      </c>
      <c r="BB7">
        <f t="shared" si="1"/>
        <v>1855</v>
      </c>
      <c r="BC7">
        <f t="shared" si="1"/>
        <v>1856</v>
      </c>
      <c r="BD7">
        <f t="shared" si="1"/>
        <v>1877</v>
      </c>
      <c r="BE7">
        <f t="shared" si="1"/>
        <v>1989</v>
      </c>
      <c r="BF7">
        <f t="shared" si="1"/>
        <v>1970</v>
      </c>
    </row>
    <row r="8" spans="1:58" x14ac:dyDescent="0.25">
      <c r="A8">
        <v>832459729</v>
      </c>
      <c r="B8">
        <v>13</v>
      </c>
      <c r="C8">
        <v>5393</v>
      </c>
      <c r="D8">
        <v>7700</v>
      </c>
      <c r="E8">
        <v>400000610015000</v>
      </c>
      <c r="F8">
        <v>97</v>
      </c>
      <c r="G8">
        <v>19</v>
      </c>
      <c r="H8">
        <v>2011</v>
      </c>
      <c r="I8">
        <v>2</v>
      </c>
      <c r="J8" t="s">
        <v>20</v>
      </c>
      <c r="K8" s="1">
        <v>40553</v>
      </c>
      <c r="L8" s="1">
        <v>40559</v>
      </c>
      <c r="M8" t="s">
        <v>14</v>
      </c>
      <c r="S8">
        <v>2014</v>
      </c>
      <c r="T8">
        <f t="shared" si="0"/>
        <v>2099</v>
      </c>
      <c r="U8">
        <f t="shared" si="0"/>
        <v>1978</v>
      </c>
      <c r="V8">
        <f t="shared" si="0"/>
        <v>1997</v>
      </c>
      <c r="W8">
        <f t="shared" si="0"/>
        <v>2117</v>
      </c>
      <c r="X8">
        <f t="shared" si="0"/>
        <v>2118</v>
      </c>
      <c r="Y8">
        <f t="shared" si="0"/>
        <v>2093</v>
      </c>
      <c r="Z8">
        <f t="shared" si="0"/>
        <v>2066</v>
      </c>
      <c r="AA8">
        <f t="shared" si="0"/>
        <v>2109</v>
      </c>
      <c r="AB8">
        <f t="shared" si="0"/>
        <v>2011</v>
      </c>
      <c r="AC8">
        <f t="shared" si="0"/>
        <v>2032</v>
      </c>
      <c r="AD8">
        <f t="shared" si="0"/>
        <v>2088</v>
      </c>
      <c r="AE8">
        <f t="shared" si="0"/>
        <v>2194</v>
      </c>
      <c r="AF8">
        <f t="shared" si="0"/>
        <v>2122</v>
      </c>
      <c r="AG8">
        <f t="shared" si="0"/>
        <v>2023</v>
      </c>
      <c r="AH8">
        <f t="shared" si="0"/>
        <v>1970</v>
      </c>
      <c r="AI8">
        <f t="shared" si="1"/>
        <v>2027</v>
      </c>
      <c r="AJ8">
        <f t="shared" si="1"/>
        <v>2039</v>
      </c>
      <c r="AK8">
        <f t="shared" si="1"/>
        <v>1984</v>
      </c>
      <c r="AL8">
        <f t="shared" si="1"/>
        <v>1906</v>
      </c>
      <c r="AM8">
        <f t="shared" si="1"/>
        <v>1903</v>
      </c>
      <c r="AN8">
        <f t="shared" si="1"/>
        <v>2069</v>
      </c>
      <c r="AO8">
        <f t="shared" si="1"/>
        <v>1886</v>
      </c>
      <c r="AP8">
        <f t="shared" si="1"/>
        <v>1927</v>
      </c>
      <c r="AQ8">
        <f t="shared" si="1"/>
        <v>2089</v>
      </c>
      <c r="AR8">
        <f t="shared" si="1"/>
        <v>1796</v>
      </c>
      <c r="AS8">
        <f t="shared" si="1"/>
        <v>1903</v>
      </c>
      <c r="AT8">
        <f t="shared" si="1"/>
        <v>1939</v>
      </c>
      <c r="AU8">
        <f t="shared" si="1"/>
        <v>1905</v>
      </c>
      <c r="AV8">
        <f t="shared" si="1"/>
        <v>2029</v>
      </c>
      <c r="AW8">
        <f t="shared" si="1"/>
        <v>2085</v>
      </c>
      <c r="AX8">
        <f t="shared" si="1"/>
        <v>1958</v>
      </c>
      <c r="AY8">
        <f t="shared" si="1"/>
        <v>1873</v>
      </c>
      <c r="AZ8">
        <f t="shared" si="1"/>
        <v>1900</v>
      </c>
      <c r="BA8">
        <f t="shared" si="1"/>
        <v>1890</v>
      </c>
      <c r="BB8">
        <f t="shared" si="1"/>
        <v>1912</v>
      </c>
      <c r="BC8">
        <f t="shared" si="1"/>
        <v>1999</v>
      </c>
      <c r="BD8">
        <f t="shared" si="1"/>
        <v>1940</v>
      </c>
      <c r="BE8">
        <f t="shared" si="1"/>
        <v>2014</v>
      </c>
      <c r="BF8">
        <f t="shared" si="1"/>
        <v>2009</v>
      </c>
    </row>
    <row r="9" spans="1:58" x14ac:dyDescent="0.25">
      <c r="A9">
        <v>832460210</v>
      </c>
      <c r="B9">
        <v>34</v>
      </c>
      <c r="C9">
        <v>5393</v>
      </c>
      <c r="D9">
        <v>7700</v>
      </c>
      <c r="E9">
        <v>410015610040000</v>
      </c>
      <c r="F9">
        <v>97</v>
      </c>
      <c r="G9">
        <v>19</v>
      </c>
      <c r="H9">
        <v>2011</v>
      </c>
      <c r="I9">
        <v>2</v>
      </c>
      <c r="J9" t="s">
        <v>20</v>
      </c>
      <c r="K9" s="1">
        <v>40553</v>
      </c>
      <c r="L9" s="1">
        <v>40559</v>
      </c>
      <c r="M9" t="s">
        <v>15</v>
      </c>
      <c r="S9">
        <v>2015</v>
      </c>
      <c r="T9">
        <f t="shared" si="0"/>
        <v>2378</v>
      </c>
      <c r="U9">
        <f t="shared" si="0"/>
        <v>2432</v>
      </c>
      <c r="V9">
        <f t="shared" si="0"/>
        <v>2396</v>
      </c>
      <c r="W9">
        <f t="shared" si="0"/>
        <v>2499</v>
      </c>
      <c r="X9">
        <f t="shared" si="0"/>
        <v>2580</v>
      </c>
      <c r="Y9">
        <f t="shared" si="0"/>
        <v>2598</v>
      </c>
      <c r="Z9">
        <f t="shared" si="0"/>
        <v>2732</v>
      </c>
      <c r="AA9">
        <f t="shared" si="0"/>
        <v>2684</v>
      </c>
      <c r="AB9">
        <f t="shared" si="0"/>
        <v>2609</v>
      </c>
      <c r="AC9">
        <f t="shared" si="0"/>
        <v>2357</v>
      </c>
      <c r="AD9">
        <f t="shared" si="0"/>
        <v>2291</v>
      </c>
      <c r="AE9">
        <f t="shared" si="0"/>
        <v>2273</v>
      </c>
      <c r="AF9">
        <f t="shared" si="0"/>
        <v>2222</v>
      </c>
      <c r="AG9">
        <f t="shared" si="0"/>
        <v>2209</v>
      </c>
      <c r="AH9">
        <f t="shared" si="0"/>
        <v>2111</v>
      </c>
      <c r="AI9">
        <f t="shared" si="1"/>
        <v>2183</v>
      </c>
      <c r="AJ9">
        <f t="shared" si="1"/>
        <v>2193</v>
      </c>
      <c r="AK9">
        <f t="shared" si="1"/>
        <v>2041</v>
      </c>
      <c r="AL9">
        <f t="shared" si="1"/>
        <v>1988</v>
      </c>
      <c r="AM9">
        <f t="shared" si="1"/>
        <v>1983</v>
      </c>
      <c r="AN9">
        <f t="shared" si="1"/>
        <v>1993</v>
      </c>
      <c r="AO9">
        <f t="shared" si="1"/>
        <v>2029</v>
      </c>
      <c r="AP9">
        <f t="shared" si="1"/>
        <v>1995</v>
      </c>
      <c r="AQ9">
        <f t="shared" si="1"/>
        <v>1886</v>
      </c>
      <c r="AR9">
        <f t="shared" si="1"/>
        <v>1761</v>
      </c>
      <c r="AS9">
        <f t="shared" si="1"/>
        <v>1890</v>
      </c>
      <c r="AT9">
        <f t="shared" si="1"/>
        <v>2050</v>
      </c>
      <c r="AU9">
        <f t="shared" si="1"/>
        <v>2139</v>
      </c>
      <c r="AV9">
        <f t="shared" si="1"/>
        <v>1943</v>
      </c>
      <c r="AW9">
        <f t="shared" si="1"/>
        <v>2109</v>
      </c>
      <c r="AX9">
        <f t="shared" si="1"/>
        <v>1886</v>
      </c>
      <c r="AY9">
        <f t="shared" si="1"/>
        <v>2156</v>
      </c>
      <c r="AZ9">
        <f t="shared" si="1"/>
        <v>2521</v>
      </c>
      <c r="BA9">
        <f t="shared" si="1"/>
        <v>1813</v>
      </c>
      <c r="BB9">
        <f t="shared" si="1"/>
        <v>1963</v>
      </c>
      <c r="BC9">
        <f t="shared" si="1"/>
        <v>1989</v>
      </c>
      <c r="BD9">
        <f t="shared" si="1"/>
        <v>1922</v>
      </c>
      <c r="BE9">
        <f t="shared" si="1"/>
        <v>1961</v>
      </c>
      <c r="BF9">
        <f t="shared" si="1"/>
        <v>1915</v>
      </c>
    </row>
    <row r="10" spans="1:58" x14ac:dyDescent="0.25">
      <c r="A10">
        <v>832460691</v>
      </c>
      <c r="B10">
        <v>432</v>
      </c>
      <c r="C10">
        <v>5393</v>
      </c>
      <c r="D10">
        <v>7700</v>
      </c>
      <c r="E10">
        <v>410040610065000</v>
      </c>
      <c r="F10">
        <v>97</v>
      </c>
      <c r="G10">
        <v>19</v>
      </c>
      <c r="H10">
        <v>2011</v>
      </c>
      <c r="I10">
        <v>2</v>
      </c>
      <c r="J10" t="s">
        <v>20</v>
      </c>
      <c r="K10" s="1">
        <v>40553</v>
      </c>
      <c r="L10" s="1">
        <v>40559</v>
      </c>
      <c r="M10" t="s">
        <v>16</v>
      </c>
      <c r="S10">
        <v>2016</v>
      </c>
      <c r="T10">
        <f t="shared" si="0"/>
        <v>2222</v>
      </c>
      <c r="U10">
        <f t="shared" si="0"/>
        <v>2054</v>
      </c>
      <c r="V10">
        <f t="shared" si="0"/>
        <v>2175</v>
      </c>
      <c r="W10">
        <f t="shared" si="0"/>
        <v>2116</v>
      </c>
      <c r="X10">
        <f t="shared" si="0"/>
        <v>2137</v>
      </c>
      <c r="Y10">
        <f t="shared" si="0"/>
        <v>2245</v>
      </c>
      <c r="Z10">
        <f t="shared" si="0"/>
        <v>2160</v>
      </c>
      <c r="AA10">
        <f t="shared" si="0"/>
        <v>2214</v>
      </c>
      <c r="AB10">
        <f t="shared" si="0"/>
        <v>2235</v>
      </c>
      <c r="AC10">
        <f t="shared" si="0"/>
        <v>2096</v>
      </c>
      <c r="AD10">
        <f t="shared" si="0"/>
        <v>2155</v>
      </c>
      <c r="AE10">
        <f t="shared" si="0"/>
        <v>2148</v>
      </c>
      <c r="AF10">
        <f t="shared" si="0"/>
        <v>2191</v>
      </c>
      <c r="AG10">
        <f t="shared" si="0"/>
        <v>2138</v>
      </c>
      <c r="AH10">
        <f t="shared" si="0"/>
        <v>2075</v>
      </c>
      <c r="AI10">
        <f t="shared" si="1"/>
        <v>1949</v>
      </c>
      <c r="AJ10">
        <f t="shared" si="1"/>
        <v>2114</v>
      </c>
      <c r="AK10">
        <f t="shared" si="1"/>
        <v>1982</v>
      </c>
      <c r="AL10">
        <f t="shared" si="1"/>
        <v>2001</v>
      </c>
      <c r="AM10">
        <f t="shared" si="1"/>
        <v>1964</v>
      </c>
      <c r="AN10">
        <f t="shared" si="1"/>
        <v>2000</v>
      </c>
      <c r="AO10">
        <f t="shared" si="1"/>
        <v>2042</v>
      </c>
      <c r="AP10">
        <f t="shared" si="1"/>
        <v>1893</v>
      </c>
      <c r="AQ10">
        <f t="shared" si="1"/>
        <v>1915</v>
      </c>
      <c r="AR10">
        <f t="shared" si="1"/>
        <v>1993</v>
      </c>
      <c r="AS10">
        <f t="shared" si="1"/>
        <v>1970</v>
      </c>
      <c r="AT10">
        <f t="shared" si="1"/>
        <v>1886</v>
      </c>
      <c r="AU10">
        <f t="shared" si="1"/>
        <v>1918</v>
      </c>
      <c r="AV10">
        <f t="shared" si="1"/>
        <v>1981</v>
      </c>
      <c r="AW10">
        <f t="shared" si="1"/>
        <v>1942</v>
      </c>
      <c r="AX10">
        <f t="shared" si="1"/>
        <v>1827</v>
      </c>
      <c r="AY10">
        <f t="shared" si="1"/>
        <v>1839</v>
      </c>
      <c r="AZ10">
        <f t="shared" si="1"/>
        <v>1949</v>
      </c>
      <c r="BA10">
        <f t="shared" si="1"/>
        <v>2043</v>
      </c>
      <c r="BB10">
        <f t="shared" si="1"/>
        <v>1918</v>
      </c>
      <c r="BC10">
        <f t="shared" si="1"/>
        <v>1980</v>
      </c>
      <c r="BD10">
        <f t="shared" si="1"/>
        <v>1930</v>
      </c>
      <c r="BE10">
        <f t="shared" si="1"/>
        <v>1834</v>
      </c>
      <c r="BF10">
        <f t="shared" si="1"/>
        <v>1988</v>
      </c>
    </row>
    <row r="11" spans="1:58" x14ac:dyDescent="0.25">
      <c r="A11">
        <v>832461172</v>
      </c>
      <c r="B11">
        <v>1097</v>
      </c>
      <c r="C11">
        <v>5393</v>
      </c>
      <c r="D11">
        <v>7700</v>
      </c>
      <c r="E11">
        <v>410065610085000</v>
      </c>
      <c r="F11">
        <v>97</v>
      </c>
      <c r="G11">
        <v>19</v>
      </c>
      <c r="H11">
        <v>2011</v>
      </c>
      <c r="I11">
        <v>2</v>
      </c>
      <c r="J11" t="s">
        <v>20</v>
      </c>
      <c r="K11" s="1">
        <v>40553</v>
      </c>
      <c r="L11" s="1">
        <v>40559</v>
      </c>
      <c r="M11" t="s">
        <v>17</v>
      </c>
      <c r="S11">
        <v>2017</v>
      </c>
      <c r="T11">
        <f t="shared" si="0"/>
        <v>2763</v>
      </c>
      <c r="U11">
        <f t="shared" si="0"/>
        <v>2811</v>
      </c>
      <c r="V11">
        <f t="shared" si="0"/>
        <v>2833</v>
      </c>
      <c r="W11">
        <f t="shared" si="0"/>
        <v>2761</v>
      </c>
      <c r="X11">
        <f t="shared" si="0"/>
        <v>2598</v>
      </c>
      <c r="Y11">
        <f t="shared" si="0"/>
        <v>2640</v>
      </c>
      <c r="Z11">
        <f t="shared" si="0"/>
        <v>2492</v>
      </c>
      <c r="AA11">
        <f t="shared" si="0"/>
        <v>2357</v>
      </c>
      <c r="AB11">
        <f t="shared" si="0"/>
        <v>2353</v>
      </c>
      <c r="AC11">
        <f t="shared" si="0"/>
        <v>2225</v>
      </c>
      <c r="AD11">
        <f t="shared" si="0"/>
        <v>2164</v>
      </c>
      <c r="AE11">
        <f t="shared" si="0"/>
        <v>2103</v>
      </c>
      <c r="AF11">
        <f t="shared" si="0"/>
        <v>2075</v>
      </c>
      <c r="AG11">
        <f t="shared" si="0"/>
        <v>2069</v>
      </c>
      <c r="AH11">
        <f t="shared" si="0"/>
        <v>1994</v>
      </c>
      <c r="AI11">
        <f t="shared" si="1"/>
        <v>2043</v>
      </c>
      <c r="AJ11">
        <f t="shared" si="1"/>
        <v>2051</v>
      </c>
      <c r="AK11">
        <f t="shared" si="1"/>
        <v>2041</v>
      </c>
      <c r="AL11">
        <f t="shared" si="1"/>
        <v>2074</v>
      </c>
      <c r="AM11">
        <f t="shared" si="1"/>
        <v>1974</v>
      </c>
      <c r="AN11">
        <f t="shared" si="1"/>
        <v>1932</v>
      </c>
      <c r="AO11">
        <f t="shared" si="1"/>
        <v>2033</v>
      </c>
      <c r="AP11">
        <f t="shared" si="1"/>
        <v>1836</v>
      </c>
      <c r="AQ11">
        <f t="shared" si="1"/>
        <v>1978</v>
      </c>
      <c r="AR11">
        <f t="shared" si="1"/>
        <v>2042</v>
      </c>
      <c r="AS11">
        <f t="shared" si="1"/>
        <v>1939</v>
      </c>
      <c r="AT11">
        <f t="shared" si="1"/>
        <v>1953</v>
      </c>
      <c r="AU11">
        <f t="shared" si="1"/>
        <v>1886</v>
      </c>
      <c r="AV11">
        <f t="shared" si="1"/>
        <v>1972</v>
      </c>
      <c r="AW11">
        <f t="shared" si="1"/>
        <v>1770</v>
      </c>
      <c r="AX11">
        <f t="shared" si="1"/>
        <v>2077</v>
      </c>
      <c r="AY11">
        <f t="shared" si="1"/>
        <v>1959</v>
      </c>
      <c r="AZ11">
        <f t="shared" si="1"/>
        <v>1861</v>
      </c>
      <c r="BA11">
        <f t="shared" si="1"/>
        <v>1939</v>
      </c>
      <c r="BB11">
        <f t="shared" si="1"/>
        <v>1848</v>
      </c>
      <c r="BC11">
        <f t="shared" si="1"/>
        <v>1920</v>
      </c>
      <c r="BD11">
        <f t="shared" si="1"/>
        <v>1991</v>
      </c>
      <c r="BE11">
        <f t="shared" si="1"/>
        <v>2058</v>
      </c>
      <c r="BF11">
        <f t="shared" si="1"/>
        <v>2125</v>
      </c>
    </row>
    <row r="12" spans="1:58" x14ac:dyDescent="0.25">
      <c r="A12">
        <v>832461654</v>
      </c>
      <c r="B12">
        <v>541</v>
      </c>
      <c r="C12">
        <v>5393</v>
      </c>
      <c r="D12">
        <v>7700</v>
      </c>
      <c r="E12">
        <v>410085799999000</v>
      </c>
      <c r="F12">
        <v>97</v>
      </c>
      <c r="G12">
        <v>19</v>
      </c>
      <c r="H12">
        <v>2011</v>
      </c>
      <c r="I12">
        <v>2</v>
      </c>
      <c r="J12" t="s">
        <v>20</v>
      </c>
      <c r="K12" s="1">
        <v>40553</v>
      </c>
      <c r="L12" s="1">
        <v>40559</v>
      </c>
      <c r="M12" t="s">
        <v>18</v>
      </c>
      <c r="S12">
        <v>2018</v>
      </c>
      <c r="T12">
        <f t="shared" si="0"/>
        <v>2143</v>
      </c>
      <c r="U12">
        <f t="shared" si="0"/>
        <v>2126</v>
      </c>
      <c r="V12">
        <f t="shared" si="0"/>
        <v>2230</v>
      </c>
      <c r="W12">
        <f t="shared" si="0"/>
        <v>2190</v>
      </c>
      <c r="X12">
        <f t="shared" si="0"/>
        <v>2216</v>
      </c>
      <c r="Y12">
        <f t="shared" si="0"/>
        <v>2404</v>
      </c>
      <c r="Z12">
        <f t="shared" si="0"/>
        <v>2602</v>
      </c>
      <c r="AA12">
        <f t="shared" si="0"/>
        <v>2754</v>
      </c>
      <c r="AB12">
        <f t="shared" si="0"/>
        <v>2819</v>
      </c>
      <c r="AC12">
        <f t="shared" si="0"/>
        <v>2994</v>
      </c>
      <c r="AD12">
        <f t="shared" si="0"/>
        <v>2782</v>
      </c>
      <c r="AE12">
        <f t="shared" si="0"/>
        <v>2607</v>
      </c>
      <c r="AF12">
        <f t="shared" si="0"/>
        <v>2383</v>
      </c>
      <c r="AG12">
        <f t="shared" si="0"/>
        <v>2262</v>
      </c>
      <c r="AH12">
        <f t="shared" si="0"/>
        <v>2257</v>
      </c>
      <c r="AI12">
        <f t="shared" si="1"/>
        <v>2061</v>
      </c>
      <c r="AJ12">
        <f t="shared" si="1"/>
        <v>2090</v>
      </c>
      <c r="AK12">
        <f t="shared" si="1"/>
        <v>2022</v>
      </c>
      <c r="AL12">
        <f t="shared" si="1"/>
        <v>1958</v>
      </c>
      <c r="AM12">
        <f t="shared" si="1"/>
        <v>1962</v>
      </c>
      <c r="AN12">
        <f t="shared" si="1"/>
        <v>2013</v>
      </c>
      <c r="AO12">
        <f t="shared" si="1"/>
        <v>1995</v>
      </c>
      <c r="AP12">
        <f t="shared" si="1"/>
        <v>2038</v>
      </c>
      <c r="AQ12">
        <f t="shared" si="1"/>
        <v>1863</v>
      </c>
      <c r="AR12">
        <f t="shared" si="1"/>
        <v>1964</v>
      </c>
      <c r="AS12">
        <f t="shared" si="1"/>
        <v>1940</v>
      </c>
      <c r="AT12">
        <f t="shared" si="1"/>
        <v>1979</v>
      </c>
      <c r="AU12">
        <f t="shared" si="1"/>
        <v>2041</v>
      </c>
      <c r="AV12">
        <f t="shared" si="1"/>
        <v>2039</v>
      </c>
      <c r="AW12">
        <f t="shared" si="1"/>
        <v>2153</v>
      </c>
      <c r="AX12">
        <f t="shared" si="1"/>
        <v>2379</v>
      </c>
      <c r="AY12">
        <f t="shared" si="1"/>
        <v>2118</v>
      </c>
      <c r="AZ12">
        <f t="shared" si="1"/>
        <v>1923</v>
      </c>
      <c r="BA12">
        <f t="shared" si="1"/>
        <v>2004</v>
      </c>
      <c r="BB12">
        <f t="shared" si="1"/>
        <v>1902</v>
      </c>
      <c r="BC12">
        <f t="shared" si="1"/>
        <v>1979</v>
      </c>
      <c r="BD12">
        <f t="shared" si="1"/>
        <v>2014</v>
      </c>
      <c r="BE12">
        <f t="shared" si="1"/>
        <v>2056</v>
      </c>
      <c r="BF12">
        <f t="shared" si="1"/>
        <v>1906</v>
      </c>
    </row>
    <row r="13" spans="1:58" x14ac:dyDescent="0.25">
      <c r="A13">
        <v>832462307</v>
      </c>
      <c r="B13">
        <v>2117</v>
      </c>
      <c r="C13">
        <v>5393</v>
      </c>
      <c r="F13">
        <v>97</v>
      </c>
      <c r="G13">
        <v>19</v>
      </c>
      <c r="H13">
        <v>2011</v>
      </c>
      <c r="I13">
        <v>2</v>
      </c>
      <c r="J13" t="s">
        <v>20</v>
      </c>
      <c r="K13" s="1">
        <v>40553</v>
      </c>
      <c r="L13" s="1">
        <v>40559</v>
      </c>
      <c r="M13" t="s">
        <v>19</v>
      </c>
      <c r="S13">
        <v>2019</v>
      </c>
      <c r="T13">
        <f t="shared" si="0"/>
        <v>2321</v>
      </c>
      <c r="U13">
        <f t="shared" si="0"/>
        <v>2290</v>
      </c>
      <c r="V13">
        <f t="shared" si="0"/>
        <v>2311</v>
      </c>
      <c r="W13">
        <f t="shared" si="0"/>
        <v>2365</v>
      </c>
      <c r="X13">
        <f t="shared" si="0"/>
        <v>2497</v>
      </c>
      <c r="Y13">
        <f t="shared" si="0"/>
        <v>2445</v>
      </c>
      <c r="Z13">
        <f t="shared" si="0"/>
        <v>2509</v>
      </c>
      <c r="AA13">
        <f t="shared" si="0"/>
        <v>2496</v>
      </c>
      <c r="AB13">
        <f t="shared" si="0"/>
        <v>2313</v>
      </c>
      <c r="AC13">
        <f t="shared" si="0"/>
        <v>2383</v>
      </c>
      <c r="AD13">
        <f t="shared" si="0"/>
        <v>2262</v>
      </c>
      <c r="AE13">
        <f t="shared" si="0"/>
        <v>2198</v>
      </c>
      <c r="AF13">
        <f t="shared" si="0"/>
        <v>2124</v>
      </c>
      <c r="AG13">
        <f t="shared" si="0"/>
        <v>2131</v>
      </c>
      <c r="AH13">
        <f t="shared" si="0"/>
        <v>2145</v>
      </c>
      <c r="AI13">
        <f t="shared" si="1"/>
        <v>2094</v>
      </c>
      <c r="AJ13">
        <f t="shared" si="1"/>
        <v>2103</v>
      </c>
      <c r="AK13">
        <f t="shared" si="1"/>
        <v>2051</v>
      </c>
      <c r="AL13">
        <f t="shared" si="1"/>
        <v>2093</v>
      </c>
      <c r="AM13">
        <f t="shared" si="1"/>
        <v>2025</v>
      </c>
      <c r="AN13">
        <f t="shared" si="1"/>
        <v>1995</v>
      </c>
      <c r="AO13">
        <f t="shared" si="1"/>
        <v>2093</v>
      </c>
      <c r="AP13">
        <f t="shared" si="1"/>
        <v>2020</v>
      </c>
      <c r="AQ13">
        <f t="shared" si="1"/>
        <v>2145</v>
      </c>
      <c r="AR13">
        <f t="shared" si="1"/>
        <v>1980</v>
      </c>
      <c r="AS13">
        <f t="shared" si="1"/>
        <v>2067</v>
      </c>
      <c r="AT13">
        <f t="shared" si="1"/>
        <v>2046</v>
      </c>
      <c r="AU13">
        <f t="shared" si="1"/>
        <v>1956</v>
      </c>
      <c r="AV13">
        <f t="shared" si="1"/>
        <v>2034</v>
      </c>
      <c r="AW13">
        <f t="shared" si="1"/>
        <v>2171</v>
      </c>
      <c r="AX13">
        <f t="shared" si="1"/>
        <v>2010</v>
      </c>
      <c r="AY13">
        <f t="shared" si="1"/>
        <v>2027</v>
      </c>
      <c r="AZ13">
        <f t="shared" si="1"/>
        <v>2026</v>
      </c>
      <c r="BA13">
        <f t="shared" si="1"/>
        <v>2011</v>
      </c>
      <c r="BB13">
        <f t="shared" si="1"/>
        <v>2151</v>
      </c>
      <c r="BC13">
        <f t="shared" si="1"/>
        <v>1922</v>
      </c>
      <c r="BD13">
        <f t="shared" si="1"/>
        <v>1944</v>
      </c>
      <c r="BE13">
        <f t="shared" si="1"/>
        <v>2030</v>
      </c>
      <c r="BF13">
        <f t="shared" si="1"/>
        <v>2157</v>
      </c>
    </row>
    <row r="14" spans="1:58" x14ac:dyDescent="0.25">
      <c r="A14">
        <v>832459739</v>
      </c>
      <c r="B14">
        <v>13</v>
      </c>
      <c r="C14">
        <v>5393</v>
      </c>
      <c r="D14">
        <v>7700</v>
      </c>
      <c r="E14">
        <v>400000610015000</v>
      </c>
      <c r="F14">
        <v>97</v>
      </c>
      <c r="G14">
        <v>19</v>
      </c>
      <c r="H14">
        <v>2011</v>
      </c>
      <c r="I14">
        <v>3</v>
      </c>
      <c r="J14" t="s">
        <v>21</v>
      </c>
      <c r="K14" s="1">
        <v>40560</v>
      </c>
      <c r="L14" s="1">
        <v>40566</v>
      </c>
      <c r="M14" t="s">
        <v>14</v>
      </c>
      <c r="S14">
        <v>2020</v>
      </c>
      <c r="T14">
        <f t="shared" si="0"/>
        <v>2299</v>
      </c>
      <c r="U14">
        <f t="shared" si="0"/>
        <v>2306</v>
      </c>
      <c r="V14">
        <f t="shared" si="0"/>
        <v>2237</v>
      </c>
      <c r="W14">
        <f t="shared" si="0"/>
        <v>2325</v>
      </c>
      <c r="X14">
        <f t="shared" si="0"/>
        <v>2356</v>
      </c>
      <c r="Y14">
        <f t="shared" si="0"/>
        <v>2346</v>
      </c>
      <c r="Z14">
        <f t="shared" si="0"/>
        <v>2382</v>
      </c>
      <c r="AA14">
        <f t="shared" si="0"/>
        <v>2336</v>
      </c>
      <c r="AB14">
        <f t="shared" si="0"/>
        <v>2346</v>
      </c>
      <c r="AC14">
        <f t="shared" si="0"/>
        <v>2281</v>
      </c>
      <c r="AD14">
        <f t="shared" si="0"/>
        <v>2289</v>
      </c>
      <c r="AE14">
        <f t="shared" si="0"/>
        <v>2314</v>
      </c>
      <c r="AF14">
        <f t="shared" si="0"/>
        <v>2278</v>
      </c>
      <c r="AG14">
        <f t="shared" si="0"/>
        <v>2303</v>
      </c>
      <c r="AH14">
        <f t="shared" si="0"/>
        <v>2223</v>
      </c>
      <c r="AI14">
        <f t="shared" si="1"/>
        <v>2102</v>
      </c>
      <c r="AJ14">
        <f t="shared" si="1"/>
        <v>2015</v>
      </c>
      <c r="AK14">
        <f t="shared" si="1"/>
        <v>2077</v>
      </c>
      <c r="AL14">
        <f t="shared" si="1"/>
        <v>1954</v>
      </c>
      <c r="AM14">
        <f t="shared" si="1"/>
        <v>0</v>
      </c>
      <c r="AN14">
        <f t="shared" si="1"/>
        <v>0</v>
      </c>
      <c r="AO14">
        <f t="shared" si="1"/>
        <v>0</v>
      </c>
      <c r="AP14">
        <f t="shared" si="1"/>
        <v>0</v>
      </c>
      <c r="AQ14">
        <f t="shared" si="1"/>
        <v>0</v>
      </c>
      <c r="AR14">
        <f t="shared" si="1"/>
        <v>0</v>
      </c>
      <c r="AS14">
        <f t="shared" si="1"/>
        <v>0</v>
      </c>
      <c r="AT14">
        <f t="shared" si="1"/>
        <v>0</v>
      </c>
      <c r="AU14">
        <f t="shared" si="1"/>
        <v>0</v>
      </c>
      <c r="AV14">
        <f t="shared" si="1"/>
        <v>0</v>
      </c>
      <c r="AW14">
        <f t="shared" si="1"/>
        <v>0</v>
      </c>
      <c r="AX14">
        <f t="shared" si="1"/>
        <v>0</v>
      </c>
      <c r="AY14">
        <f t="shared" si="1"/>
        <v>0</v>
      </c>
      <c r="AZ14">
        <f t="shared" si="1"/>
        <v>0</v>
      </c>
      <c r="BA14">
        <f t="shared" si="1"/>
        <v>0</v>
      </c>
      <c r="BB14">
        <f t="shared" si="1"/>
        <v>0</v>
      </c>
      <c r="BC14">
        <f t="shared" si="1"/>
        <v>0</v>
      </c>
      <c r="BD14">
        <f t="shared" si="1"/>
        <v>0</v>
      </c>
      <c r="BE14">
        <f t="shared" si="1"/>
        <v>0</v>
      </c>
      <c r="BF14">
        <f t="shared" si="1"/>
        <v>0</v>
      </c>
    </row>
    <row r="15" spans="1:58" x14ac:dyDescent="0.25">
      <c r="A15">
        <v>832460220</v>
      </c>
      <c r="B15">
        <v>42</v>
      </c>
      <c r="C15">
        <v>5393</v>
      </c>
      <c r="D15">
        <v>7700</v>
      </c>
      <c r="E15">
        <v>410015610040000</v>
      </c>
      <c r="F15">
        <v>97</v>
      </c>
      <c r="G15">
        <v>19</v>
      </c>
      <c r="H15">
        <v>2011</v>
      </c>
      <c r="I15">
        <v>3</v>
      </c>
      <c r="J15" t="s">
        <v>21</v>
      </c>
      <c r="K15" s="1">
        <v>40560</v>
      </c>
      <c r="L15" s="1">
        <v>40566</v>
      </c>
      <c r="M15" t="s">
        <v>15</v>
      </c>
      <c r="S15" t="s">
        <v>500</v>
      </c>
      <c r="T15" s="2">
        <f>AVERAGE(T5:T13)</f>
        <v>2305.5555555555557</v>
      </c>
      <c r="U15" s="2">
        <f t="shared" ref="U15:AE15" si="2">AVERAGE(U5:U13)</f>
        <v>2247.6666666666665</v>
      </c>
      <c r="V15" s="2">
        <f t="shared" si="2"/>
        <v>2280.3333333333335</v>
      </c>
      <c r="W15" s="2">
        <f t="shared" si="2"/>
        <v>2289.7777777777778</v>
      </c>
      <c r="X15" s="2">
        <f t="shared" si="2"/>
        <v>2342.2222222222222</v>
      </c>
      <c r="Y15" s="2">
        <f t="shared" si="2"/>
        <v>2385.6666666666665</v>
      </c>
      <c r="Z15" s="2">
        <f t="shared" si="2"/>
        <v>2391</v>
      </c>
      <c r="AA15" s="2">
        <f t="shared" si="2"/>
        <v>2394.5555555555557</v>
      </c>
      <c r="AB15" s="2">
        <f t="shared" si="2"/>
        <v>2349</v>
      </c>
      <c r="AC15" s="2">
        <f t="shared" si="2"/>
        <v>2316.6666666666665</v>
      </c>
      <c r="AD15" s="2">
        <f t="shared" si="2"/>
        <v>2283</v>
      </c>
      <c r="AE15" s="2">
        <f t="shared" si="2"/>
        <v>2241.1111111111113</v>
      </c>
      <c r="AF15" s="2">
        <f t="shared" ref="AF15:AH15" si="3">AVERAGE(AF5:AF13)</f>
        <v>2202.5555555555557</v>
      </c>
      <c r="AG15" s="2">
        <f t="shared" si="3"/>
        <v>2158.7777777777778</v>
      </c>
      <c r="AH15" s="2">
        <f t="shared" si="3"/>
        <v>2124</v>
      </c>
      <c r="AI15" s="2">
        <f t="shared" ref="AI15:BF15" si="4">AVERAGE(AI5:AI13)</f>
        <v>2093.6666666666665</v>
      </c>
      <c r="AJ15" s="2">
        <f t="shared" si="4"/>
        <v>2098.6666666666665</v>
      </c>
      <c r="AK15" s="2">
        <f t="shared" si="4"/>
        <v>2015.4444444444443</v>
      </c>
      <c r="AL15" s="2">
        <f t="shared" si="4"/>
        <v>1990.2222222222222</v>
      </c>
      <c r="AM15" s="2">
        <f t="shared" si="4"/>
        <v>1965.2222222222222</v>
      </c>
      <c r="AN15" s="2">
        <f t="shared" si="4"/>
        <v>1989.3333333333333</v>
      </c>
      <c r="AO15" s="2">
        <f t="shared" si="4"/>
        <v>2000.7777777777778</v>
      </c>
      <c r="AP15" s="2">
        <f t="shared" si="4"/>
        <v>1945.1111111111111</v>
      </c>
      <c r="AQ15" s="2">
        <f t="shared" si="4"/>
        <v>1959.2222222222222</v>
      </c>
      <c r="AR15" s="2">
        <f t="shared" si="4"/>
        <v>1973.8888888888889</v>
      </c>
      <c r="AS15" s="2">
        <f t="shared" si="4"/>
        <v>1946.7777777777778</v>
      </c>
      <c r="AT15" s="2">
        <f t="shared" si="4"/>
        <v>1989</v>
      </c>
      <c r="AU15" s="2">
        <f t="shared" si="4"/>
        <v>1970.1111111111111</v>
      </c>
      <c r="AV15" s="2">
        <f t="shared" si="4"/>
        <v>1962.2222222222222</v>
      </c>
      <c r="AW15" s="2">
        <f t="shared" si="4"/>
        <v>2032.7777777777778</v>
      </c>
      <c r="AX15" s="2">
        <f t="shared" si="4"/>
        <v>2025</v>
      </c>
      <c r="AY15" s="2">
        <f t="shared" si="4"/>
        <v>1972.5555555555557</v>
      </c>
      <c r="AZ15" s="2">
        <f t="shared" si="4"/>
        <v>1967.1111111111111</v>
      </c>
      <c r="BA15" s="2">
        <f t="shared" si="4"/>
        <v>1962.4444444444443</v>
      </c>
      <c r="BB15" s="2">
        <f t="shared" si="4"/>
        <v>1909.4444444444443</v>
      </c>
      <c r="BC15" s="2">
        <f t="shared" si="4"/>
        <v>1938.7777777777778</v>
      </c>
      <c r="BD15" s="2">
        <f t="shared" si="4"/>
        <v>1943.2222222222222</v>
      </c>
      <c r="BE15" s="2">
        <f t="shared" si="4"/>
        <v>1968</v>
      </c>
      <c r="BF15" s="2">
        <f t="shared" si="4"/>
        <v>2002.7777777777778</v>
      </c>
    </row>
    <row r="16" spans="1:58" x14ac:dyDescent="0.25">
      <c r="A16">
        <v>832460701</v>
      </c>
      <c r="B16">
        <v>426</v>
      </c>
      <c r="C16">
        <v>5393</v>
      </c>
      <c r="D16">
        <v>7700</v>
      </c>
      <c r="E16">
        <v>410040610065000</v>
      </c>
      <c r="F16">
        <v>97</v>
      </c>
      <c r="G16">
        <v>19</v>
      </c>
      <c r="H16">
        <v>2011</v>
      </c>
      <c r="I16">
        <v>3</v>
      </c>
      <c r="J16" t="s">
        <v>21</v>
      </c>
      <c r="K16" s="1">
        <v>40560</v>
      </c>
      <c r="L16" s="1">
        <v>40566</v>
      </c>
      <c r="M16" t="s">
        <v>16</v>
      </c>
    </row>
    <row r="17" spans="1:58" x14ac:dyDescent="0.25">
      <c r="A17">
        <v>832461182</v>
      </c>
      <c r="B17">
        <v>1103</v>
      </c>
      <c r="C17">
        <v>5393</v>
      </c>
      <c r="D17">
        <v>7700</v>
      </c>
      <c r="E17">
        <v>410065610085000</v>
      </c>
      <c r="F17">
        <v>97</v>
      </c>
      <c r="G17">
        <v>19</v>
      </c>
      <c r="H17">
        <v>2011</v>
      </c>
      <c r="I17">
        <v>3</v>
      </c>
      <c r="J17" t="s">
        <v>21</v>
      </c>
      <c r="K17" s="1">
        <v>40560</v>
      </c>
      <c r="L17" s="1">
        <v>40566</v>
      </c>
      <c r="M17" t="s">
        <v>17</v>
      </c>
      <c r="T17">
        <v>1</v>
      </c>
      <c r="U17">
        <v>2</v>
      </c>
      <c r="V17">
        <v>3</v>
      </c>
      <c r="W17">
        <v>4</v>
      </c>
      <c r="X17">
        <v>5</v>
      </c>
      <c r="Y17">
        <v>6</v>
      </c>
      <c r="Z17">
        <v>7</v>
      </c>
      <c r="AA17">
        <v>8</v>
      </c>
      <c r="AB17">
        <v>9</v>
      </c>
      <c r="AC17">
        <v>10</v>
      </c>
      <c r="AD17">
        <v>11</v>
      </c>
      <c r="AE17">
        <v>12</v>
      </c>
      <c r="AF17">
        <v>13</v>
      </c>
      <c r="AG17">
        <v>14</v>
      </c>
      <c r="AH17">
        <v>15</v>
      </c>
      <c r="AI17">
        <v>16</v>
      </c>
      <c r="AJ17">
        <v>17</v>
      </c>
      <c r="AK17">
        <v>18</v>
      </c>
      <c r="AL17">
        <v>19</v>
      </c>
      <c r="AM17">
        <v>20</v>
      </c>
      <c r="AN17">
        <v>21</v>
      </c>
      <c r="AO17">
        <v>22</v>
      </c>
      <c r="AP17">
        <v>23</v>
      </c>
      <c r="AQ17">
        <v>24</v>
      </c>
      <c r="AR17">
        <v>25</v>
      </c>
      <c r="AS17">
        <v>26</v>
      </c>
      <c r="AT17">
        <v>27</v>
      </c>
      <c r="AU17">
        <v>28</v>
      </c>
      <c r="AV17">
        <v>29</v>
      </c>
      <c r="AW17">
        <v>30</v>
      </c>
      <c r="AX17">
        <v>31</v>
      </c>
      <c r="AY17">
        <v>32</v>
      </c>
      <c r="AZ17">
        <v>33</v>
      </c>
      <c r="BA17">
        <v>34</v>
      </c>
      <c r="BB17">
        <v>35</v>
      </c>
      <c r="BC17">
        <v>36</v>
      </c>
      <c r="BD17">
        <v>37</v>
      </c>
      <c r="BE17">
        <v>38</v>
      </c>
      <c r="BF17">
        <v>39</v>
      </c>
    </row>
    <row r="18" spans="1:58" x14ac:dyDescent="0.25">
      <c r="A18">
        <v>832461663</v>
      </c>
      <c r="B18">
        <v>555</v>
      </c>
      <c r="C18">
        <v>5393</v>
      </c>
      <c r="D18">
        <v>7700</v>
      </c>
      <c r="E18">
        <v>410085799999000</v>
      </c>
      <c r="F18">
        <v>97</v>
      </c>
      <c r="G18">
        <v>19</v>
      </c>
      <c r="H18">
        <v>2011</v>
      </c>
      <c r="I18">
        <v>3</v>
      </c>
      <c r="J18" t="s">
        <v>21</v>
      </c>
      <c r="K18" s="1">
        <v>40560</v>
      </c>
      <c r="L18" s="1">
        <v>40566</v>
      </c>
      <c r="M18" t="s">
        <v>18</v>
      </c>
      <c r="S18">
        <v>2011</v>
      </c>
      <c r="T18" s="2">
        <f>T5-T$28</f>
        <v>-56.555555555555657</v>
      </c>
      <c r="U18" s="2">
        <f>U5+T18-U$15</f>
        <v>-187.22222222222217</v>
      </c>
      <c r="V18" s="2">
        <f t="shared" ref="V18:AE18" si="5">V5+U18-V$15</f>
        <v>-328.55555555555566</v>
      </c>
      <c r="W18" s="2">
        <f t="shared" si="5"/>
        <v>-531.33333333333348</v>
      </c>
      <c r="X18" s="2">
        <f t="shared" si="5"/>
        <v>-599.55555555555566</v>
      </c>
      <c r="Y18" s="2">
        <f t="shared" si="5"/>
        <v>-710.22222222222217</v>
      </c>
      <c r="Z18" s="2">
        <f t="shared" si="5"/>
        <v>-849.22222222222217</v>
      </c>
      <c r="AA18" s="2">
        <f t="shared" si="5"/>
        <v>-945.77777777777783</v>
      </c>
      <c r="AB18" s="2">
        <f t="shared" si="5"/>
        <v>-1039.7777777777778</v>
      </c>
      <c r="AC18" s="2">
        <f t="shared" si="5"/>
        <v>-1144.4444444444443</v>
      </c>
      <c r="AD18" s="2">
        <f t="shared" si="5"/>
        <v>-1141.4444444444443</v>
      </c>
      <c r="AE18" s="2">
        <f t="shared" si="5"/>
        <v>-1302.5555555555557</v>
      </c>
      <c r="AF18" s="2">
        <f t="shared" ref="AF18:AH18" si="6">AF5+AE18-AF$15</f>
        <v>-1409.1111111111113</v>
      </c>
      <c r="AG18" s="2">
        <f t="shared" si="6"/>
        <v>-1507.8888888888891</v>
      </c>
      <c r="AH18" s="2">
        <f t="shared" si="6"/>
        <v>-1607.8888888888891</v>
      </c>
      <c r="AI18" s="2">
        <f t="shared" ref="AI18:AI27" si="7">AI5+AH18-AI$15</f>
        <v>-1551.5555555555557</v>
      </c>
      <c r="AJ18" s="2">
        <f t="shared" ref="AJ18:AJ27" si="8">AJ5+AI18-AJ$15</f>
        <v>-1693.2222222222222</v>
      </c>
      <c r="AK18" s="2">
        <f t="shared" ref="AK18:AK27" si="9">AK5+AJ18-AK$15</f>
        <v>-1761.6666666666665</v>
      </c>
      <c r="AL18" s="2">
        <f t="shared" ref="AL18:AL27" si="10">AL5+AK18-AL$15</f>
        <v>-1742.8888888888887</v>
      </c>
      <c r="AM18" s="2">
        <f t="shared" ref="AM18:AM27" si="11">AM5+AL18-AM$15</f>
        <v>-1751.1111111111109</v>
      </c>
      <c r="AN18" s="2">
        <f t="shared" ref="AN18:AN27" si="12">AN5+AM18-AN$15</f>
        <v>-1848.4444444444441</v>
      </c>
      <c r="AO18" s="2">
        <f t="shared" ref="AO18:AO27" si="13">AO5+AN18-AO$15</f>
        <v>-1929.2222222222219</v>
      </c>
      <c r="AP18" s="2">
        <f t="shared" ref="AP18:AP27" si="14">AP5+AO18-AP$15</f>
        <v>-1943.333333333333</v>
      </c>
      <c r="AQ18" s="2">
        <f t="shared" ref="AQ18:AQ27" si="15">AQ5+AP18-AQ$15</f>
        <v>-2024.5555555555552</v>
      </c>
      <c r="AR18" s="2">
        <f t="shared" ref="AR18:AR27" si="16">AR5+AQ18-AR$15</f>
        <v>-2130.4444444444443</v>
      </c>
      <c r="AS18" s="2">
        <f t="shared" ref="AS18:AS27" si="17">AS5+AR18-AS$15</f>
        <v>-2141.2222222222222</v>
      </c>
      <c r="AT18" s="2">
        <f t="shared" ref="AT18:AT27" si="18">AT5+AS18-AT$15</f>
        <v>-2182.2222222222222</v>
      </c>
      <c r="AU18" s="2">
        <f t="shared" ref="AU18:AU27" si="19">AU5+AT18-AU$15</f>
        <v>-2119.333333333333</v>
      </c>
      <c r="AV18" s="2">
        <f t="shared" ref="AV18:AV27" si="20">AV5+AU18-AV$15</f>
        <v>-2222.5555555555552</v>
      </c>
      <c r="AW18" s="2">
        <f t="shared" ref="AW18:AW27" si="21">AW5+AV18-AW$15</f>
        <v>-2364.333333333333</v>
      </c>
      <c r="AX18" s="2">
        <f t="shared" ref="AX18:AX27" si="22">AX5+AW18-AX$15</f>
        <v>-2368.333333333333</v>
      </c>
      <c r="AY18" s="2">
        <f t="shared" ref="AY18:AY27" si="23">AY5+AX18-AY$15</f>
        <v>-2502.8888888888887</v>
      </c>
      <c r="AZ18" s="2">
        <f t="shared" ref="AZ18:AZ27" si="24">AZ5+AY18-AZ$15</f>
        <v>-2537</v>
      </c>
      <c r="BA18" s="2">
        <f t="shared" ref="BA18:BA27" si="25">BA5+AZ18-BA$15</f>
        <v>-2421.4444444444443</v>
      </c>
      <c r="BB18" s="2">
        <f t="shared" ref="BB18:BB27" si="26">BB5+BA18-BB$15</f>
        <v>-2511.8888888888887</v>
      </c>
      <c r="BC18" s="2">
        <f t="shared" ref="BC18:BC27" si="27">BC5+BB18-BC$15</f>
        <v>-2545.6666666666665</v>
      </c>
      <c r="BD18" s="2">
        <f t="shared" ref="BD18:BD27" si="28">BD5+BC18-BD$15</f>
        <v>-2550.8888888888887</v>
      </c>
      <c r="BE18" s="2">
        <f t="shared" ref="BE18:BE27" si="29">BE5+BD18-BE$15</f>
        <v>-2610.8888888888887</v>
      </c>
      <c r="BF18" s="2">
        <f t="shared" ref="BF18:BF27" si="30">BF5+BE18-BF$15</f>
        <v>-2682.6666666666665</v>
      </c>
    </row>
    <row r="19" spans="1:58" x14ac:dyDescent="0.25">
      <c r="A19">
        <v>832462342</v>
      </c>
      <c r="B19">
        <v>2139</v>
      </c>
      <c r="C19">
        <v>5393</v>
      </c>
      <c r="F19">
        <v>97</v>
      </c>
      <c r="G19">
        <v>19</v>
      </c>
      <c r="H19">
        <v>2011</v>
      </c>
      <c r="I19">
        <v>3</v>
      </c>
      <c r="J19" t="s">
        <v>21</v>
      </c>
      <c r="K19" s="1">
        <v>40560</v>
      </c>
      <c r="L19" s="1">
        <v>40566</v>
      </c>
      <c r="M19" t="s">
        <v>19</v>
      </c>
      <c r="S19">
        <v>2012</v>
      </c>
      <c r="T19" s="2">
        <f t="shared" ref="T19:T27" si="31">T6-T$28</f>
        <v>-43.555555555555657</v>
      </c>
      <c r="U19" s="2">
        <f t="shared" ref="U19:AE27" si="32">U6+T19-U$15</f>
        <v>-103.22222222222217</v>
      </c>
      <c r="V19" s="2">
        <f t="shared" si="32"/>
        <v>-280.55555555555566</v>
      </c>
      <c r="W19" s="2">
        <f t="shared" si="32"/>
        <v>-455.33333333333348</v>
      </c>
      <c r="X19" s="2">
        <f t="shared" si="32"/>
        <v>-596.55555555555566</v>
      </c>
      <c r="Y19" s="2">
        <f t="shared" si="32"/>
        <v>-701.22222222222217</v>
      </c>
      <c r="Z19" s="2">
        <f t="shared" si="32"/>
        <v>-771.22222222222217</v>
      </c>
      <c r="AA19" s="2">
        <f t="shared" si="32"/>
        <v>-891.77777777777783</v>
      </c>
      <c r="AB19" s="2">
        <f t="shared" si="32"/>
        <v>-997.77777777777783</v>
      </c>
      <c r="AC19" s="2">
        <f t="shared" si="32"/>
        <v>-1081.4444444444443</v>
      </c>
      <c r="AD19" s="2">
        <f t="shared" si="32"/>
        <v>-1170.4444444444443</v>
      </c>
      <c r="AE19" s="2">
        <f t="shared" si="32"/>
        <v>-1195.5555555555557</v>
      </c>
      <c r="AF19" s="2">
        <f t="shared" ref="AF19:AH19" si="33">AF6+AE19-AF$15</f>
        <v>-1112.1111111111113</v>
      </c>
      <c r="AG19" s="2">
        <f t="shared" si="33"/>
        <v>-1181.8888888888891</v>
      </c>
      <c r="AH19" s="2">
        <f t="shared" si="33"/>
        <v>-1037.8888888888891</v>
      </c>
      <c r="AI19" s="2">
        <f t="shared" si="7"/>
        <v>-987.55555555555566</v>
      </c>
      <c r="AJ19" s="2">
        <f t="shared" si="8"/>
        <v>-828.22222222222217</v>
      </c>
      <c r="AK19" s="2">
        <f t="shared" si="9"/>
        <v>-741.66666666666652</v>
      </c>
      <c r="AL19" s="2">
        <f t="shared" si="10"/>
        <v>-798.88888888888869</v>
      </c>
      <c r="AM19" s="2">
        <f t="shared" si="11"/>
        <v>-793.11111111111086</v>
      </c>
      <c r="AN19" s="2">
        <f t="shared" si="12"/>
        <v>-747.44444444444412</v>
      </c>
      <c r="AO19" s="2">
        <f t="shared" si="13"/>
        <v>-744.22222222222194</v>
      </c>
      <c r="AP19" s="2">
        <f t="shared" si="14"/>
        <v>-772.33333333333303</v>
      </c>
      <c r="AQ19" s="2">
        <f t="shared" si="15"/>
        <v>-760.5555555555552</v>
      </c>
      <c r="AR19" s="2">
        <f t="shared" si="16"/>
        <v>-711.44444444444412</v>
      </c>
      <c r="AS19" s="2">
        <f t="shared" si="17"/>
        <v>-638.22222222222194</v>
      </c>
      <c r="AT19" s="2">
        <f t="shared" si="18"/>
        <v>-526.22222222222194</v>
      </c>
      <c r="AU19" s="2">
        <f t="shared" si="19"/>
        <v>-596.33333333333303</v>
      </c>
      <c r="AV19" s="2">
        <f t="shared" si="20"/>
        <v>-698.5555555555552</v>
      </c>
      <c r="AW19" s="2">
        <f t="shared" si="21"/>
        <v>-698.33333333333303</v>
      </c>
      <c r="AX19" s="2">
        <f t="shared" si="22"/>
        <v>-708.33333333333303</v>
      </c>
      <c r="AY19" s="2">
        <f t="shared" si="23"/>
        <v>-759.88888888888869</v>
      </c>
      <c r="AZ19" s="2">
        <f t="shared" si="24"/>
        <v>-892.99999999999977</v>
      </c>
      <c r="BA19" s="2">
        <f t="shared" si="25"/>
        <v>-831.44444444444412</v>
      </c>
      <c r="BB19" s="2">
        <f t="shared" si="26"/>
        <v>-923.88888888888846</v>
      </c>
      <c r="BC19" s="2">
        <f t="shared" si="27"/>
        <v>-963.66666666666629</v>
      </c>
      <c r="BD19" s="2">
        <f t="shared" si="28"/>
        <v>-973.88888888888846</v>
      </c>
      <c r="BE19" s="2">
        <f t="shared" si="29"/>
        <v>-1079.8888888888885</v>
      </c>
      <c r="BF19" s="2">
        <f t="shared" si="30"/>
        <v>-1058.6666666666663</v>
      </c>
    </row>
    <row r="20" spans="1:58" x14ac:dyDescent="0.25">
      <c r="A20">
        <v>832459749</v>
      </c>
      <c r="B20">
        <v>9</v>
      </c>
      <c r="C20">
        <v>5393</v>
      </c>
      <c r="D20">
        <v>7700</v>
      </c>
      <c r="E20">
        <v>400000610015000</v>
      </c>
      <c r="F20">
        <v>97</v>
      </c>
      <c r="G20">
        <v>19</v>
      </c>
      <c r="H20">
        <v>2011</v>
      </c>
      <c r="I20">
        <v>4</v>
      </c>
      <c r="J20" t="s">
        <v>22</v>
      </c>
      <c r="K20" s="1">
        <v>40567</v>
      </c>
      <c r="L20" s="1">
        <v>40573</v>
      </c>
      <c r="M20" t="s">
        <v>14</v>
      </c>
      <c r="S20">
        <v>2013</v>
      </c>
      <c r="T20" s="2">
        <f t="shared" si="31"/>
        <v>7.4444444444443434</v>
      </c>
      <c r="U20" s="2">
        <f t="shared" si="32"/>
        <v>-7.2222222222221717</v>
      </c>
      <c r="V20" s="2">
        <f t="shared" si="32"/>
        <v>51.444444444444343</v>
      </c>
      <c r="W20" s="2">
        <f t="shared" si="32"/>
        <v>119.66666666666652</v>
      </c>
      <c r="X20" s="2">
        <f t="shared" si="32"/>
        <v>236.44444444444434</v>
      </c>
      <c r="Y20" s="2">
        <f t="shared" si="32"/>
        <v>340.77777777777783</v>
      </c>
      <c r="Z20" s="2">
        <f t="shared" si="32"/>
        <v>334.77777777777783</v>
      </c>
      <c r="AA20" s="2">
        <f t="shared" si="32"/>
        <v>305.22222222222217</v>
      </c>
      <c r="AB20" s="2">
        <f t="shared" si="32"/>
        <v>259.22222222222217</v>
      </c>
      <c r="AC20" s="2">
        <f t="shared" si="32"/>
        <v>260.55555555555566</v>
      </c>
      <c r="AD20" s="2">
        <f t="shared" si="32"/>
        <v>302.55555555555566</v>
      </c>
      <c r="AE20" s="2">
        <f t="shared" si="32"/>
        <v>412.44444444444434</v>
      </c>
      <c r="AF20" s="2">
        <f t="shared" ref="AF20:AH20" si="34">AF7+AE20-AF$15</f>
        <v>533.88888888888869</v>
      </c>
      <c r="AG20" s="2">
        <f t="shared" si="34"/>
        <v>823.11111111111086</v>
      </c>
      <c r="AH20" s="2">
        <f t="shared" si="34"/>
        <v>971.11111111111086</v>
      </c>
      <c r="AI20" s="2">
        <f t="shared" si="7"/>
        <v>1069.4444444444443</v>
      </c>
      <c r="AJ20" s="2">
        <f t="shared" si="8"/>
        <v>1053.7777777777778</v>
      </c>
      <c r="AK20" s="2">
        <f t="shared" si="9"/>
        <v>1007.3333333333335</v>
      </c>
      <c r="AL20" s="2">
        <f t="shared" si="10"/>
        <v>967.11111111111131</v>
      </c>
      <c r="AM20" s="2">
        <f t="shared" si="11"/>
        <v>949.88888888888914</v>
      </c>
      <c r="AN20" s="2">
        <f t="shared" si="12"/>
        <v>935.55555555555588</v>
      </c>
      <c r="AO20" s="2">
        <f t="shared" si="13"/>
        <v>939.77777777777783</v>
      </c>
      <c r="AP20" s="2">
        <f t="shared" si="14"/>
        <v>943.66666666666674</v>
      </c>
      <c r="AQ20" s="2">
        <f t="shared" si="15"/>
        <v>892.4444444444448</v>
      </c>
      <c r="AR20" s="2">
        <f t="shared" si="16"/>
        <v>1256.5555555555559</v>
      </c>
      <c r="AS20" s="2">
        <f t="shared" si="17"/>
        <v>1165.7777777777778</v>
      </c>
      <c r="AT20" s="2">
        <f t="shared" si="18"/>
        <v>1175.7777777777778</v>
      </c>
      <c r="AU20" s="2">
        <f t="shared" si="19"/>
        <v>1158.6666666666667</v>
      </c>
      <c r="AV20" s="2">
        <f t="shared" si="20"/>
        <v>1139.4444444444448</v>
      </c>
      <c r="AW20" s="2">
        <f t="shared" si="21"/>
        <v>1247.666666666667</v>
      </c>
      <c r="AX20" s="2">
        <f t="shared" si="22"/>
        <v>1274.666666666667</v>
      </c>
      <c r="AY20" s="2">
        <f t="shared" si="23"/>
        <v>1324.1111111111113</v>
      </c>
      <c r="AZ20" s="2">
        <f t="shared" si="24"/>
        <v>1114.0000000000002</v>
      </c>
      <c r="BA20" s="2">
        <f t="shared" si="25"/>
        <v>1011.5555555555557</v>
      </c>
      <c r="BB20" s="2">
        <f t="shared" si="26"/>
        <v>957.11111111111131</v>
      </c>
      <c r="BC20" s="2">
        <f t="shared" si="27"/>
        <v>874.33333333333348</v>
      </c>
      <c r="BD20" s="2">
        <f t="shared" si="28"/>
        <v>808.11111111111131</v>
      </c>
      <c r="BE20" s="2">
        <f t="shared" si="29"/>
        <v>829.11111111111131</v>
      </c>
      <c r="BF20" s="2">
        <f t="shared" si="30"/>
        <v>796.33333333333348</v>
      </c>
    </row>
    <row r="21" spans="1:58" x14ac:dyDescent="0.25">
      <c r="A21">
        <v>832460230</v>
      </c>
      <c r="B21">
        <v>36</v>
      </c>
      <c r="C21">
        <v>5393</v>
      </c>
      <c r="D21">
        <v>7700</v>
      </c>
      <c r="E21">
        <v>410015610040000</v>
      </c>
      <c r="F21">
        <v>97</v>
      </c>
      <c r="G21">
        <v>19</v>
      </c>
      <c r="H21">
        <v>2011</v>
      </c>
      <c r="I21">
        <v>4</v>
      </c>
      <c r="J21" t="s">
        <v>22</v>
      </c>
      <c r="K21" s="1">
        <v>40567</v>
      </c>
      <c r="L21" s="1">
        <v>40573</v>
      </c>
      <c r="M21" t="s">
        <v>15</v>
      </c>
      <c r="S21">
        <v>2014</v>
      </c>
      <c r="T21" s="2">
        <f t="shared" si="31"/>
        <v>-206.55555555555566</v>
      </c>
      <c r="U21" s="2">
        <f t="shared" si="32"/>
        <v>-476.22222222222217</v>
      </c>
      <c r="V21" s="2">
        <f t="shared" si="32"/>
        <v>-759.55555555555566</v>
      </c>
      <c r="W21" s="2">
        <f t="shared" si="32"/>
        <v>-932.33333333333348</v>
      </c>
      <c r="X21" s="2">
        <f t="shared" si="32"/>
        <v>-1156.5555555555557</v>
      </c>
      <c r="Y21" s="2">
        <f t="shared" si="32"/>
        <v>-1449.2222222222222</v>
      </c>
      <c r="Z21" s="2">
        <f t="shared" si="32"/>
        <v>-1774.2222222222222</v>
      </c>
      <c r="AA21" s="2">
        <f t="shared" si="32"/>
        <v>-2059.7777777777778</v>
      </c>
      <c r="AB21" s="2">
        <f t="shared" si="32"/>
        <v>-2397.7777777777778</v>
      </c>
      <c r="AC21" s="2">
        <f t="shared" si="32"/>
        <v>-2682.4444444444443</v>
      </c>
      <c r="AD21" s="2">
        <f t="shared" si="32"/>
        <v>-2877.4444444444443</v>
      </c>
      <c r="AE21" s="2">
        <f t="shared" si="32"/>
        <v>-2924.5555555555557</v>
      </c>
      <c r="AF21" s="2">
        <f t="shared" ref="AF21:AH21" si="35">AF8+AE21-AF$15</f>
        <v>-3005.1111111111113</v>
      </c>
      <c r="AG21" s="2">
        <f t="shared" si="35"/>
        <v>-3140.8888888888891</v>
      </c>
      <c r="AH21" s="2">
        <f t="shared" si="35"/>
        <v>-3294.8888888888891</v>
      </c>
      <c r="AI21" s="2">
        <f t="shared" si="7"/>
        <v>-3361.5555555555557</v>
      </c>
      <c r="AJ21" s="2">
        <f t="shared" si="8"/>
        <v>-3421.2222222222222</v>
      </c>
      <c r="AK21" s="2">
        <f t="shared" si="9"/>
        <v>-3452.6666666666665</v>
      </c>
      <c r="AL21" s="2">
        <f t="shared" si="10"/>
        <v>-3536.8888888888887</v>
      </c>
      <c r="AM21" s="2">
        <f t="shared" si="11"/>
        <v>-3599.1111111111109</v>
      </c>
      <c r="AN21" s="2">
        <f t="shared" si="12"/>
        <v>-3519.4444444444443</v>
      </c>
      <c r="AO21" s="2">
        <f t="shared" si="13"/>
        <v>-3634.2222222222222</v>
      </c>
      <c r="AP21" s="2">
        <f t="shared" si="14"/>
        <v>-3652.333333333333</v>
      </c>
      <c r="AQ21" s="2">
        <f t="shared" si="15"/>
        <v>-3522.5555555555552</v>
      </c>
      <c r="AR21" s="2">
        <f t="shared" si="16"/>
        <v>-3700.4444444444443</v>
      </c>
      <c r="AS21" s="2">
        <f t="shared" si="17"/>
        <v>-3744.2222222222222</v>
      </c>
      <c r="AT21" s="2">
        <f t="shared" si="18"/>
        <v>-3794.2222222222222</v>
      </c>
      <c r="AU21" s="2">
        <f t="shared" si="19"/>
        <v>-3859.333333333333</v>
      </c>
      <c r="AV21" s="2">
        <f t="shared" si="20"/>
        <v>-3792.5555555555552</v>
      </c>
      <c r="AW21" s="2">
        <f t="shared" si="21"/>
        <v>-3740.333333333333</v>
      </c>
      <c r="AX21" s="2">
        <f t="shared" si="22"/>
        <v>-3807.333333333333</v>
      </c>
      <c r="AY21" s="2">
        <f t="shared" si="23"/>
        <v>-3906.8888888888887</v>
      </c>
      <c r="AZ21" s="2">
        <f t="shared" si="24"/>
        <v>-3974</v>
      </c>
      <c r="BA21" s="2">
        <f t="shared" si="25"/>
        <v>-4046.4444444444443</v>
      </c>
      <c r="BB21" s="2">
        <f t="shared" si="26"/>
        <v>-4043.8888888888887</v>
      </c>
      <c r="BC21" s="2">
        <f t="shared" si="27"/>
        <v>-3983.6666666666665</v>
      </c>
      <c r="BD21" s="2">
        <f t="shared" si="28"/>
        <v>-3986.8888888888887</v>
      </c>
      <c r="BE21" s="2">
        <f t="shared" si="29"/>
        <v>-3940.8888888888887</v>
      </c>
      <c r="BF21" s="2">
        <f t="shared" si="30"/>
        <v>-3934.6666666666665</v>
      </c>
    </row>
    <row r="22" spans="1:58" x14ac:dyDescent="0.25">
      <c r="A22">
        <v>832460711</v>
      </c>
      <c r="B22">
        <v>437</v>
      </c>
      <c r="C22">
        <v>5393</v>
      </c>
      <c r="D22">
        <v>7700</v>
      </c>
      <c r="E22">
        <v>410040610065000</v>
      </c>
      <c r="F22">
        <v>97</v>
      </c>
      <c r="G22">
        <v>19</v>
      </c>
      <c r="H22">
        <v>2011</v>
      </c>
      <c r="I22">
        <v>4</v>
      </c>
      <c r="J22" t="s">
        <v>22</v>
      </c>
      <c r="K22" s="1">
        <v>40567</v>
      </c>
      <c r="L22" s="1">
        <v>40573</v>
      </c>
      <c r="M22" t="s">
        <v>16</v>
      </c>
      <c r="S22">
        <v>2015</v>
      </c>
      <c r="T22" s="2">
        <f t="shared" si="31"/>
        <v>72.444444444444343</v>
      </c>
      <c r="U22" s="2">
        <f t="shared" si="32"/>
        <v>256.77777777777783</v>
      </c>
      <c r="V22" s="2">
        <f t="shared" si="32"/>
        <v>372.44444444444434</v>
      </c>
      <c r="W22" s="2">
        <f t="shared" si="32"/>
        <v>581.66666666666652</v>
      </c>
      <c r="X22" s="2">
        <f t="shared" si="32"/>
        <v>819.44444444444434</v>
      </c>
      <c r="Y22" s="2">
        <f t="shared" si="32"/>
        <v>1031.7777777777778</v>
      </c>
      <c r="Z22" s="2">
        <f t="shared" si="32"/>
        <v>1372.7777777777778</v>
      </c>
      <c r="AA22" s="2">
        <f t="shared" si="32"/>
        <v>1662.2222222222222</v>
      </c>
      <c r="AB22" s="2">
        <f t="shared" si="32"/>
        <v>1922.2222222222226</v>
      </c>
      <c r="AC22" s="2">
        <f t="shared" si="32"/>
        <v>1962.5555555555561</v>
      </c>
      <c r="AD22" s="2">
        <f t="shared" si="32"/>
        <v>1970.5555555555566</v>
      </c>
      <c r="AE22" s="2">
        <f t="shared" si="32"/>
        <v>2002.4444444444453</v>
      </c>
      <c r="AF22" s="2">
        <f t="shared" ref="AF22:AH22" si="36">AF9+AE22-AF$15</f>
        <v>2021.8888888888896</v>
      </c>
      <c r="AG22" s="2">
        <f t="shared" si="36"/>
        <v>2072.1111111111118</v>
      </c>
      <c r="AH22" s="2">
        <f t="shared" si="36"/>
        <v>2059.1111111111113</v>
      </c>
      <c r="AI22" s="2">
        <f t="shared" si="7"/>
        <v>2148.4444444444448</v>
      </c>
      <c r="AJ22" s="2">
        <f t="shared" si="8"/>
        <v>2242.7777777777787</v>
      </c>
      <c r="AK22" s="2">
        <f t="shared" si="9"/>
        <v>2268.3333333333348</v>
      </c>
      <c r="AL22" s="2">
        <f t="shared" si="10"/>
        <v>2266.1111111111127</v>
      </c>
      <c r="AM22" s="2">
        <f t="shared" si="11"/>
        <v>2283.888888888891</v>
      </c>
      <c r="AN22" s="2">
        <f t="shared" si="12"/>
        <v>2287.5555555555575</v>
      </c>
      <c r="AO22" s="2">
        <f t="shared" si="13"/>
        <v>2315.7777777777796</v>
      </c>
      <c r="AP22" s="2">
        <f t="shared" si="14"/>
        <v>2365.6666666666679</v>
      </c>
      <c r="AQ22" s="2">
        <f t="shared" si="15"/>
        <v>2292.4444444444457</v>
      </c>
      <c r="AR22" s="2">
        <f t="shared" si="16"/>
        <v>2079.5555555555566</v>
      </c>
      <c r="AS22" s="2">
        <f t="shared" si="17"/>
        <v>2022.7777777777787</v>
      </c>
      <c r="AT22" s="2">
        <f t="shared" si="18"/>
        <v>2083.7777777777787</v>
      </c>
      <c r="AU22" s="2">
        <f t="shared" si="19"/>
        <v>2252.6666666666679</v>
      </c>
      <c r="AV22" s="2">
        <f t="shared" si="20"/>
        <v>2233.4444444444457</v>
      </c>
      <c r="AW22" s="2">
        <f t="shared" si="21"/>
        <v>2309.6666666666674</v>
      </c>
      <c r="AX22" s="2">
        <f t="shared" si="22"/>
        <v>2170.6666666666679</v>
      </c>
      <c r="AY22" s="2">
        <f t="shared" si="23"/>
        <v>2354.1111111111122</v>
      </c>
      <c r="AZ22" s="2">
        <f t="shared" si="24"/>
        <v>2908.0000000000009</v>
      </c>
      <c r="BA22" s="2">
        <f t="shared" si="25"/>
        <v>2758.5555555555566</v>
      </c>
      <c r="BB22" s="2">
        <f t="shared" si="26"/>
        <v>2812.1111111111122</v>
      </c>
      <c r="BC22" s="2">
        <f t="shared" si="27"/>
        <v>2862.3333333333344</v>
      </c>
      <c r="BD22" s="2">
        <f t="shared" si="28"/>
        <v>2841.1111111111118</v>
      </c>
      <c r="BE22" s="2">
        <f t="shared" si="29"/>
        <v>2834.1111111111113</v>
      </c>
      <c r="BF22" s="2">
        <f t="shared" si="30"/>
        <v>2746.3333333333335</v>
      </c>
    </row>
    <row r="23" spans="1:58" x14ac:dyDescent="0.25">
      <c r="A23">
        <v>832461192</v>
      </c>
      <c r="B23">
        <v>1077</v>
      </c>
      <c r="C23">
        <v>5393</v>
      </c>
      <c r="D23">
        <v>7700</v>
      </c>
      <c r="E23">
        <v>410065610085000</v>
      </c>
      <c r="F23">
        <v>97</v>
      </c>
      <c r="G23">
        <v>19</v>
      </c>
      <c r="H23">
        <v>2011</v>
      </c>
      <c r="I23">
        <v>4</v>
      </c>
      <c r="J23" t="s">
        <v>22</v>
      </c>
      <c r="K23" s="1">
        <v>40567</v>
      </c>
      <c r="L23" s="1">
        <v>40573</v>
      </c>
      <c r="M23" t="s">
        <v>17</v>
      </c>
      <c r="S23">
        <v>2016</v>
      </c>
      <c r="T23" s="2">
        <f t="shared" si="31"/>
        <v>-83.555555555555657</v>
      </c>
      <c r="U23" s="2">
        <f t="shared" si="32"/>
        <v>-277.22222222222217</v>
      </c>
      <c r="V23" s="2">
        <f t="shared" si="32"/>
        <v>-382.55555555555566</v>
      </c>
      <c r="W23" s="2">
        <f t="shared" si="32"/>
        <v>-556.33333333333348</v>
      </c>
      <c r="X23" s="2">
        <f t="shared" si="32"/>
        <v>-761.55555555555566</v>
      </c>
      <c r="Y23" s="2">
        <f t="shared" si="32"/>
        <v>-902.22222222222217</v>
      </c>
      <c r="Z23" s="2">
        <f t="shared" si="32"/>
        <v>-1133.2222222222222</v>
      </c>
      <c r="AA23" s="2">
        <f t="shared" si="32"/>
        <v>-1313.7777777777778</v>
      </c>
      <c r="AB23" s="2">
        <f t="shared" si="32"/>
        <v>-1427.7777777777778</v>
      </c>
      <c r="AC23" s="2">
        <f t="shared" si="32"/>
        <v>-1648.4444444444443</v>
      </c>
      <c r="AD23" s="2">
        <f t="shared" si="32"/>
        <v>-1776.4444444444443</v>
      </c>
      <c r="AE23" s="2">
        <f t="shared" si="32"/>
        <v>-1869.5555555555557</v>
      </c>
      <c r="AF23" s="2">
        <f t="shared" ref="AF23:AH23" si="37">AF10+AE23-AF$15</f>
        <v>-1881.1111111111113</v>
      </c>
      <c r="AG23" s="2">
        <f t="shared" si="37"/>
        <v>-1901.8888888888891</v>
      </c>
      <c r="AH23" s="2">
        <f t="shared" si="37"/>
        <v>-1950.8888888888891</v>
      </c>
      <c r="AI23" s="2">
        <f t="shared" si="7"/>
        <v>-2095.5555555555557</v>
      </c>
      <c r="AJ23" s="2">
        <f t="shared" si="8"/>
        <v>-2080.2222222222222</v>
      </c>
      <c r="AK23" s="2">
        <f t="shared" si="9"/>
        <v>-2113.6666666666665</v>
      </c>
      <c r="AL23" s="2">
        <f t="shared" si="10"/>
        <v>-2102.8888888888887</v>
      </c>
      <c r="AM23" s="2">
        <f t="shared" si="11"/>
        <v>-2104.1111111111109</v>
      </c>
      <c r="AN23" s="2">
        <f t="shared" si="12"/>
        <v>-2093.4444444444443</v>
      </c>
      <c r="AO23" s="2">
        <f t="shared" si="13"/>
        <v>-2052.2222222222222</v>
      </c>
      <c r="AP23" s="2">
        <f t="shared" si="14"/>
        <v>-2104.333333333333</v>
      </c>
      <c r="AQ23" s="2">
        <f t="shared" si="15"/>
        <v>-2148.5555555555552</v>
      </c>
      <c r="AR23" s="2">
        <f t="shared" si="16"/>
        <v>-2129.4444444444443</v>
      </c>
      <c r="AS23" s="2">
        <f t="shared" si="17"/>
        <v>-2106.2222222222222</v>
      </c>
      <c r="AT23" s="2">
        <f t="shared" si="18"/>
        <v>-2209.2222222222222</v>
      </c>
      <c r="AU23" s="2">
        <f t="shared" si="19"/>
        <v>-2261.333333333333</v>
      </c>
      <c r="AV23" s="2">
        <f t="shared" si="20"/>
        <v>-2242.5555555555552</v>
      </c>
      <c r="AW23" s="2">
        <f t="shared" si="21"/>
        <v>-2333.333333333333</v>
      </c>
      <c r="AX23" s="2">
        <f t="shared" si="22"/>
        <v>-2531.333333333333</v>
      </c>
      <c r="AY23" s="2">
        <f t="shared" si="23"/>
        <v>-2664.8888888888887</v>
      </c>
      <c r="AZ23" s="2">
        <f t="shared" si="24"/>
        <v>-2683</v>
      </c>
      <c r="BA23" s="2">
        <f t="shared" si="25"/>
        <v>-2602.4444444444443</v>
      </c>
      <c r="BB23" s="2">
        <f t="shared" si="26"/>
        <v>-2593.8888888888887</v>
      </c>
      <c r="BC23" s="2">
        <f t="shared" si="27"/>
        <v>-2552.6666666666665</v>
      </c>
      <c r="BD23" s="2">
        <f t="shared" si="28"/>
        <v>-2565.8888888888887</v>
      </c>
      <c r="BE23" s="2">
        <f t="shared" si="29"/>
        <v>-2699.8888888888887</v>
      </c>
      <c r="BF23" s="2">
        <f t="shared" si="30"/>
        <v>-2714.6666666666665</v>
      </c>
    </row>
    <row r="24" spans="1:58" x14ac:dyDescent="0.25">
      <c r="A24">
        <v>832461673</v>
      </c>
      <c r="B24">
        <v>528</v>
      </c>
      <c r="C24">
        <v>5393</v>
      </c>
      <c r="D24">
        <v>7700</v>
      </c>
      <c r="E24">
        <v>410085799999000</v>
      </c>
      <c r="F24">
        <v>97</v>
      </c>
      <c r="G24">
        <v>19</v>
      </c>
      <c r="H24">
        <v>2011</v>
      </c>
      <c r="I24">
        <v>4</v>
      </c>
      <c r="J24" t="s">
        <v>22</v>
      </c>
      <c r="K24" s="1">
        <v>40567</v>
      </c>
      <c r="L24" s="1">
        <v>40573</v>
      </c>
      <c r="M24" t="s">
        <v>18</v>
      </c>
      <c r="S24">
        <v>2017</v>
      </c>
      <c r="T24" s="2">
        <f t="shared" si="31"/>
        <v>457.44444444444434</v>
      </c>
      <c r="U24" s="2">
        <f t="shared" si="32"/>
        <v>1020.7777777777778</v>
      </c>
      <c r="V24" s="2">
        <f t="shared" si="32"/>
        <v>1573.4444444444443</v>
      </c>
      <c r="W24" s="2">
        <f t="shared" si="32"/>
        <v>2044.6666666666665</v>
      </c>
      <c r="X24" s="2">
        <f t="shared" si="32"/>
        <v>2300.4444444444439</v>
      </c>
      <c r="Y24" s="2">
        <f t="shared" si="32"/>
        <v>2554.7777777777769</v>
      </c>
      <c r="Z24" s="2">
        <f t="shared" si="32"/>
        <v>2655.7777777777774</v>
      </c>
      <c r="AA24" s="2">
        <f t="shared" si="32"/>
        <v>2618.2222222222217</v>
      </c>
      <c r="AB24" s="2">
        <f t="shared" si="32"/>
        <v>2622.2222222222217</v>
      </c>
      <c r="AC24" s="2">
        <f t="shared" si="32"/>
        <v>2530.5555555555552</v>
      </c>
      <c r="AD24" s="2">
        <f t="shared" si="32"/>
        <v>2411.5555555555547</v>
      </c>
      <c r="AE24" s="2">
        <f t="shared" si="32"/>
        <v>2273.4444444444434</v>
      </c>
      <c r="AF24" s="2">
        <f t="shared" ref="AF24:AH24" si="38">AF11+AE24-AF$15</f>
        <v>2145.8888888888878</v>
      </c>
      <c r="AG24" s="2">
        <f t="shared" si="38"/>
        <v>2056.1111111111099</v>
      </c>
      <c r="AH24" s="2">
        <f t="shared" si="38"/>
        <v>1926.1111111111099</v>
      </c>
      <c r="AI24" s="2">
        <f t="shared" si="7"/>
        <v>1875.4444444444434</v>
      </c>
      <c r="AJ24" s="2">
        <f t="shared" si="8"/>
        <v>1827.7777777777769</v>
      </c>
      <c r="AK24" s="2">
        <f t="shared" si="9"/>
        <v>1853.3333333333326</v>
      </c>
      <c r="AL24" s="2">
        <f t="shared" si="10"/>
        <v>1937.1111111111104</v>
      </c>
      <c r="AM24" s="2">
        <f t="shared" si="11"/>
        <v>1945.8888888888882</v>
      </c>
      <c r="AN24" s="2">
        <f t="shared" si="12"/>
        <v>1888.555555555555</v>
      </c>
      <c r="AO24" s="2">
        <f t="shared" si="13"/>
        <v>1920.7777777777769</v>
      </c>
      <c r="AP24" s="2">
        <f t="shared" si="14"/>
        <v>1811.6666666666658</v>
      </c>
      <c r="AQ24" s="2">
        <f t="shared" si="15"/>
        <v>1830.4444444444439</v>
      </c>
      <c r="AR24" s="2">
        <f t="shared" si="16"/>
        <v>1898.555555555555</v>
      </c>
      <c r="AS24" s="2">
        <f t="shared" si="17"/>
        <v>1890.7777777777769</v>
      </c>
      <c r="AT24" s="2">
        <f t="shared" si="18"/>
        <v>1854.7777777777769</v>
      </c>
      <c r="AU24" s="2">
        <f t="shared" si="19"/>
        <v>1770.6666666666658</v>
      </c>
      <c r="AV24" s="2">
        <f t="shared" si="20"/>
        <v>1780.4444444444439</v>
      </c>
      <c r="AW24" s="2">
        <f t="shared" si="21"/>
        <v>1517.6666666666661</v>
      </c>
      <c r="AX24" s="2">
        <f t="shared" si="22"/>
        <v>1569.6666666666661</v>
      </c>
      <c r="AY24" s="2">
        <f t="shared" si="23"/>
        <v>1556.1111111111104</v>
      </c>
      <c r="AZ24" s="2">
        <f t="shared" si="24"/>
        <v>1449.9999999999993</v>
      </c>
      <c r="BA24" s="2">
        <f t="shared" si="25"/>
        <v>1426.5555555555547</v>
      </c>
      <c r="BB24" s="2">
        <f t="shared" si="26"/>
        <v>1365.1111111111104</v>
      </c>
      <c r="BC24" s="2">
        <f t="shared" si="27"/>
        <v>1346.3333333333326</v>
      </c>
      <c r="BD24" s="2">
        <f t="shared" si="28"/>
        <v>1394.1111111111104</v>
      </c>
      <c r="BE24" s="2">
        <f t="shared" si="29"/>
        <v>1484.1111111111104</v>
      </c>
      <c r="BF24" s="2">
        <f t="shared" si="30"/>
        <v>1606.3333333333326</v>
      </c>
    </row>
    <row r="25" spans="1:58" x14ac:dyDescent="0.25">
      <c r="A25">
        <v>832462194</v>
      </c>
      <c r="B25">
        <v>2087</v>
      </c>
      <c r="C25">
        <v>5393</v>
      </c>
      <c r="F25">
        <v>97</v>
      </c>
      <c r="G25">
        <v>19</v>
      </c>
      <c r="H25">
        <v>2011</v>
      </c>
      <c r="I25">
        <v>4</v>
      </c>
      <c r="J25" t="s">
        <v>22</v>
      </c>
      <c r="K25" s="1">
        <v>40567</v>
      </c>
      <c r="L25" s="1">
        <v>40573</v>
      </c>
      <c r="M25" t="s">
        <v>19</v>
      </c>
      <c r="S25">
        <v>2018</v>
      </c>
      <c r="T25" s="2">
        <f t="shared" si="31"/>
        <v>-162.55555555555566</v>
      </c>
      <c r="U25" s="2">
        <f t="shared" si="32"/>
        <v>-284.22222222222217</v>
      </c>
      <c r="V25" s="2">
        <f t="shared" si="32"/>
        <v>-334.55555555555566</v>
      </c>
      <c r="W25" s="2">
        <f t="shared" si="32"/>
        <v>-434.33333333333348</v>
      </c>
      <c r="X25" s="2">
        <f t="shared" si="32"/>
        <v>-560.55555555555566</v>
      </c>
      <c r="Y25" s="2">
        <f t="shared" si="32"/>
        <v>-542.22222222222217</v>
      </c>
      <c r="Z25" s="2">
        <f t="shared" si="32"/>
        <v>-331.22222222222217</v>
      </c>
      <c r="AA25" s="2">
        <f t="shared" si="32"/>
        <v>28.222222222222172</v>
      </c>
      <c r="AB25" s="2">
        <f t="shared" si="32"/>
        <v>498.22222222222217</v>
      </c>
      <c r="AC25" s="2">
        <f t="shared" si="32"/>
        <v>1175.5555555555557</v>
      </c>
      <c r="AD25" s="2">
        <f t="shared" si="32"/>
        <v>1674.5555555555557</v>
      </c>
      <c r="AE25" s="2">
        <f t="shared" si="32"/>
        <v>2040.4444444444443</v>
      </c>
      <c r="AF25" s="2">
        <f t="shared" ref="AF25:AH25" si="39">AF12+AE25-AF$15</f>
        <v>2220.8888888888887</v>
      </c>
      <c r="AG25" s="2">
        <f t="shared" si="39"/>
        <v>2324.1111111111109</v>
      </c>
      <c r="AH25" s="2">
        <f t="shared" si="39"/>
        <v>2457.1111111111113</v>
      </c>
      <c r="AI25" s="2">
        <f t="shared" si="7"/>
        <v>2424.4444444444448</v>
      </c>
      <c r="AJ25" s="2">
        <f t="shared" si="8"/>
        <v>2415.7777777777787</v>
      </c>
      <c r="AK25" s="2">
        <f t="shared" si="9"/>
        <v>2422.3333333333348</v>
      </c>
      <c r="AL25" s="2">
        <f t="shared" si="10"/>
        <v>2390.1111111111127</v>
      </c>
      <c r="AM25" s="2">
        <f t="shared" si="11"/>
        <v>2386.888888888891</v>
      </c>
      <c r="AN25" s="2">
        <f t="shared" si="12"/>
        <v>2410.5555555555575</v>
      </c>
      <c r="AO25" s="2">
        <f t="shared" si="13"/>
        <v>2404.7777777777796</v>
      </c>
      <c r="AP25" s="2">
        <f t="shared" si="14"/>
        <v>2497.6666666666679</v>
      </c>
      <c r="AQ25" s="2">
        <f t="shared" si="15"/>
        <v>2401.4444444444457</v>
      </c>
      <c r="AR25" s="2">
        <f t="shared" si="16"/>
        <v>2391.5555555555566</v>
      </c>
      <c r="AS25" s="2">
        <f t="shared" si="17"/>
        <v>2384.7777777777787</v>
      </c>
      <c r="AT25" s="2">
        <f t="shared" si="18"/>
        <v>2374.7777777777792</v>
      </c>
      <c r="AU25" s="2">
        <f t="shared" si="19"/>
        <v>2445.6666666666679</v>
      </c>
      <c r="AV25" s="2">
        <f t="shared" si="20"/>
        <v>2522.4444444444457</v>
      </c>
      <c r="AW25" s="2">
        <f t="shared" si="21"/>
        <v>2642.6666666666674</v>
      </c>
      <c r="AX25" s="2">
        <f t="shared" si="22"/>
        <v>2996.6666666666679</v>
      </c>
      <c r="AY25" s="2">
        <f t="shared" si="23"/>
        <v>3142.1111111111122</v>
      </c>
      <c r="AZ25" s="2">
        <f t="shared" si="24"/>
        <v>3098.0000000000009</v>
      </c>
      <c r="BA25" s="2">
        <f t="shared" si="25"/>
        <v>3139.5555555555566</v>
      </c>
      <c r="BB25" s="2">
        <f t="shared" si="26"/>
        <v>3132.1111111111122</v>
      </c>
      <c r="BC25" s="2">
        <f t="shared" si="27"/>
        <v>3172.3333333333344</v>
      </c>
      <c r="BD25" s="2">
        <f t="shared" si="28"/>
        <v>3243.1111111111118</v>
      </c>
      <c r="BE25" s="2">
        <f t="shared" si="29"/>
        <v>3331.1111111111113</v>
      </c>
      <c r="BF25" s="2">
        <f t="shared" si="30"/>
        <v>3234.3333333333335</v>
      </c>
    </row>
    <row r="26" spans="1:58" x14ac:dyDescent="0.25">
      <c r="A26">
        <v>832459759</v>
      </c>
      <c r="B26">
        <v>14</v>
      </c>
      <c r="C26">
        <v>5393</v>
      </c>
      <c r="D26">
        <v>7700</v>
      </c>
      <c r="E26">
        <v>400000610015000</v>
      </c>
      <c r="F26">
        <v>97</v>
      </c>
      <c r="G26">
        <v>19</v>
      </c>
      <c r="H26">
        <v>2011</v>
      </c>
      <c r="I26">
        <v>5</v>
      </c>
      <c r="J26" t="s">
        <v>23</v>
      </c>
      <c r="K26" s="1">
        <v>40574</v>
      </c>
      <c r="L26" s="1">
        <v>40580</v>
      </c>
      <c r="M26" t="s">
        <v>14</v>
      </c>
      <c r="S26">
        <v>2019</v>
      </c>
      <c r="T26" s="2">
        <f t="shared" si="31"/>
        <v>15.444444444444343</v>
      </c>
      <c r="U26" s="2">
        <f t="shared" si="32"/>
        <v>57.777777777777828</v>
      </c>
      <c r="V26" s="2">
        <f t="shared" si="32"/>
        <v>88.444444444444343</v>
      </c>
      <c r="W26" s="2">
        <f t="shared" si="32"/>
        <v>163.66666666666652</v>
      </c>
      <c r="X26" s="2">
        <f t="shared" si="32"/>
        <v>318.44444444444434</v>
      </c>
      <c r="Y26" s="2">
        <f t="shared" si="32"/>
        <v>377.77777777777783</v>
      </c>
      <c r="Z26" s="2">
        <f t="shared" si="32"/>
        <v>495.77777777777783</v>
      </c>
      <c r="AA26" s="2">
        <f t="shared" si="32"/>
        <v>597.22222222222217</v>
      </c>
      <c r="AB26" s="2">
        <f t="shared" si="32"/>
        <v>561.22222222222217</v>
      </c>
      <c r="AC26" s="2">
        <f t="shared" si="32"/>
        <v>627.55555555555566</v>
      </c>
      <c r="AD26" s="2">
        <f t="shared" si="32"/>
        <v>606.55555555555566</v>
      </c>
      <c r="AE26" s="2">
        <f t="shared" si="32"/>
        <v>563.44444444444434</v>
      </c>
      <c r="AF26" s="2">
        <f t="shared" ref="AF26:AH26" si="40">AF13+AE26-AF$15</f>
        <v>484.88888888888869</v>
      </c>
      <c r="AG26" s="2">
        <f t="shared" si="40"/>
        <v>457.11111111111086</v>
      </c>
      <c r="AH26" s="2">
        <f t="shared" si="40"/>
        <v>478.11111111111086</v>
      </c>
      <c r="AI26" s="2">
        <f t="shared" si="7"/>
        <v>478.44444444444434</v>
      </c>
      <c r="AJ26" s="2">
        <f t="shared" si="8"/>
        <v>482.77777777777783</v>
      </c>
      <c r="AK26" s="2">
        <f t="shared" si="9"/>
        <v>518.33333333333348</v>
      </c>
      <c r="AL26" s="2">
        <f t="shared" si="10"/>
        <v>621.11111111111131</v>
      </c>
      <c r="AM26" s="2">
        <f t="shared" si="11"/>
        <v>680.88888888888914</v>
      </c>
      <c r="AN26" s="2">
        <f t="shared" si="12"/>
        <v>686.55555555555588</v>
      </c>
      <c r="AO26" s="2">
        <f t="shared" si="13"/>
        <v>778.77777777777783</v>
      </c>
      <c r="AP26" s="2">
        <f t="shared" si="14"/>
        <v>853.66666666666674</v>
      </c>
      <c r="AQ26" s="2">
        <f t="shared" si="15"/>
        <v>1039.4444444444448</v>
      </c>
      <c r="AR26" s="2">
        <f t="shared" si="16"/>
        <v>1045.5555555555559</v>
      </c>
      <c r="AS26" s="2">
        <f t="shared" si="17"/>
        <v>1165.7777777777778</v>
      </c>
      <c r="AT26" s="2">
        <f t="shared" si="18"/>
        <v>1222.7777777777778</v>
      </c>
      <c r="AU26" s="2">
        <f t="shared" si="19"/>
        <v>1208.6666666666667</v>
      </c>
      <c r="AV26" s="2">
        <f t="shared" si="20"/>
        <v>1280.4444444444448</v>
      </c>
      <c r="AW26" s="2">
        <f t="shared" si="21"/>
        <v>1418.666666666667</v>
      </c>
      <c r="AX26" s="2">
        <f t="shared" si="22"/>
        <v>1403.666666666667</v>
      </c>
      <c r="AY26" s="2">
        <f t="shared" si="23"/>
        <v>1458.1111111111113</v>
      </c>
      <c r="AZ26" s="2">
        <f t="shared" si="24"/>
        <v>1517.0000000000002</v>
      </c>
      <c r="BA26" s="2">
        <f t="shared" si="25"/>
        <v>1565.5555555555557</v>
      </c>
      <c r="BB26" s="2">
        <f t="shared" si="26"/>
        <v>1807.1111111111113</v>
      </c>
      <c r="BC26" s="2">
        <f t="shared" si="27"/>
        <v>1790.3333333333335</v>
      </c>
      <c r="BD26" s="2">
        <f t="shared" si="28"/>
        <v>1791.1111111111113</v>
      </c>
      <c r="BE26" s="2">
        <f t="shared" si="29"/>
        <v>1853.1111111111113</v>
      </c>
      <c r="BF26" s="2">
        <f t="shared" si="30"/>
        <v>2007.3333333333335</v>
      </c>
    </row>
    <row r="27" spans="1:58" x14ac:dyDescent="0.25">
      <c r="A27">
        <v>832460240</v>
      </c>
      <c r="B27">
        <v>54</v>
      </c>
      <c r="C27">
        <v>5393</v>
      </c>
      <c r="D27">
        <v>7700</v>
      </c>
      <c r="E27">
        <v>410015610040000</v>
      </c>
      <c r="F27">
        <v>97</v>
      </c>
      <c r="G27">
        <v>19</v>
      </c>
      <c r="H27">
        <v>2011</v>
      </c>
      <c r="I27">
        <v>5</v>
      </c>
      <c r="J27" t="s">
        <v>23</v>
      </c>
      <c r="K27" s="1">
        <v>40574</v>
      </c>
      <c r="L27" s="1">
        <v>40580</v>
      </c>
      <c r="M27" t="s">
        <v>15</v>
      </c>
      <c r="S27">
        <v>2020</v>
      </c>
      <c r="T27" s="2">
        <f t="shared" si="31"/>
        <v>-6.5555555555556566</v>
      </c>
      <c r="U27" s="2">
        <f t="shared" si="32"/>
        <v>51.777777777777828</v>
      </c>
      <c r="V27" s="2">
        <f t="shared" si="32"/>
        <v>8.4444444444443434</v>
      </c>
      <c r="W27" s="2">
        <f t="shared" si="32"/>
        <v>43.666666666666515</v>
      </c>
      <c r="X27" s="2">
        <f t="shared" si="32"/>
        <v>57.444444444444343</v>
      </c>
      <c r="Y27" s="2">
        <f t="shared" si="32"/>
        <v>17.777777777777828</v>
      </c>
      <c r="Z27" s="2">
        <f t="shared" si="32"/>
        <v>8.7777777777778283</v>
      </c>
      <c r="AA27" s="2">
        <f t="shared" si="32"/>
        <v>-49.777777777777828</v>
      </c>
      <c r="AB27" s="2">
        <f t="shared" si="32"/>
        <v>-52.777777777777828</v>
      </c>
      <c r="AC27" s="2">
        <f t="shared" si="32"/>
        <v>-88.444444444444343</v>
      </c>
      <c r="AD27" s="2">
        <f t="shared" si="32"/>
        <v>-82.444444444444343</v>
      </c>
      <c r="AE27" s="2">
        <f t="shared" si="32"/>
        <v>-9.5555555555556566</v>
      </c>
      <c r="AF27" s="2">
        <f t="shared" ref="AF27:AH27" si="41">AF14+AE27-AF$15</f>
        <v>65.888888888888687</v>
      </c>
      <c r="AG27" s="2">
        <f t="shared" si="41"/>
        <v>210.11111111111086</v>
      </c>
      <c r="AH27" s="2">
        <f t="shared" si="41"/>
        <v>309.11111111111086</v>
      </c>
      <c r="AI27" s="2">
        <f t="shared" si="7"/>
        <v>317.44444444444434</v>
      </c>
      <c r="AJ27" s="2">
        <f t="shared" si="8"/>
        <v>233.77777777777783</v>
      </c>
      <c r="AK27" s="2">
        <f t="shared" si="9"/>
        <v>295.33333333333348</v>
      </c>
      <c r="AL27" s="2">
        <f t="shared" si="10"/>
        <v>259.11111111111131</v>
      </c>
      <c r="AM27" s="2">
        <f t="shared" si="11"/>
        <v>-1706.1111111111109</v>
      </c>
      <c r="AN27" s="2">
        <f t="shared" si="12"/>
        <v>-3695.4444444444443</v>
      </c>
      <c r="AO27" s="2">
        <f t="shared" si="13"/>
        <v>-5696.2222222222226</v>
      </c>
      <c r="AP27" s="2">
        <f t="shared" si="14"/>
        <v>-7641.3333333333339</v>
      </c>
      <c r="AQ27" s="2">
        <f t="shared" si="15"/>
        <v>-9600.5555555555566</v>
      </c>
      <c r="AR27" s="2">
        <f t="shared" si="16"/>
        <v>-11574.444444444445</v>
      </c>
      <c r="AS27" s="2">
        <f t="shared" si="17"/>
        <v>-13521.222222222223</v>
      </c>
      <c r="AT27" s="2">
        <f t="shared" si="18"/>
        <v>-15510.222222222223</v>
      </c>
      <c r="AU27" s="2">
        <f t="shared" si="19"/>
        <v>-17480.333333333332</v>
      </c>
      <c r="AV27" s="2">
        <f t="shared" si="20"/>
        <v>-19442.555555555555</v>
      </c>
      <c r="AW27" s="2">
        <f t="shared" si="21"/>
        <v>-21475.333333333332</v>
      </c>
      <c r="AX27" s="2">
        <f t="shared" si="22"/>
        <v>-23500.333333333332</v>
      </c>
      <c r="AY27" s="2">
        <f t="shared" si="23"/>
        <v>-25472.888888888887</v>
      </c>
      <c r="AZ27" s="2">
        <f t="shared" si="24"/>
        <v>-27439.999999999996</v>
      </c>
      <c r="BA27" s="2">
        <f t="shared" si="25"/>
        <v>-29402.444444444442</v>
      </c>
      <c r="BB27" s="2">
        <f t="shared" si="26"/>
        <v>-31311.888888888887</v>
      </c>
      <c r="BC27" s="2">
        <f t="shared" si="27"/>
        <v>-33250.666666666664</v>
      </c>
      <c r="BD27" s="2">
        <f t="shared" si="28"/>
        <v>-35193.888888888883</v>
      </c>
      <c r="BE27" s="2">
        <f t="shared" si="29"/>
        <v>-37161.888888888883</v>
      </c>
      <c r="BF27" s="2">
        <f t="shared" si="30"/>
        <v>-39164.666666666664</v>
      </c>
    </row>
    <row r="28" spans="1:58" x14ac:dyDescent="0.25">
      <c r="A28">
        <v>832460721</v>
      </c>
      <c r="B28">
        <v>500</v>
      </c>
      <c r="C28">
        <v>5393</v>
      </c>
      <c r="D28">
        <v>7700</v>
      </c>
      <c r="E28">
        <v>410040610065000</v>
      </c>
      <c r="F28">
        <v>97</v>
      </c>
      <c r="G28">
        <v>19</v>
      </c>
      <c r="H28">
        <v>2011</v>
      </c>
      <c r="I28">
        <v>5</v>
      </c>
      <c r="J28" t="s">
        <v>23</v>
      </c>
      <c r="K28" s="1">
        <v>40574</v>
      </c>
      <c r="L28" s="1">
        <v>40580</v>
      </c>
      <c r="M28" t="s">
        <v>16</v>
      </c>
      <c r="S28" t="s">
        <v>500</v>
      </c>
      <c r="T28" s="2">
        <f>T15</f>
        <v>2305.5555555555557</v>
      </c>
      <c r="U28" s="2">
        <f>U15+T28</f>
        <v>4553.2222222222226</v>
      </c>
      <c r="V28" s="2">
        <f t="shared" ref="V28:AE28" si="42">V15+U28</f>
        <v>6833.5555555555566</v>
      </c>
      <c r="W28" s="2">
        <f t="shared" si="42"/>
        <v>9123.3333333333339</v>
      </c>
      <c r="X28" s="2">
        <f t="shared" si="42"/>
        <v>11465.555555555557</v>
      </c>
      <c r="Y28" s="2">
        <f t="shared" si="42"/>
        <v>13851.222222222223</v>
      </c>
      <c r="Z28" s="2">
        <f t="shared" si="42"/>
        <v>16242.222222222223</v>
      </c>
      <c r="AA28" s="2">
        <f t="shared" si="42"/>
        <v>18636.777777777777</v>
      </c>
      <c r="AB28" s="2">
        <f t="shared" si="42"/>
        <v>20985.777777777777</v>
      </c>
      <c r="AC28" s="2">
        <f t="shared" si="42"/>
        <v>23302.444444444445</v>
      </c>
      <c r="AD28" s="2">
        <f t="shared" si="42"/>
        <v>25585.444444444445</v>
      </c>
      <c r="AE28" s="2">
        <f t="shared" si="42"/>
        <v>27826.555555555555</v>
      </c>
      <c r="AF28" s="2">
        <f t="shared" ref="AF28:AH28" si="43">AF15+AE28</f>
        <v>30029.111111111109</v>
      </c>
      <c r="AG28" s="2">
        <f t="shared" si="43"/>
        <v>32187.888888888887</v>
      </c>
      <c r="AH28" s="2">
        <f t="shared" si="43"/>
        <v>34311.888888888891</v>
      </c>
      <c r="AI28" s="2">
        <f t="shared" ref="AI28" si="44">AI15+AH28</f>
        <v>36405.555555555555</v>
      </c>
      <c r="AJ28" s="2">
        <f t="shared" ref="AJ28" si="45">AJ15+AI28</f>
        <v>38504.222222222219</v>
      </c>
      <c r="AK28" s="2">
        <f t="shared" ref="AK28" si="46">AK15+AJ28</f>
        <v>40519.666666666664</v>
      </c>
      <c r="AL28" s="2">
        <f t="shared" ref="AL28" si="47">AL15+AK28</f>
        <v>42509.888888888883</v>
      </c>
      <c r="AM28" s="2">
        <f t="shared" ref="AM28" si="48">AM15+AL28</f>
        <v>44475.111111111102</v>
      </c>
      <c r="AN28" s="2">
        <f t="shared" ref="AN28" si="49">AN15+AM28</f>
        <v>46464.444444444438</v>
      </c>
      <c r="AO28" s="2">
        <f t="shared" ref="AO28" si="50">AO15+AN28</f>
        <v>48465.222222222219</v>
      </c>
      <c r="AP28" s="2">
        <f t="shared" ref="AP28" si="51">AP15+AO28</f>
        <v>50410.333333333328</v>
      </c>
      <c r="AQ28" s="2">
        <f t="shared" ref="AQ28" si="52">AQ15+AP28</f>
        <v>52369.555555555547</v>
      </c>
      <c r="AR28" s="2">
        <f t="shared" ref="AR28" si="53">AR15+AQ28</f>
        <v>54343.444444444438</v>
      </c>
      <c r="AS28" s="2">
        <f t="shared" ref="AS28" si="54">AS15+AR28</f>
        <v>56290.222222222219</v>
      </c>
      <c r="AT28" s="2">
        <f t="shared" ref="AT28" si="55">AT15+AS28</f>
        <v>58279.222222222219</v>
      </c>
      <c r="AU28" s="2">
        <f t="shared" ref="AU28" si="56">AU15+AT28</f>
        <v>60249.333333333328</v>
      </c>
      <c r="AV28" s="2">
        <f t="shared" ref="AV28" si="57">AV15+AU28</f>
        <v>62211.555555555547</v>
      </c>
      <c r="AW28" s="2">
        <f t="shared" ref="AW28" si="58">AW15+AV28</f>
        <v>64244.333333333328</v>
      </c>
      <c r="AX28" s="2">
        <f t="shared" ref="AX28" si="59">AX15+AW28</f>
        <v>66269.333333333328</v>
      </c>
      <c r="AY28" s="2">
        <f t="shared" ref="AY28" si="60">AY15+AX28</f>
        <v>68241.888888888891</v>
      </c>
      <c r="AZ28" s="2">
        <f t="shared" ref="AZ28" si="61">AZ15+AY28</f>
        <v>70209</v>
      </c>
      <c r="BA28" s="2">
        <f t="shared" ref="BA28" si="62">BA15+AZ28</f>
        <v>72171.444444444438</v>
      </c>
      <c r="BB28" s="2">
        <f t="shared" ref="BB28" si="63">BB15+BA28</f>
        <v>74080.888888888876</v>
      </c>
      <c r="BC28" s="2">
        <f t="shared" ref="BC28" si="64">BC15+BB28</f>
        <v>76019.666666666657</v>
      </c>
      <c r="BD28" s="2">
        <f t="shared" ref="BD28" si="65">BD15+BC28</f>
        <v>77962.888888888876</v>
      </c>
      <c r="BE28" s="2">
        <f t="shared" ref="BE28" si="66">BE15+BD28</f>
        <v>79930.888888888876</v>
      </c>
      <c r="BF28" s="2">
        <f t="shared" ref="BF28" si="67">BF15+BE28</f>
        <v>81933.666666666657</v>
      </c>
    </row>
    <row r="29" spans="1:58" x14ac:dyDescent="0.25">
      <c r="A29">
        <v>832461202</v>
      </c>
      <c r="B29">
        <v>1163</v>
      </c>
      <c r="C29">
        <v>5393</v>
      </c>
      <c r="D29">
        <v>7700</v>
      </c>
      <c r="E29">
        <v>410065610085000</v>
      </c>
      <c r="F29">
        <v>97</v>
      </c>
      <c r="G29">
        <v>19</v>
      </c>
      <c r="H29">
        <v>2011</v>
      </c>
      <c r="I29">
        <v>5</v>
      </c>
      <c r="J29" t="s">
        <v>23</v>
      </c>
      <c r="K29" s="1">
        <v>40574</v>
      </c>
      <c r="L29" s="1">
        <v>40580</v>
      </c>
      <c r="M29" t="s">
        <v>17</v>
      </c>
    </row>
    <row r="30" spans="1:58" x14ac:dyDescent="0.25">
      <c r="A30">
        <v>832461683</v>
      </c>
      <c r="B30">
        <v>543</v>
      </c>
      <c r="C30">
        <v>5393</v>
      </c>
      <c r="D30">
        <v>7700</v>
      </c>
      <c r="E30">
        <v>410085799999000</v>
      </c>
      <c r="F30">
        <v>97</v>
      </c>
      <c r="G30">
        <v>19</v>
      </c>
      <c r="H30">
        <v>2011</v>
      </c>
      <c r="I30">
        <v>5</v>
      </c>
      <c r="J30" t="s">
        <v>23</v>
      </c>
      <c r="K30" s="1">
        <v>40574</v>
      </c>
      <c r="L30" s="1">
        <v>40580</v>
      </c>
      <c r="M30" t="s">
        <v>18</v>
      </c>
      <c r="S30" t="s">
        <v>523</v>
      </c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  <c r="AF30">
        <v>13</v>
      </c>
      <c r="AG30">
        <v>14</v>
      </c>
      <c r="AH30">
        <v>15</v>
      </c>
      <c r="AI30">
        <v>16</v>
      </c>
      <c r="AJ30">
        <v>17</v>
      </c>
      <c r="AK30">
        <v>18</v>
      </c>
      <c r="AL30">
        <v>19</v>
      </c>
      <c r="AM30">
        <v>20</v>
      </c>
      <c r="AN30">
        <v>21</v>
      </c>
      <c r="AO30">
        <v>22</v>
      </c>
      <c r="AP30">
        <v>23</v>
      </c>
      <c r="AQ30">
        <v>24</v>
      </c>
      <c r="AR30">
        <v>25</v>
      </c>
      <c r="AS30">
        <v>26</v>
      </c>
      <c r="AT30">
        <v>27</v>
      </c>
      <c r="AU30">
        <v>28</v>
      </c>
      <c r="AV30">
        <v>29</v>
      </c>
      <c r="AW30">
        <v>30</v>
      </c>
      <c r="AX30">
        <v>31</v>
      </c>
      <c r="AY30">
        <v>32</v>
      </c>
      <c r="AZ30">
        <v>33</v>
      </c>
      <c r="BA30">
        <v>34</v>
      </c>
      <c r="BB30">
        <v>35</v>
      </c>
      <c r="BC30">
        <v>36</v>
      </c>
      <c r="BD30">
        <v>37</v>
      </c>
      <c r="BE30">
        <v>38</v>
      </c>
      <c r="BF30">
        <v>39</v>
      </c>
    </row>
    <row r="31" spans="1:58" x14ac:dyDescent="0.25">
      <c r="A31">
        <v>832462319</v>
      </c>
      <c r="B31">
        <v>2274</v>
      </c>
      <c r="C31">
        <v>5393</v>
      </c>
      <c r="F31">
        <v>97</v>
      </c>
      <c r="G31">
        <v>19</v>
      </c>
      <c r="H31">
        <v>2011</v>
      </c>
      <c r="I31">
        <v>5</v>
      </c>
      <c r="J31" t="s">
        <v>23</v>
      </c>
      <c r="K31" s="1">
        <v>40574</v>
      </c>
      <c r="L31" s="1">
        <v>40580</v>
      </c>
      <c r="M31" t="s">
        <v>19</v>
      </c>
      <c r="S31" t="s">
        <v>1937</v>
      </c>
      <c r="T31" s="3">
        <f>T18/T$28</f>
        <v>-2.4530120481927754E-2</v>
      </c>
      <c r="U31" s="3">
        <f t="shared" ref="U31:AE31" si="68">U18/U$28</f>
        <v>-4.1118621733082783E-2</v>
      </c>
      <c r="V31" s="3">
        <f t="shared" si="68"/>
        <v>-4.8079737244317265E-2</v>
      </c>
      <c r="W31" s="3">
        <f t="shared" si="68"/>
        <v>-5.8238947753014261E-2</v>
      </c>
      <c r="X31" s="3">
        <f t="shared" si="68"/>
        <v>-5.2291888748909783E-2</v>
      </c>
      <c r="Y31" s="3">
        <f t="shared" si="68"/>
        <v>-5.1275057957179869E-2</v>
      </c>
      <c r="Z31" s="3">
        <f t="shared" si="68"/>
        <v>-5.2284854289232449E-2</v>
      </c>
      <c r="AA31" s="3">
        <f t="shared" si="68"/>
        <v>-5.0747923758875824E-2</v>
      </c>
      <c r="AB31" s="3">
        <f t="shared" si="68"/>
        <v>-4.9546783006480584E-2</v>
      </c>
      <c r="AC31" s="3">
        <f t="shared" si="68"/>
        <v>-4.9112634821334905E-2</v>
      </c>
      <c r="AD31" s="3">
        <f t="shared" si="68"/>
        <v>-4.4613039532025583E-2</v>
      </c>
      <c r="AE31" s="3">
        <f t="shared" si="68"/>
        <v>-4.6809801987709586E-2</v>
      </c>
      <c r="AF31" s="3">
        <f t="shared" ref="AF31:AH31" si="69">AF18/AF$28</f>
        <v>-4.6924835899978548E-2</v>
      </c>
      <c r="AG31" s="3">
        <f t="shared" si="69"/>
        <v>-4.6846467442896063E-2</v>
      </c>
      <c r="AH31" s="3">
        <f t="shared" si="69"/>
        <v>-4.6860984368877652E-2</v>
      </c>
      <c r="AI31" s="3">
        <f t="shared" ref="AI31:BF31" si="70">AI18/AI$28</f>
        <v>-4.2618647947504966E-2</v>
      </c>
      <c r="AJ31" s="3">
        <f t="shared" si="70"/>
        <v>-4.3974975327381129E-2</v>
      </c>
      <c r="AK31" s="3">
        <f t="shared" si="70"/>
        <v>-4.3476830181228866E-2</v>
      </c>
      <c r="AL31" s="3">
        <f t="shared" si="70"/>
        <v>-4.0999610548133898E-2</v>
      </c>
      <c r="AM31" s="3">
        <f t="shared" si="70"/>
        <v>-3.9372832745405671E-2</v>
      </c>
      <c r="AN31" s="3">
        <f t="shared" si="70"/>
        <v>-3.9781912095269975E-2</v>
      </c>
      <c r="AO31" s="3">
        <f t="shared" si="70"/>
        <v>-3.9806321600597903E-2</v>
      </c>
      <c r="AP31" s="3">
        <f t="shared" si="70"/>
        <v>-3.8550297227420302E-2</v>
      </c>
      <c r="AQ31" s="3">
        <f t="shared" si="70"/>
        <v>-3.8659017325587811E-2</v>
      </c>
      <c r="AR31" s="3">
        <f t="shared" si="70"/>
        <v>-3.9203338438041184E-2</v>
      </c>
      <c r="AS31" s="3">
        <f t="shared" si="70"/>
        <v>-3.8038972625993858E-2</v>
      </c>
      <c r="AT31" s="3">
        <f t="shared" si="70"/>
        <v>-3.744425781629817E-2</v>
      </c>
      <c r="AU31" s="3">
        <f t="shared" si="70"/>
        <v>-3.517604620798017E-2</v>
      </c>
      <c r="AV31" s="3">
        <f t="shared" si="70"/>
        <v>-3.5725767274389891E-2</v>
      </c>
      <c r="AW31" s="3">
        <f t="shared" si="70"/>
        <v>-3.6802208236264677E-2</v>
      </c>
      <c r="AX31" s="3">
        <f t="shared" si="70"/>
        <v>-3.5737998470886483E-2</v>
      </c>
      <c r="AY31" s="3">
        <f t="shared" si="70"/>
        <v>-3.6676723485249363E-2</v>
      </c>
      <c r="AZ31" s="3">
        <f t="shared" si="70"/>
        <v>-3.6134968451338151E-2</v>
      </c>
      <c r="BA31" s="3">
        <f t="shared" si="70"/>
        <v>-3.3551281439412016E-2</v>
      </c>
      <c r="BB31" s="3">
        <f t="shared" si="70"/>
        <v>-3.390738052099207E-2</v>
      </c>
      <c r="BC31" s="3">
        <f t="shared" si="70"/>
        <v>-3.3486948552786784E-2</v>
      </c>
      <c r="BD31" s="3">
        <f t="shared" si="70"/>
        <v>-3.2719270992181471E-2</v>
      </c>
      <c r="BE31" s="3">
        <f t="shared" si="70"/>
        <v>-3.2664329462396682E-2</v>
      </c>
      <c r="BF31" s="3">
        <f t="shared" si="70"/>
        <v>-3.2741933515323375E-2</v>
      </c>
    </row>
    <row r="32" spans="1:58" x14ac:dyDescent="0.25">
      <c r="A32">
        <v>832459769</v>
      </c>
      <c r="B32">
        <v>14</v>
      </c>
      <c r="C32">
        <v>5393</v>
      </c>
      <c r="D32">
        <v>7700</v>
      </c>
      <c r="E32">
        <v>400000610015000</v>
      </c>
      <c r="F32">
        <v>97</v>
      </c>
      <c r="G32">
        <v>19</v>
      </c>
      <c r="H32">
        <v>2011</v>
      </c>
      <c r="I32">
        <v>6</v>
      </c>
      <c r="J32" t="s">
        <v>24</v>
      </c>
      <c r="K32" s="1">
        <v>40581</v>
      </c>
      <c r="L32" s="1">
        <v>40587</v>
      </c>
      <c r="M32" t="s">
        <v>14</v>
      </c>
      <c r="S32" t="s">
        <v>1938</v>
      </c>
      <c r="T32" s="3">
        <f t="shared" ref="T32:AE32" si="71">T19/T$28</f>
        <v>-1.8891566265060285E-2</v>
      </c>
      <c r="U32" s="3">
        <f t="shared" si="71"/>
        <v>-2.2670148124649198E-2</v>
      </c>
      <c r="V32" s="3">
        <f t="shared" si="71"/>
        <v>-4.1055575428441363E-2</v>
      </c>
      <c r="W32" s="3">
        <f t="shared" si="71"/>
        <v>-4.9908659115820257E-2</v>
      </c>
      <c r="X32" s="3">
        <f t="shared" si="71"/>
        <v>-5.2030235487934881E-2</v>
      </c>
      <c r="Y32" s="3">
        <f t="shared" si="71"/>
        <v>-5.06252958022156E-2</v>
      </c>
      <c r="Z32" s="3">
        <f t="shared" si="71"/>
        <v>-4.7482555753181006E-2</v>
      </c>
      <c r="AA32" s="3">
        <f t="shared" si="71"/>
        <v>-4.7850427172079109E-2</v>
      </c>
      <c r="AB32" s="3">
        <f t="shared" si="71"/>
        <v>-4.7545427591172862E-2</v>
      </c>
      <c r="AC32" s="3">
        <f t="shared" si="71"/>
        <v>-4.6409055797675014E-2</v>
      </c>
      <c r="AD32" s="3">
        <f t="shared" si="71"/>
        <v>-4.574649648888908E-2</v>
      </c>
      <c r="AE32" s="3">
        <f t="shared" si="71"/>
        <v>-4.2964554242749739E-2</v>
      </c>
      <c r="AF32" s="3">
        <f t="shared" ref="AF32:AH32" si="72">AF19/AF$28</f>
        <v>-3.7034433253657573E-2</v>
      </c>
      <c r="AG32" s="3">
        <f t="shared" si="72"/>
        <v>-3.6718434469831661E-2</v>
      </c>
      <c r="AH32" s="3">
        <f t="shared" si="72"/>
        <v>-3.0248666642919371E-2</v>
      </c>
      <c r="AI32" s="3">
        <f t="shared" ref="AI32:BF32" si="73">AI19/AI$28</f>
        <v>-2.7126506943384712E-2</v>
      </c>
      <c r="AJ32" s="3">
        <f t="shared" si="73"/>
        <v>-2.1509906561473779E-2</v>
      </c>
      <c r="AK32" s="3">
        <f t="shared" si="73"/>
        <v>-1.8303868903166362E-2</v>
      </c>
      <c r="AL32" s="3">
        <f t="shared" si="73"/>
        <v>-1.8793012867594206E-2</v>
      </c>
      <c r="AM32" s="3">
        <f t="shared" si="73"/>
        <v>-1.7832695440146297E-2</v>
      </c>
      <c r="AN32" s="3">
        <f t="shared" si="73"/>
        <v>-1.6086374288583859E-2</v>
      </c>
      <c r="AO32" s="3">
        <f t="shared" si="73"/>
        <v>-1.5355799232897812E-2</v>
      </c>
      <c r="AP32" s="3">
        <f t="shared" si="73"/>
        <v>-1.5320932877518494E-2</v>
      </c>
      <c r="AQ32" s="3">
        <f t="shared" si="73"/>
        <v>-1.452285679126549E-2</v>
      </c>
      <c r="AR32" s="3">
        <f t="shared" si="73"/>
        <v>-1.3091633254343257E-2</v>
      </c>
      <c r="AS32" s="3">
        <f t="shared" si="73"/>
        <v>-1.1338065422848251E-2</v>
      </c>
      <c r="AT32" s="3">
        <f t="shared" si="73"/>
        <v>-9.0293281577386985E-3</v>
      </c>
      <c r="AU32" s="3">
        <f t="shared" si="73"/>
        <v>-9.8977582047934092E-3</v>
      </c>
      <c r="AV32" s="3">
        <f t="shared" si="73"/>
        <v>-1.1228710636109043E-2</v>
      </c>
      <c r="AW32" s="3">
        <f t="shared" si="73"/>
        <v>-1.0869959996471799E-2</v>
      </c>
      <c r="AX32" s="3">
        <f t="shared" si="73"/>
        <v>-1.0688704679892153E-2</v>
      </c>
      <c r="AY32" s="3">
        <f t="shared" si="73"/>
        <v>-1.1135226490083474E-2</v>
      </c>
      <c r="AZ32" s="3">
        <f t="shared" si="73"/>
        <v>-1.2719167058354339E-2</v>
      </c>
      <c r="BA32" s="3">
        <f t="shared" si="73"/>
        <v>-1.1520407424912589E-2</v>
      </c>
      <c r="BB32" s="3">
        <f t="shared" si="73"/>
        <v>-1.2471352635557525E-2</v>
      </c>
      <c r="BC32" s="3">
        <f t="shared" si="73"/>
        <v>-1.2676544227590226E-2</v>
      </c>
      <c r="BD32" s="3">
        <f t="shared" si="73"/>
        <v>-1.2491698329404586E-2</v>
      </c>
      <c r="BE32" s="3">
        <f t="shared" si="73"/>
        <v>-1.3510282494043463E-2</v>
      </c>
      <c r="BF32" s="3">
        <f t="shared" si="73"/>
        <v>-1.2921021476723037E-2</v>
      </c>
    </row>
    <row r="33" spans="1:58" x14ac:dyDescent="0.25">
      <c r="A33">
        <v>832460250</v>
      </c>
      <c r="B33">
        <v>54</v>
      </c>
      <c r="C33">
        <v>5393</v>
      </c>
      <c r="D33">
        <v>7700</v>
      </c>
      <c r="E33">
        <v>410015610040000</v>
      </c>
      <c r="F33">
        <v>97</v>
      </c>
      <c r="G33">
        <v>19</v>
      </c>
      <c r="H33">
        <v>2011</v>
      </c>
      <c r="I33">
        <v>6</v>
      </c>
      <c r="J33" t="s">
        <v>24</v>
      </c>
      <c r="K33" s="1">
        <v>40581</v>
      </c>
      <c r="L33" s="1">
        <v>40587</v>
      </c>
      <c r="M33" t="s">
        <v>15</v>
      </c>
      <c r="S33" t="s">
        <v>1939</v>
      </c>
      <c r="T33" s="3">
        <f t="shared" ref="T33:AE33" si="74">T20/T$28</f>
        <v>3.2289156626505583E-3</v>
      </c>
      <c r="U33" s="3">
        <f t="shared" si="74"/>
        <v>-1.5861782864393845E-3</v>
      </c>
      <c r="V33" s="3">
        <f t="shared" si="74"/>
        <v>7.5282104647003195E-3</v>
      </c>
      <c r="W33" s="3">
        <f t="shared" si="74"/>
        <v>1.3116550968213354E-2</v>
      </c>
      <c r="X33" s="3">
        <f t="shared" si="74"/>
        <v>2.0622153309429198E-2</v>
      </c>
      <c r="Y33" s="3">
        <f t="shared" si="74"/>
        <v>2.4602722583646854E-2</v>
      </c>
      <c r="Z33" s="3">
        <f t="shared" si="74"/>
        <v>2.0611574770830487E-2</v>
      </c>
      <c r="AA33" s="3">
        <f t="shared" si="74"/>
        <v>1.6377413835248104E-2</v>
      </c>
      <c r="AB33" s="3">
        <f t="shared" si="74"/>
        <v>1.2352280909822523E-2</v>
      </c>
      <c r="AC33" s="3">
        <f t="shared" si="74"/>
        <v>1.1181468801556351E-2</v>
      </c>
      <c r="AD33" s="3">
        <f t="shared" si="74"/>
        <v>1.1825299975246346E-2</v>
      </c>
      <c r="AE33" s="3">
        <f t="shared" si="74"/>
        <v>1.482197261608615E-2</v>
      </c>
      <c r="AF33" s="3">
        <f t="shared" ref="AF33:AH33" si="75">AF20/AF$28</f>
        <v>1.7779044038747579E-2</v>
      </c>
      <c r="AG33" s="3">
        <f t="shared" si="75"/>
        <v>2.557207507309512E-2</v>
      </c>
      <c r="AH33" s="3">
        <f t="shared" si="75"/>
        <v>2.830246723681781E-2</v>
      </c>
      <c r="AI33" s="3">
        <f t="shared" ref="AI33:BF33" si="76">AI20/AI$28</f>
        <v>2.9375858385472301E-2</v>
      </c>
      <c r="AJ33" s="3">
        <f t="shared" si="76"/>
        <v>2.7367849990477238E-2</v>
      </c>
      <c r="AK33" s="3">
        <f t="shared" si="76"/>
        <v>2.486035587657023E-2</v>
      </c>
      <c r="AL33" s="3">
        <f t="shared" si="76"/>
        <v>2.2750262030534079E-2</v>
      </c>
      <c r="AM33" s="3">
        <f t="shared" si="76"/>
        <v>2.1357763143431043E-2</v>
      </c>
      <c r="AN33" s="3">
        <f t="shared" si="76"/>
        <v>2.0134870151609363E-2</v>
      </c>
      <c r="AO33" s="3">
        <f t="shared" si="76"/>
        <v>1.9390765887108054E-2</v>
      </c>
      <c r="AP33" s="3">
        <f t="shared" si="76"/>
        <v>1.8719706938392266E-2</v>
      </c>
      <c r="AQ33" s="3">
        <f t="shared" si="76"/>
        <v>1.704128352774938E-2</v>
      </c>
      <c r="AR33" s="3">
        <f t="shared" si="76"/>
        <v>2.3122486408459784E-2</v>
      </c>
      <c r="AS33" s="3">
        <f t="shared" si="76"/>
        <v>2.0710129250787586E-2</v>
      </c>
      <c r="AT33" s="3">
        <f t="shared" si="76"/>
        <v>2.0174905102447415E-2</v>
      </c>
      <c r="AU33" s="3">
        <f t="shared" si="76"/>
        <v>1.9231194812667364E-2</v>
      </c>
      <c r="AV33" s="3">
        <f t="shared" si="76"/>
        <v>1.8315639823969831E-2</v>
      </c>
      <c r="AW33" s="3">
        <f t="shared" si="76"/>
        <v>1.9420649292025763E-2</v>
      </c>
      <c r="AX33" s="3">
        <f t="shared" si="76"/>
        <v>1.9234638445132998E-2</v>
      </c>
      <c r="AY33" s="3">
        <f t="shared" si="76"/>
        <v>1.9403201357263464E-2</v>
      </c>
      <c r="AZ33" s="3">
        <f t="shared" si="76"/>
        <v>1.5866911649503629E-2</v>
      </c>
      <c r="BA33" s="3">
        <f t="shared" si="76"/>
        <v>1.4016008178057499E-2</v>
      </c>
      <c r="BB33" s="3">
        <f t="shared" si="76"/>
        <v>1.2919811377353289E-2</v>
      </c>
      <c r="BC33" s="3">
        <f t="shared" si="76"/>
        <v>1.150140972292258E-2</v>
      </c>
      <c r="BD33" s="3">
        <f t="shared" si="76"/>
        <v>1.0365330513378164E-2</v>
      </c>
      <c r="BE33" s="3">
        <f t="shared" si="76"/>
        <v>1.0372849878645167E-2</v>
      </c>
      <c r="BF33" s="3">
        <f t="shared" si="76"/>
        <v>9.7192444294368231E-3</v>
      </c>
    </row>
    <row r="34" spans="1:58" x14ac:dyDescent="0.25">
      <c r="A34">
        <v>832460731</v>
      </c>
      <c r="B34">
        <v>439</v>
      </c>
      <c r="C34">
        <v>5393</v>
      </c>
      <c r="D34">
        <v>7700</v>
      </c>
      <c r="E34">
        <v>410040610065000</v>
      </c>
      <c r="F34">
        <v>97</v>
      </c>
      <c r="G34">
        <v>19</v>
      </c>
      <c r="H34">
        <v>2011</v>
      </c>
      <c r="I34">
        <v>6</v>
      </c>
      <c r="J34" t="s">
        <v>24</v>
      </c>
      <c r="K34" s="1">
        <v>40581</v>
      </c>
      <c r="L34" s="1">
        <v>40587</v>
      </c>
      <c r="M34" t="s">
        <v>16</v>
      </c>
      <c r="S34" t="s">
        <v>1940</v>
      </c>
      <c r="T34" s="3">
        <f t="shared" ref="T34:AE34" si="77">T21/T$28</f>
        <v>-8.9590361445783168E-2</v>
      </c>
      <c r="U34" s="3">
        <f t="shared" si="77"/>
        <v>-0.10459015593352691</v>
      </c>
      <c r="V34" s="3">
        <f t="shared" si="77"/>
        <v>-0.111150856882703</v>
      </c>
      <c r="W34" s="3">
        <f t="shared" si="77"/>
        <v>-0.10219218122031422</v>
      </c>
      <c r="X34" s="3">
        <f t="shared" si="77"/>
        <v>-0.10087217753658301</v>
      </c>
      <c r="Y34" s="3">
        <f t="shared" si="77"/>
        <v>-0.10462775045924547</v>
      </c>
      <c r="Z34" s="3">
        <f t="shared" si="77"/>
        <v>-0.10923518949240661</v>
      </c>
      <c r="AA34" s="3">
        <f t="shared" si="77"/>
        <v>-0.11052220519760808</v>
      </c>
      <c r="AB34" s="3">
        <f t="shared" si="77"/>
        <v>-0.11425727476809691</v>
      </c>
      <c r="AC34" s="3">
        <f t="shared" si="77"/>
        <v>-0.11511429416084148</v>
      </c>
      <c r="AD34" s="3">
        <f t="shared" si="77"/>
        <v>-0.11246411805323338</v>
      </c>
      <c r="AE34" s="3">
        <f t="shared" si="77"/>
        <v>-0.10509944537392339</v>
      </c>
      <c r="AF34" s="3">
        <f t="shared" ref="AF34:AH34" si="78">AF21/AF$28</f>
        <v>-0.10007326224182461</v>
      </c>
      <c r="AG34" s="3">
        <f t="shared" si="78"/>
        <v>-9.7579835065638915E-2</v>
      </c>
      <c r="AH34" s="3">
        <f t="shared" si="78"/>
        <v>-9.6027615954301551E-2</v>
      </c>
      <c r="AI34" s="3">
        <f t="shared" ref="AI34:BF34" si="79">AI21/AI$28</f>
        <v>-9.2336334503280951E-2</v>
      </c>
      <c r="AJ34" s="3">
        <f t="shared" si="79"/>
        <v>-8.8853170503667714E-2</v>
      </c>
      <c r="AK34" s="3">
        <f t="shared" si="79"/>
        <v>-8.5209651280448176E-2</v>
      </c>
      <c r="AL34" s="3">
        <f t="shared" si="79"/>
        <v>-8.3201555716447689E-2</v>
      </c>
      <c r="AM34" s="3">
        <f t="shared" si="79"/>
        <v>-8.0924162327993696E-2</v>
      </c>
      <c r="AN34" s="3">
        <f t="shared" si="79"/>
        <v>-7.5744894543019761E-2</v>
      </c>
      <c r="AO34" s="3">
        <f t="shared" si="79"/>
        <v>-7.4986187116993397E-2</v>
      </c>
      <c r="AP34" s="3">
        <f t="shared" si="79"/>
        <v>-7.2452076624501593E-2</v>
      </c>
      <c r="AQ34" s="3">
        <f t="shared" si="79"/>
        <v>-6.7263422768953973E-2</v>
      </c>
      <c r="AR34" s="3">
        <f t="shared" si="79"/>
        <v>-6.8093667640582223E-2</v>
      </c>
      <c r="AS34" s="3">
        <f t="shared" si="79"/>
        <v>-6.6516387294418611E-2</v>
      </c>
      <c r="AT34" s="3">
        <f t="shared" si="79"/>
        <v>-6.5104201421127786E-2</v>
      </c>
      <c r="AU34" s="3">
        <f t="shared" si="79"/>
        <v>-6.4056033815035301E-2</v>
      </c>
      <c r="AV34" s="3">
        <f t="shared" si="79"/>
        <v>-6.0962236383380011E-2</v>
      </c>
      <c r="AW34" s="3">
        <f t="shared" si="79"/>
        <v>-5.8220439675613411E-2</v>
      </c>
      <c r="AX34" s="3">
        <f t="shared" si="79"/>
        <v>-5.7452416401754455E-2</v>
      </c>
      <c r="AY34" s="3">
        <f t="shared" si="79"/>
        <v>-5.7250597140563707E-2</v>
      </c>
      <c r="AZ34" s="3">
        <f t="shared" si="79"/>
        <v>-5.6602429887906106E-2</v>
      </c>
      <c r="BA34" s="3">
        <f t="shared" si="79"/>
        <v>-5.6067111800142566E-2</v>
      </c>
      <c r="BB34" s="3">
        <f t="shared" si="79"/>
        <v>-5.4587477952028417E-2</v>
      </c>
      <c r="BC34" s="3">
        <f t="shared" si="79"/>
        <v>-5.2403106213742938E-2</v>
      </c>
      <c r="BD34" s="3">
        <f t="shared" si="79"/>
        <v>-5.1138290867734797E-2</v>
      </c>
      <c r="BE34" s="3">
        <f t="shared" si="79"/>
        <v>-4.9303704033206469E-2</v>
      </c>
      <c r="BF34" s="3">
        <f t="shared" si="79"/>
        <v>-4.8022587377594073E-2</v>
      </c>
    </row>
    <row r="35" spans="1:58" x14ac:dyDescent="0.25">
      <c r="A35">
        <v>832461212</v>
      </c>
      <c r="B35">
        <v>1195</v>
      </c>
      <c r="C35">
        <v>5393</v>
      </c>
      <c r="D35">
        <v>7700</v>
      </c>
      <c r="E35">
        <v>410065610085000</v>
      </c>
      <c r="F35">
        <v>97</v>
      </c>
      <c r="G35">
        <v>19</v>
      </c>
      <c r="H35">
        <v>2011</v>
      </c>
      <c r="I35">
        <v>6</v>
      </c>
      <c r="J35" t="s">
        <v>24</v>
      </c>
      <c r="K35" s="1">
        <v>40581</v>
      </c>
      <c r="L35" s="1">
        <v>40587</v>
      </c>
      <c r="M35" t="s">
        <v>17</v>
      </c>
      <c r="S35" t="s">
        <v>1941</v>
      </c>
      <c r="T35" s="3">
        <f t="shared" ref="T35:AE35" si="80">T22/T$28</f>
        <v>3.1421686746987906E-2</v>
      </c>
      <c r="U35" s="3">
        <f t="shared" si="80"/>
        <v>5.6394738768637598E-2</v>
      </c>
      <c r="V35" s="3">
        <f t="shared" si="80"/>
        <v>5.4502292608370438E-2</v>
      </c>
      <c r="W35" s="3">
        <f t="shared" si="80"/>
        <v>6.3755937157471659E-2</v>
      </c>
      <c r="X35" s="3">
        <f t="shared" si="80"/>
        <v>7.147010369221822E-2</v>
      </c>
      <c r="Y35" s="3">
        <f t="shared" si="80"/>
        <v>7.4490016925903055E-2</v>
      </c>
      <c r="Z35" s="3">
        <f t="shared" si="80"/>
        <v>8.4519086058284301E-2</v>
      </c>
      <c r="AA35" s="3">
        <f t="shared" si="80"/>
        <v>8.9190429914565578E-2</v>
      </c>
      <c r="AB35" s="3">
        <f t="shared" si="80"/>
        <v>9.1596425092125899E-2</v>
      </c>
      <c r="AC35" s="3">
        <f t="shared" si="80"/>
        <v>8.4221016393129969E-2</v>
      </c>
      <c r="AD35" s="3">
        <f t="shared" si="80"/>
        <v>7.7018617356222535E-2</v>
      </c>
      <c r="AE35" s="3">
        <f t="shared" si="80"/>
        <v>7.1961635368293309E-2</v>
      </c>
      <c r="AF35" s="3">
        <f t="shared" ref="AF35:AH35" si="81">AF22/AF$28</f>
        <v>6.7330960327386044E-2</v>
      </c>
      <c r="AG35" s="3">
        <f t="shared" si="81"/>
        <v>6.4375489745970738E-2</v>
      </c>
      <c r="AH35" s="3">
        <f t="shared" si="81"/>
        <v>6.0011593001453985E-2</v>
      </c>
      <c r="AI35" s="3">
        <f t="shared" ref="AI35:BF35" si="82">AI22/AI$28</f>
        <v>5.9014191973142081E-2</v>
      </c>
      <c r="AJ35" s="3">
        <f t="shared" si="82"/>
        <v>5.8247580351938347E-2</v>
      </c>
      <c r="AK35" s="3">
        <f t="shared" si="82"/>
        <v>5.5981046240920089E-2</v>
      </c>
      <c r="AL35" s="3">
        <f t="shared" si="82"/>
        <v>5.3307857779497099E-2</v>
      </c>
      <c r="AM35" s="3">
        <f t="shared" si="82"/>
        <v>5.1352067073719192E-2</v>
      </c>
      <c r="AN35" s="3">
        <f t="shared" si="82"/>
        <v>4.9232387966904254E-2</v>
      </c>
      <c r="AO35" s="3">
        <f t="shared" si="82"/>
        <v>4.7782258526732839E-2</v>
      </c>
      <c r="AP35" s="3">
        <f t="shared" si="82"/>
        <v>4.6928209163465191E-2</v>
      </c>
      <c r="AQ35" s="3">
        <f t="shared" si="82"/>
        <v>4.3774372727157028E-2</v>
      </c>
      <c r="AR35" s="3">
        <f t="shared" si="82"/>
        <v>3.826690738533322E-2</v>
      </c>
      <c r="AS35" s="3">
        <f t="shared" si="82"/>
        <v>3.5934798228229904E-2</v>
      </c>
      <c r="AT35" s="3">
        <f t="shared" si="82"/>
        <v>3.5755071847599601E-2</v>
      </c>
      <c r="AU35" s="3">
        <f t="shared" si="82"/>
        <v>3.7389072078252615E-2</v>
      </c>
      <c r="AV35" s="3">
        <f t="shared" si="82"/>
        <v>3.5900797279533658E-2</v>
      </c>
      <c r="AW35" s="3">
        <f t="shared" si="82"/>
        <v>3.5951290126755679E-2</v>
      </c>
      <c r="AX35" s="3">
        <f t="shared" si="82"/>
        <v>3.2755221117862478E-2</v>
      </c>
      <c r="AY35" s="3">
        <f t="shared" si="82"/>
        <v>3.4496570206959898E-2</v>
      </c>
      <c r="AZ35" s="3">
        <f t="shared" si="82"/>
        <v>4.1419191271774285E-2</v>
      </c>
      <c r="BA35" s="3">
        <f t="shared" si="82"/>
        <v>3.8222257802793674E-2</v>
      </c>
      <c r="BB35" s="3">
        <f t="shared" si="82"/>
        <v>3.7960007679293528E-2</v>
      </c>
      <c r="BC35" s="3">
        <f t="shared" si="82"/>
        <v>3.7652537282019144E-2</v>
      </c>
      <c r="BD35" s="3">
        <f t="shared" si="82"/>
        <v>3.6441839849729089E-2</v>
      </c>
      <c r="BE35" s="3">
        <f t="shared" si="82"/>
        <v>3.5457019814339616E-2</v>
      </c>
      <c r="BF35" s="3">
        <f t="shared" si="82"/>
        <v>3.3518984869874417E-2</v>
      </c>
    </row>
    <row r="36" spans="1:58" x14ac:dyDescent="0.25">
      <c r="A36">
        <v>832461693</v>
      </c>
      <c r="B36">
        <v>573</v>
      </c>
      <c r="C36">
        <v>5393</v>
      </c>
      <c r="D36">
        <v>7700</v>
      </c>
      <c r="E36">
        <v>410085799999000</v>
      </c>
      <c r="F36">
        <v>97</v>
      </c>
      <c r="G36">
        <v>19</v>
      </c>
      <c r="H36">
        <v>2011</v>
      </c>
      <c r="I36">
        <v>6</v>
      </c>
      <c r="J36" t="s">
        <v>24</v>
      </c>
      <c r="K36" s="1">
        <v>40581</v>
      </c>
      <c r="L36" s="1">
        <v>40587</v>
      </c>
      <c r="M36" t="s">
        <v>18</v>
      </c>
      <c r="S36" t="s">
        <v>1942</v>
      </c>
      <c r="T36" s="3">
        <f t="shared" ref="T36:AE36" si="83">T23/T$28</f>
        <v>-3.6240963855421728E-2</v>
      </c>
      <c r="U36" s="3">
        <f t="shared" si="83"/>
        <v>-6.0884843456404485E-2</v>
      </c>
      <c r="V36" s="3">
        <f t="shared" si="83"/>
        <v>-5.5981919287177662E-2</v>
      </c>
      <c r="W36" s="3">
        <f t="shared" si="83"/>
        <v>-6.0979174278407031E-2</v>
      </c>
      <c r="X36" s="3">
        <f t="shared" si="83"/>
        <v>-6.6421164841554414E-2</v>
      </c>
      <c r="Y36" s="3">
        <f t="shared" si="83"/>
        <v>-6.5136650596417475E-2</v>
      </c>
      <c r="Z36" s="3">
        <f t="shared" si="83"/>
        <v>-6.9770146394855653E-2</v>
      </c>
      <c r="AA36" s="3">
        <f t="shared" si="83"/>
        <v>-7.049382642445344E-2</v>
      </c>
      <c r="AB36" s="3">
        <f t="shared" si="83"/>
        <v>-6.8035494938370966E-2</v>
      </c>
      <c r="AC36" s="3">
        <f t="shared" si="83"/>
        <v>-7.0741267010614048E-2</v>
      </c>
      <c r="AD36" s="3">
        <f t="shared" si="83"/>
        <v>-6.9431838415071057E-2</v>
      </c>
      <c r="AE36" s="3">
        <f t="shared" si="83"/>
        <v>-6.7186021346515523E-2</v>
      </c>
      <c r="AF36" s="3">
        <f t="shared" ref="AF36:AH36" si="84">AF23/AF$28</f>
        <v>-6.2642916873256335E-2</v>
      </c>
      <c r="AG36" s="3">
        <f t="shared" si="84"/>
        <v>-5.9087096250832798E-2</v>
      </c>
      <c r="AH36" s="3">
        <f t="shared" si="84"/>
        <v>-5.6857519421515706E-2</v>
      </c>
      <c r="AI36" s="3">
        <f t="shared" ref="AI36:BF36" si="85">AI23/AI$28</f>
        <v>-5.7561422249351443E-2</v>
      </c>
      <c r="AJ36" s="3">
        <f t="shared" si="85"/>
        <v>-5.4025821122070307E-2</v>
      </c>
      <c r="AK36" s="3">
        <f t="shared" si="85"/>
        <v>-5.2163969759540636E-2</v>
      </c>
      <c r="AL36" s="3">
        <f t="shared" si="85"/>
        <v>-4.9468228307661746E-2</v>
      </c>
      <c r="AM36" s="3">
        <f t="shared" si="85"/>
        <v>-4.7309856199222539E-2</v>
      </c>
      <c r="AN36" s="3">
        <f t="shared" si="85"/>
        <v>-4.5054761107656993E-2</v>
      </c>
      <c r="AO36" s="3">
        <f t="shared" si="85"/>
        <v>-4.2344223922308556E-2</v>
      </c>
      <c r="AP36" s="3">
        <f t="shared" si="85"/>
        <v>-4.1744086860498179E-2</v>
      </c>
      <c r="AQ36" s="3">
        <f t="shared" si="85"/>
        <v>-4.1026805226106772E-2</v>
      </c>
      <c r="AR36" s="3">
        <f t="shared" si="85"/>
        <v>-3.9184936954472685E-2</v>
      </c>
      <c r="AS36" s="3">
        <f t="shared" si="85"/>
        <v>-3.7417195013146158E-2</v>
      </c>
      <c r="AT36" s="3">
        <f t="shared" si="85"/>
        <v>-3.7907544712905118E-2</v>
      </c>
      <c r="AU36" s="3">
        <f t="shared" si="85"/>
        <v>-3.7532918759820302E-2</v>
      </c>
      <c r="AV36" s="3">
        <f t="shared" si="85"/>
        <v>-3.6047250957306966E-2</v>
      </c>
      <c r="AW36" s="3">
        <f t="shared" si="85"/>
        <v>-3.6319675405872373E-2</v>
      </c>
      <c r="AX36" s="3">
        <f t="shared" si="85"/>
        <v>-3.8197658041929899E-2</v>
      </c>
      <c r="AY36" s="3">
        <f t="shared" si="85"/>
        <v>-3.9050631983939481E-2</v>
      </c>
      <c r="AZ36" s="3">
        <f t="shared" si="85"/>
        <v>-3.8214473927844009E-2</v>
      </c>
      <c r="BA36" s="3">
        <f t="shared" si="85"/>
        <v>-3.6059198544207235E-2</v>
      </c>
      <c r="BB36" s="3">
        <f t="shared" si="85"/>
        <v>-3.501427868636086E-2</v>
      </c>
      <c r="BC36" s="3">
        <f t="shared" si="85"/>
        <v>-3.3579029987854024E-2</v>
      </c>
      <c r="BD36" s="3">
        <f t="shared" si="85"/>
        <v>-3.2911670224864825E-2</v>
      </c>
      <c r="BE36" s="3">
        <f t="shared" si="85"/>
        <v>-3.3777791369766663E-2</v>
      </c>
      <c r="BF36" s="3">
        <f t="shared" si="85"/>
        <v>-3.3132493358448506E-2</v>
      </c>
    </row>
    <row r="37" spans="1:58" x14ac:dyDescent="0.25">
      <c r="A37">
        <v>832462402</v>
      </c>
      <c r="B37">
        <v>2275</v>
      </c>
      <c r="C37">
        <v>5393</v>
      </c>
      <c r="F37">
        <v>97</v>
      </c>
      <c r="G37">
        <v>19</v>
      </c>
      <c r="H37">
        <v>2011</v>
      </c>
      <c r="I37">
        <v>6</v>
      </c>
      <c r="J37" t="s">
        <v>24</v>
      </c>
      <c r="K37" s="1">
        <v>40581</v>
      </c>
      <c r="L37" s="1">
        <v>40587</v>
      </c>
      <c r="M37" t="s">
        <v>19</v>
      </c>
      <c r="S37" t="s">
        <v>1943</v>
      </c>
      <c r="T37" s="3">
        <f t="shared" ref="T37:AE37" si="86">T24/T$28</f>
        <v>0.19840963855421681</v>
      </c>
      <c r="U37" s="3">
        <f t="shared" si="86"/>
        <v>0.22418799873105735</v>
      </c>
      <c r="V37" s="3">
        <f t="shared" si="86"/>
        <v>0.23025267470976549</v>
      </c>
      <c r="W37" s="3">
        <f t="shared" si="86"/>
        <v>0.22411399342345631</v>
      </c>
      <c r="X37" s="3">
        <f t="shared" si="86"/>
        <v>0.20063959686016081</v>
      </c>
      <c r="Y37" s="3">
        <f t="shared" si="86"/>
        <v>0.1844442127048555</v>
      </c>
      <c r="Z37" s="3">
        <f t="shared" si="86"/>
        <v>0.16351074018333558</v>
      </c>
      <c r="AA37" s="3">
        <f t="shared" si="86"/>
        <v>0.14048685096970742</v>
      </c>
      <c r="AB37" s="3">
        <f t="shared" si="86"/>
        <v>0.1249523486805879</v>
      </c>
      <c r="AC37" s="3">
        <f t="shared" si="86"/>
        <v>0.10859614155882548</v>
      </c>
      <c r="AD37" s="3">
        <f t="shared" si="86"/>
        <v>9.425498004507768E-2</v>
      </c>
      <c r="AE37" s="3">
        <f t="shared" si="86"/>
        <v>8.1700533862537353E-2</v>
      </c>
      <c r="AF37" s="3">
        <f t="shared" ref="AF37:AH37" si="87">AF24/AF$28</f>
        <v>7.1460286684772514E-2</v>
      </c>
      <c r="AG37" s="3">
        <f t="shared" si="87"/>
        <v>6.3878408373059539E-2</v>
      </c>
      <c r="AH37" s="3">
        <f t="shared" si="87"/>
        <v>5.6135385532063681E-2</v>
      </c>
      <c r="AI37" s="3">
        <f t="shared" ref="AI37:BF37" si="88">AI24/AI$28</f>
        <v>5.1515336487105115E-2</v>
      </c>
      <c r="AJ37" s="3">
        <f t="shared" si="88"/>
        <v>4.7469541579855584E-2</v>
      </c>
      <c r="AK37" s="3">
        <f t="shared" si="88"/>
        <v>4.5739106113080873E-2</v>
      </c>
      <c r="AL37" s="3">
        <f t="shared" si="88"/>
        <v>4.5568482104817433E-2</v>
      </c>
      <c r="AM37" s="3">
        <f t="shared" si="88"/>
        <v>4.3752310905475218E-2</v>
      </c>
      <c r="AN37" s="3">
        <f t="shared" si="88"/>
        <v>4.0645176718159634E-2</v>
      </c>
      <c r="AO37" s="3">
        <f t="shared" si="88"/>
        <v>3.9632084404166087E-2</v>
      </c>
      <c r="AP37" s="3">
        <f t="shared" si="88"/>
        <v>3.5938398873246874E-2</v>
      </c>
      <c r="AQ37" s="3">
        <f t="shared" si="88"/>
        <v>3.4952453291352478E-2</v>
      </c>
      <c r="AR37" s="3">
        <f t="shared" si="88"/>
        <v>3.4936238859435149E-2</v>
      </c>
      <c r="AS37" s="3">
        <f t="shared" si="88"/>
        <v>3.3589808374061399E-2</v>
      </c>
      <c r="AT37" s="3">
        <f t="shared" si="88"/>
        <v>3.1825712613414714E-2</v>
      </c>
      <c r="AU37" s="3">
        <f t="shared" si="88"/>
        <v>2.9388983557217772E-2</v>
      </c>
      <c r="AV37" s="3">
        <f t="shared" si="88"/>
        <v>2.8619191861461959E-2</v>
      </c>
      <c r="AW37" s="3">
        <f t="shared" si="88"/>
        <v>2.362335458899098E-2</v>
      </c>
      <c r="AX37" s="3">
        <f t="shared" si="88"/>
        <v>2.3686169570641014E-2</v>
      </c>
      <c r="AY37" s="3">
        <f t="shared" si="88"/>
        <v>2.2802872787486331E-2</v>
      </c>
      <c r="AZ37" s="3">
        <f t="shared" si="88"/>
        <v>2.0652622883106146E-2</v>
      </c>
      <c r="BA37" s="3">
        <f t="shared" si="88"/>
        <v>1.9766204854797902E-2</v>
      </c>
      <c r="BB37" s="3">
        <f t="shared" si="88"/>
        <v>1.8427304687968701E-2</v>
      </c>
      <c r="BC37" s="3">
        <f t="shared" si="88"/>
        <v>1.7710329344599415E-2</v>
      </c>
      <c r="BD37" s="3">
        <f t="shared" si="88"/>
        <v>1.7881727203541281E-2</v>
      </c>
      <c r="BE37" s="3">
        <f t="shared" si="88"/>
        <v>1.8567429084570274E-2</v>
      </c>
      <c r="BF37" s="3">
        <f t="shared" si="88"/>
        <v>1.960529045854166E-2</v>
      </c>
    </row>
    <row r="38" spans="1:58" x14ac:dyDescent="0.25">
      <c r="A38">
        <v>832459779</v>
      </c>
      <c r="B38">
        <v>5</v>
      </c>
      <c r="C38">
        <v>5393</v>
      </c>
      <c r="D38">
        <v>7700</v>
      </c>
      <c r="E38">
        <v>400000610015000</v>
      </c>
      <c r="F38">
        <v>97</v>
      </c>
      <c r="G38">
        <v>19</v>
      </c>
      <c r="H38">
        <v>2011</v>
      </c>
      <c r="I38">
        <v>7</v>
      </c>
      <c r="J38" t="s">
        <v>25</v>
      </c>
      <c r="K38" s="1">
        <v>40588</v>
      </c>
      <c r="L38" s="1">
        <v>40594</v>
      </c>
      <c r="M38" t="s">
        <v>14</v>
      </c>
      <c r="S38" t="s">
        <v>1944</v>
      </c>
      <c r="T38" s="3">
        <f t="shared" ref="T38:AE38" si="89">T25/T$28</f>
        <v>-7.0506024096385581E-2</v>
      </c>
      <c r="U38" s="3">
        <f t="shared" si="89"/>
        <v>-6.2422216257107282E-2</v>
      </c>
      <c r="V38" s="3">
        <f t="shared" si="89"/>
        <v>-4.8957757471301752E-2</v>
      </c>
      <c r="W38" s="3">
        <f t="shared" si="89"/>
        <v>-4.7606868834490335E-2</v>
      </c>
      <c r="X38" s="3">
        <f t="shared" si="89"/>
        <v>-4.8890396356236071E-2</v>
      </c>
      <c r="Y38" s="3">
        <f t="shared" si="89"/>
        <v>-3.9146164397846954E-2</v>
      </c>
      <c r="Z38" s="3">
        <f t="shared" si="89"/>
        <v>-2.0392666575454917E-2</v>
      </c>
      <c r="AA38" s="3">
        <f t="shared" si="89"/>
        <v>1.5143294918649477E-3</v>
      </c>
      <c r="AB38" s="3">
        <f t="shared" si="89"/>
        <v>2.3740946249311702E-2</v>
      </c>
      <c r="AC38" s="3">
        <f t="shared" si="89"/>
        <v>5.0447735573759554E-2</v>
      </c>
      <c r="AD38" s="3">
        <f t="shared" si="89"/>
        <v>6.5449539451684774E-2</v>
      </c>
      <c r="AE38" s="3">
        <f t="shared" si="89"/>
        <v>7.3327237371176218E-2</v>
      </c>
      <c r="AF38" s="3">
        <f t="shared" ref="AF38:AH38" si="90">AF25/AF$28</f>
        <v>7.3957863110611186E-2</v>
      </c>
      <c r="AG38" s="3">
        <f t="shared" si="90"/>
        <v>7.2204521369321095E-2</v>
      </c>
      <c r="AH38" s="3">
        <f t="shared" si="90"/>
        <v>7.1611070992561698E-2</v>
      </c>
      <c r="AI38" s="3">
        <f t="shared" ref="AI38:BF38" si="91">AI25/AI$28</f>
        <v>6.6595452464520075E-2</v>
      </c>
      <c r="AJ38" s="3">
        <f t="shared" si="91"/>
        <v>6.2740594105119812E-2</v>
      </c>
      <c r="AK38" s="3">
        <f t="shared" si="91"/>
        <v>5.9781669806431487E-2</v>
      </c>
      <c r="AL38" s="3">
        <f t="shared" si="91"/>
        <v>5.6224826118890028E-2</v>
      </c>
      <c r="AM38" s="3">
        <f t="shared" si="91"/>
        <v>5.366796910132015E-2</v>
      </c>
      <c r="AN38" s="3">
        <f t="shared" si="91"/>
        <v>5.1879573389449568E-2</v>
      </c>
      <c r="AO38" s="3">
        <f t="shared" si="91"/>
        <v>4.9618626873336479E-2</v>
      </c>
      <c r="AP38" s="3">
        <f t="shared" si="91"/>
        <v>4.9546719918535251E-2</v>
      </c>
      <c r="AQ38" s="3">
        <f t="shared" si="91"/>
        <v>4.5855734671968053E-2</v>
      </c>
      <c r="AR38" s="3">
        <f t="shared" si="91"/>
        <v>4.4008170258704439E-2</v>
      </c>
      <c r="AS38" s="3">
        <f t="shared" si="91"/>
        <v>4.2365755252540424E-2</v>
      </c>
      <c r="AT38" s="3">
        <f t="shared" si="91"/>
        <v>4.0748275066585606E-2</v>
      </c>
      <c r="AU38" s="3">
        <f t="shared" si="91"/>
        <v>4.0592427025471951E-2</v>
      </c>
      <c r="AV38" s="3">
        <f t="shared" si="91"/>
        <v>4.0546236497685344E-2</v>
      </c>
      <c r="AW38" s="3">
        <f t="shared" si="91"/>
        <v>4.1134626659679471E-2</v>
      </c>
      <c r="AX38" s="3">
        <f t="shared" si="91"/>
        <v>4.5219508269284961E-2</v>
      </c>
      <c r="AY38" s="3">
        <f t="shared" si="91"/>
        <v>4.6043730064785897E-2</v>
      </c>
      <c r="AZ38" s="3">
        <f t="shared" si="91"/>
        <v>4.4125397028870958E-2</v>
      </c>
      <c r="BA38" s="3">
        <f t="shared" si="91"/>
        <v>4.3501354028909575E-2</v>
      </c>
      <c r="BB38" s="3">
        <f t="shared" si="91"/>
        <v>4.2279610275854647E-2</v>
      </c>
      <c r="BC38" s="3">
        <f t="shared" si="91"/>
        <v>4.1730429406425552E-2</v>
      </c>
      <c r="BD38" s="3">
        <f t="shared" si="91"/>
        <v>4.1598139285643043E-2</v>
      </c>
      <c r="BE38" s="3">
        <f t="shared" si="91"/>
        <v>4.167489136448433E-2</v>
      </c>
      <c r="BF38" s="3">
        <f t="shared" si="91"/>
        <v>3.9475022477532644E-2</v>
      </c>
    </row>
    <row r="39" spans="1:58" x14ac:dyDescent="0.25">
      <c r="A39">
        <v>832460260</v>
      </c>
      <c r="B39">
        <v>36</v>
      </c>
      <c r="C39">
        <v>5393</v>
      </c>
      <c r="D39">
        <v>7700</v>
      </c>
      <c r="E39">
        <v>410015610040000</v>
      </c>
      <c r="F39">
        <v>97</v>
      </c>
      <c r="G39">
        <v>19</v>
      </c>
      <c r="H39">
        <v>2011</v>
      </c>
      <c r="I39">
        <v>7</v>
      </c>
      <c r="J39" t="s">
        <v>25</v>
      </c>
      <c r="K39" s="1">
        <v>40588</v>
      </c>
      <c r="L39" s="1">
        <v>40594</v>
      </c>
      <c r="M39" t="s">
        <v>15</v>
      </c>
      <c r="S39" t="s">
        <v>1945</v>
      </c>
      <c r="T39" s="3">
        <f t="shared" ref="T39:AE39" si="92">T26/T$28</f>
        <v>6.6987951807228477E-3</v>
      </c>
      <c r="U39" s="3">
        <f t="shared" si="92"/>
        <v>1.2689426291515177E-2</v>
      </c>
      <c r="V39" s="3">
        <f t="shared" si="92"/>
        <v>1.2942668531104663E-2</v>
      </c>
      <c r="W39" s="3">
        <f t="shared" si="92"/>
        <v>1.7939349652904623E-2</v>
      </c>
      <c r="X39" s="3">
        <f t="shared" si="92"/>
        <v>2.7774009109409817E-2</v>
      </c>
      <c r="Y39" s="3">
        <f t="shared" si="92"/>
        <v>2.7273966998499936E-2</v>
      </c>
      <c r="Z39" s="3">
        <f t="shared" si="92"/>
        <v>3.0524011492680258E-2</v>
      </c>
      <c r="AA39" s="3">
        <f t="shared" si="92"/>
        <v>3.2045358341630345E-2</v>
      </c>
      <c r="AB39" s="3">
        <f t="shared" si="92"/>
        <v>2.6742979372273285E-2</v>
      </c>
      <c r="AC39" s="3">
        <f t="shared" si="92"/>
        <v>2.6930889463194135E-2</v>
      </c>
      <c r="AD39" s="3">
        <f t="shared" si="92"/>
        <v>2.3707055660987804E-2</v>
      </c>
      <c r="AE39" s="3">
        <f t="shared" si="92"/>
        <v>2.0248443732805189E-2</v>
      </c>
      <c r="AF39" s="3">
        <f t="shared" ref="AF39:AH39" si="93">AF26/AF$28</f>
        <v>1.6147294107199676E-2</v>
      </c>
      <c r="AG39" s="3">
        <f t="shared" si="93"/>
        <v>1.4201338667752875E-2</v>
      </c>
      <c r="AH39" s="3">
        <f t="shared" si="93"/>
        <v>1.3934269624717048E-2</v>
      </c>
      <c r="AI39" s="3">
        <f t="shared" ref="AI39:BF39" si="94">AI26/AI$28</f>
        <v>1.3142072333282464E-2</v>
      </c>
      <c r="AJ39" s="3">
        <f t="shared" si="94"/>
        <v>1.2538307487201984E-2</v>
      </c>
      <c r="AK39" s="3">
        <f t="shared" si="94"/>
        <v>1.279214208738144E-2</v>
      </c>
      <c r="AL39" s="3">
        <f t="shared" si="94"/>
        <v>1.461097940609898E-2</v>
      </c>
      <c r="AM39" s="3">
        <f t="shared" si="94"/>
        <v>1.5309436488822721E-2</v>
      </c>
      <c r="AN39" s="3">
        <f t="shared" si="94"/>
        <v>1.4775933808407872E-2</v>
      </c>
      <c r="AO39" s="3">
        <f t="shared" si="94"/>
        <v>1.6068796181454285E-2</v>
      </c>
      <c r="AP39" s="3">
        <f t="shared" si="94"/>
        <v>1.6934358696299043E-2</v>
      </c>
      <c r="AQ39" s="3">
        <f t="shared" si="94"/>
        <v>1.9848257893687181E-2</v>
      </c>
      <c r="AR39" s="3">
        <f t="shared" si="94"/>
        <v>1.9239773375506815E-2</v>
      </c>
      <c r="AS39" s="3">
        <f t="shared" si="94"/>
        <v>2.0710129250787586E-2</v>
      </c>
      <c r="AT39" s="3">
        <f t="shared" si="94"/>
        <v>2.0981367478022473E-2</v>
      </c>
      <c r="AU39" s="3">
        <f t="shared" si="94"/>
        <v>2.006107951401952E-2</v>
      </c>
      <c r="AV39" s="3">
        <f t="shared" si="94"/>
        <v>2.0582099788535185E-2</v>
      </c>
      <c r="AW39" s="3">
        <f t="shared" si="94"/>
        <v>2.2082362646770409E-2</v>
      </c>
      <c r="AX39" s="3">
        <f t="shared" si="94"/>
        <v>2.1181240191541596E-2</v>
      </c>
      <c r="AY39" s="3">
        <f t="shared" si="94"/>
        <v>2.1366804683340474E-2</v>
      </c>
      <c r="AZ39" s="3">
        <f t="shared" si="94"/>
        <v>2.1606916492187614E-2</v>
      </c>
      <c r="BA39" s="3">
        <f t="shared" si="94"/>
        <v>2.169217434411579E-2</v>
      </c>
      <c r="BB39" s="3">
        <f t="shared" si="94"/>
        <v>2.4393755774468756E-2</v>
      </c>
      <c r="BC39" s="3">
        <f t="shared" si="94"/>
        <v>2.3550923226007311E-2</v>
      </c>
      <c r="BD39" s="3">
        <f t="shared" si="94"/>
        <v>2.2973893561894127E-2</v>
      </c>
      <c r="BE39" s="3">
        <f t="shared" si="94"/>
        <v>2.3183917217373905E-2</v>
      </c>
      <c r="BF39" s="3">
        <f t="shared" si="94"/>
        <v>2.4499493492703452E-2</v>
      </c>
    </row>
    <row r="40" spans="1:58" x14ac:dyDescent="0.25">
      <c r="A40">
        <v>832460742</v>
      </c>
      <c r="B40">
        <v>477</v>
      </c>
      <c r="C40">
        <v>5393</v>
      </c>
      <c r="D40">
        <v>7700</v>
      </c>
      <c r="E40">
        <v>410040610065000</v>
      </c>
      <c r="F40">
        <v>97</v>
      </c>
      <c r="G40">
        <v>19</v>
      </c>
      <c r="H40">
        <v>2011</v>
      </c>
      <c r="I40">
        <v>7</v>
      </c>
      <c r="J40" t="s">
        <v>25</v>
      </c>
      <c r="K40" s="1">
        <v>40588</v>
      </c>
      <c r="L40" s="1">
        <v>40594</v>
      </c>
      <c r="M40" t="s">
        <v>16</v>
      </c>
      <c r="S40" t="s">
        <v>525</v>
      </c>
      <c r="T40" s="3">
        <f t="shared" ref="T40:AE40" si="95">T27/T$28</f>
        <v>-2.8433734939759471E-3</v>
      </c>
      <c r="U40" s="3">
        <f t="shared" si="95"/>
        <v>1.1371678176627063E-2</v>
      </c>
      <c r="V40" s="3">
        <f t="shared" si="95"/>
        <v>1.2357321713114872E-3</v>
      </c>
      <c r="W40" s="3">
        <f t="shared" si="95"/>
        <v>4.7862623310193477E-3</v>
      </c>
      <c r="X40" s="3">
        <f t="shared" si="95"/>
        <v>5.010175404593459E-3</v>
      </c>
      <c r="Y40" s="3">
        <f t="shared" si="95"/>
        <v>1.2834807999294122E-3</v>
      </c>
      <c r="Z40" s="3">
        <f t="shared" si="95"/>
        <v>5.4042960733342762E-4</v>
      </c>
      <c r="AA40" s="3">
        <f t="shared" si="95"/>
        <v>-2.6709433557303092E-3</v>
      </c>
      <c r="AB40" s="3">
        <f t="shared" si="95"/>
        <v>-2.5149307467491238E-3</v>
      </c>
      <c r="AC40" s="3">
        <f t="shared" si="95"/>
        <v>-3.7955007104643244E-3</v>
      </c>
      <c r="AD40" s="3">
        <f t="shared" si="95"/>
        <v>-3.2223182451828038E-3</v>
      </c>
      <c r="AE40" s="3">
        <f t="shared" si="95"/>
        <v>-3.4339699487699962E-4</v>
      </c>
      <c r="AF40" s="3">
        <f t="shared" ref="AF40:AH40" si="96">AF27/AF$28</f>
        <v>2.1941671415145235E-3</v>
      </c>
      <c r="AG40" s="3">
        <f t="shared" si="96"/>
        <v>6.5276449734372067E-3</v>
      </c>
      <c r="AH40" s="3">
        <f t="shared" si="96"/>
        <v>9.008863141055732E-3</v>
      </c>
      <c r="AI40" s="3">
        <f t="shared" ref="AI40:BF40" si="97">AI27/AI$28</f>
        <v>8.7196703799786324E-3</v>
      </c>
      <c r="AJ40" s="3">
        <f t="shared" si="97"/>
        <v>6.0714842239523534E-3</v>
      </c>
      <c r="AK40" s="3">
        <f t="shared" si="97"/>
        <v>7.2886417295305204E-3</v>
      </c>
      <c r="AL40" s="3">
        <f t="shared" si="97"/>
        <v>6.0953137701293091E-3</v>
      </c>
      <c r="AM40" s="3">
        <f t="shared" si="97"/>
        <v>-3.8361030888686809E-2</v>
      </c>
      <c r="AN40" s="3">
        <f t="shared" si="97"/>
        <v>-7.9532737098856957E-2</v>
      </c>
      <c r="AO40" s="3">
        <f t="shared" si="97"/>
        <v>-0.11753215937201247</v>
      </c>
      <c r="AP40" s="3">
        <f t="shared" si="97"/>
        <v>-0.15158267815461118</v>
      </c>
      <c r="AQ40" s="3">
        <f t="shared" si="97"/>
        <v>-0.18332322002181084</v>
      </c>
      <c r="AR40" s="3">
        <f t="shared" si="97"/>
        <v>-0.21298694925893141</v>
      </c>
      <c r="AS40" s="3">
        <f t="shared" si="97"/>
        <v>-0.24020552217476099</v>
      </c>
      <c r="AT40" s="3">
        <f t="shared" si="97"/>
        <v>-0.26613639700064634</v>
      </c>
      <c r="AU40" s="3">
        <f t="shared" si="97"/>
        <v>-0.2901332241573904</v>
      </c>
      <c r="AV40" s="3">
        <f t="shared" si="97"/>
        <v>-0.3125232182659885</v>
      </c>
      <c r="AW40" s="3">
        <f t="shared" si="97"/>
        <v>-0.33427591538553336</v>
      </c>
      <c r="AX40" s="3">
        <f t="shared" si="97"/>
        <v>-0.35461852641744801</v>
      </c>
      <c r="AY40" s="3">
        <f t="shared" si="97"/>
        <v>-0.37327350258964431</v>
      </c>
      <c r="AZ40" s="3">
        <f t="shared" si="97"/>
        <v>-0.39083308407753986</v>
      </c>
      <c r="BA40" s="3">
        <f t="shared" si="97"/>
        <v>-0.40739720080117869</v>
      </c>
      <c r="BB40" s="3">
        <f t="shared" si="97"/>
        <v>-0.42267161421149257</v>
      </c>
      <c r="BC40" s="3">
        <f t="shared" si="97"/>
        <v>-0.43739558622987912</v>
      </c>
      <c r="BD40" s="3">
        <f t="shared" si="97"/>
        <v>-0.45141848115770183</v>
      </c>
      <c r="BE40" s="3">
        <f t="shared" si="97"/>
        <v>-0.46492525487295971</v>
      </c>
      <c r="BF40" s="3">
        <f t="shared" si="97"/>
        <v>-0.47800456466816654</v>
      </c>
    </row>
    <row r="41" spans="1:58" x14ac:dyDescent="0.25">
      <c r="A41">
        <v>832461222</v>
      </c>
      <c r="B41">
        <v>1184</v>
      </c>
      <c r="C41">
        <v>5393</v>
      </c>
      <c r="D41">
        <v>7700</v>
      </c>
      <c r="E41">
        <v>410065610085000</v>
      </c>
      <c r="F41">
        <v>97</v>
      </c>
      <c r="G41">
        <v>19</v>
      </c>
      <c r="H41">
        <v>2011</v>
      </c>
      <c r="I41">
        <v>7</v>
      </c>
      <c r="J41" t="s">
        <v>25</v>
      </c>
      <c r="K41" s="1">
        <v>40588</v>
      </c>
      <c r="L41" s="1">
        <v>40594</v>
      </c>
      <c r="M41" t="s">
        <v>17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25">
      <c r="A42">
        <v>832461703</v>
      </c>
      <c r="B42">
        <v>550</v>
      </c>
      <c r="C42">
        <v>5393</v>
      </c>
      <c r="D42">
        <v>7700</v>
      </c>
      <c r="E42">
        <v>410085799999000</v>
      </c>
      <c r="F42">
        <v>97</v>
      </c>
      <c r="G42">
        <v>19</v>
      </c>
      <c r="H42">
        <v>2011</v>
      </c>
      <c r="I42">
        <v>7</v>
      </c>
      <c r="J42" t="s">
        <v>25</v>
      </c>
      <c r="K42" s="1">
        <v>40588</v>
      </c>
      <c r="L42" s="1">
        <v>40594</v>
      </c>
      <c r="M42" t="s">
        <v>18</v>
      </c>
      <c r="S42" t="s">
        <v>524</v>
      </c>
      <c r="T42">
        <v>1</v>
      </c>
      <c r="U42">
        <v>2</v>
      </c>
      <c r="V42">
        <v>3</v>
      </c>
      <c r="W42">
        <v>4</v>
      </c>
      <c r="X42">
        <v>5</v>
      </c>
      <c r="Y42">
        <v>6</v>
      </c>
      <c r="Z42">
        <v>7</v>
      </c>
      <c r="AA42">
        <v>8</v>
      </c>
      <c r="AB42">
        <v>9</v>
      </c>
      <c r="AC42">
        <v>10</v>
      </c>
      <c r="AD42">
        <v>11</v>
      </c>
      <c r="AE42">
        <v>12</v>
      </c>
      <c r="AF42">
        <v>13</v>
      </c>
      <c r="AG42">
        <v>14</v>
      </c>
      <c r="AH42">
        <v>15</v>
      </c>
      <c r="AI42">
        <v>16</v>
      </c>
      <c r="AJ42">
        <v>17</v>
      </c>
      <c r="AK42">
        <v>18</v>
      </c>
      <c r="AL42">
        <v>19</v>
      </c>
      <c r="AM42">
        <v>20</v>
      </c>
      <c r="AN42">
        <v>21</v>
      </c>
      <c r="AO42">
        <v>22</v>
      </c>
      <c r="AP42">
        <v>23</v>
      </c>
      <c r="AQ42">
        <v>24</v>
      </c>
      <c r="AR42">
        <v>25</v>
      </c>
      <c r="AS42">
        <v>26</v>
      </c>
      <c r="AT42">
        <v>27</v>
      </c>
      <c r="AU42">
        <v>28</v>
      </c>
      <c r="AV42">
        <v>29</v>
      </c>
      <c r="AW42">
        <v>30</v>
      </c>
      <c r="AX42">
        <v>31</v>
      </c>
      <c r="AY42">
        <v>32</v>
      </c>
      <c r="AZ42">
        <v>33</v>
      </c>
      <c r="BA42">
        <v>34</v>
      </c>
      <c r="BB42">
        <v>35</v>
      </c>
      <c r="BC42">
        <v>36</v>
      </c>
      <c r="BD42">
        <v>37</v>
      </c>
      <c r="BE42">
        <v>38</v>
      </c>
      <c r="BF42">
        <v>39</v>
      </c>
    </row>
    <row r="43" spans="1:58" x14ac:dyDescent="0.25">
      <c r="A43">
        <v>832462338</v>
      </c>
      <c r="B43">
        <v>2252</v>
      </c>
      <c r="C43">
        <v>5393</v>
      </c>
      <c r="F43">
        <v>97</v>
      </c>
      <c r="G43">
        <v>19</v>
      </c>
      <c r="H43">
        <v>2011</v>
      </c>
      <c r="I43">
        <v>7</v>
      </c>
      <c r="J43" t="s">
        <v>25</v>
      </c>
      <c r="K43" s="1">
        <v>40588</v>
      </c>
      <c r="L43" s="1">
        <v>40594</v>
      </c>
      <c r="M43" t="s">
        <v>19</v>
      </c>
      <c r="S43" t="s">
        <v>1937</v>
      </c>
      <c r="T43" s="3">
        <f t="shared" ref="T43" si="98">T5/T$15-1</f>
        <v>-2.4530120481927709E-2</v>
      </c>
      <c r="U43" s="3">
        <f t="shared" ref="U43:AH43" si="99">U5/U$15-1</f>
        <v>-5.8134361560136405E-2</v>
      </c>
      <c r="V43" s="3">
        <f t="shared" si="99"/>
        <v>-6.197924280076017E-2</v>
      </c>
      <c r="W43" s="3">
        <f t="shared" si="99"/>
        <v>-8.8557841614906874E-2</v>
      </c>
      <c r="X43" s="3">
        <f t="shared" si="99"/>
        <v>-2.9127134724857617E-2</v>
      </c>
      <c r="Y43" s="3">
        <f t="shared" si="99"/>
        <v>-4.6388151460108884E-2</v>
      </c>
      <c r="Z43" s="3">
        <f t="shared" si="99"/>
        <v>-5.8134671685487249E-2</v>
      </c>
      <c r="AA43" s="3">
        <f t="shared" si="99"/>
        <v>-4.032295485128301E-2</v>
      </c>
      <c r="AB43" s="3">
        <f t="shared" si="99"/>
        <v>-4.0017028522775666E-2</v>
      </c>
      <c r="AC43" s="3">
        <f t="shared" si="99"/>
        <v>-4.5179856115107886E-2</v>
      </c>
      <c r="AD43" s="3">
        <f t="shared" si="99"/>
        <v>1.3140604467805073E-3</v>
      </c>
      <c r="AE43" s="3">
        <f t="shared" si="99"/>
        <v>-7.188894397620238E-2</v>
      </c>
      <c r="AF43" s="3">
        <f t="shared" si="99"/>
        <v>-4.8378146597386928E-2</v>
      </c>
      <c r="AG43" s="3">
        <f t="shared" si="99"/>
        <v>-4.5756343610067418E-2</v>
      </c>
      <c r="AH43" s="3">
        <f t="shared" si="99"/>
        <v>-4.7080979284369162E-2</v>
      </c>
      <c r="AI43" s="3">
        <f t="shared" ref="AI43:BF43" si="100">AI5/AI$15-1</f>
        <v>2.6906543544021666E-2</v>
      </c>
      <c r="AJ43" s="3">
        <f t="shared" si="100"/>
        <v>-6.7503176620076211E-2</v>
      </c>
      <c r="AK43" s="3">
        <f t="shared" si="100"/>
        <v>-3.395997574287446E-2</v>
      </c>
      <c r="AL43" s="3">
        <f t="shared" si="100"/>
        <v>9.4350156319786826E-3</v>
      </c>
      <c r="AM43" s="3">
        <f t="shared" si="100"/>
        <v>-4.1838638548086227E-3</v>
      </c>
      <c r="AN43" s="3">
        <f t="shared" si="100"/>
        <v>-4.8927613941018744E-2</v>
      </c>
      <c r="AO43" s="3">
        <f t="shared" si="100"/>
        <v>-4.0373188204587129E-2</v>
      </c>
      <c r="AP43" s="3">
        <f t="shared" si="100"/>
        <v>-7.2546555466697082E-3</v>
      </c>
      <c r="AQ43" s="3">
        <f t="shared" si="100"/>
        <v>-4.1456360233652734E-2</v>
      </c>
      <c r="AR43" s="3">
        <f t="shared" si="100"/>
        <v>-5.3644807205178724E-2</v>
      </c>
      <c r="AS43" s="3">
        <f t="shared" si="100"/>
        <v>-5.5362136864334222E-3</v>
      </c>
      <c r="AT43" s="3">
        <f t="shared" si="100"/>
        <v>-2.0613373554550063E-2</v>
      </c>
      <c r="AU43" s="3">
        <f t="shared" si="100"/>
        <v>3.1921493429586612E-2</v>
      </c>
      <c r="AV43" s="3">
        <f t="shared" si="100"/>
        <v>-5.2604756511891226E-2</v>
      </c>
      <c r="AW43" s="3">
        <f t="shared" si="100"/>
        <v>-6.9745832194588742E-2</v>
      </c>
      <c r="AX43" s="3">
        <f t="shared" si="100"/>
        <v>-1.9753086419752597E-3</v>
      </c>
      <c r="AY43" s="3">
        <f t="shared" si="100"/>
        <v>-6.8213823015828345E-2</v>
      </c>
      <c r="AZ43" s="3">
        <f t="shared" si="100"/>
        <v>-1.734071396294623E-2</v>
      </c>
      <c r="BA43" s="3">
        <f t="shared" si="100"/>
        <v>5.8883478654738974E-2</v>
      </c>
      <c r="BB43" s="3">
        <f t="shared" si="100"/>
        <v>-4.7366889729415163E-2</v>
      </c>
      <c r="BC43" s="3">
        <f t="shared" si="100"/>
        <v>-1.7422201845378016E-2</v>
      </c>
      <c r="BD43" s="3">
        <f t="shared" si="100"/>
        <v>-2.6874035107782301E-3</v>
      </c>
      <c r="BE43" s="3">
        <f t="shared" si="100"/>
        <v>-3.0487804878048808E-2</v>
      </c>
      <c r="BF43" s="3">
        <f t="shared" si="100"/>
        <v>-3.583911234396675E-2</v>
      </c>
    </row>
    <row r="44" spans="1:58" x14ac:dyDescent="0.25">
      <c r="A44">
        <v>832459789</v>
      </c>
      <c r="B44">
        <v>13</v>
      </c>
      <c r="C44">
        <v>5393</v>
      </c>
      <c r="D44">
        <v>7700</v>
      </c>
      <c r="E44">
        <v>400000610015000</v>
      </c>
      <c r="F44">
        <v>97</v>
      </c>
      <c r="G44">
        <v>19</v>
      </c>
      <c r="H44">
        <v>2011</v>
      </c>
      <c r="I44">
        <v>8</v>
      </c>
      <c r="J44" t="s">
        <v>26</v>
      </c>
      <c r="K44" s="1">
        <v>40595</v>
      </c>
      <c r="L44" s="1">
        <v>40601</v>
      </c>
      <c r="M44" t="s">
        <v>14</v>
      </c>
      <c r="S44" t="s">
        <v>1938</v>
      </c>
      <c r="T44" s="3">
        <f t="shared" ref="T44" si="101">T6/T$15-1</f>
        <v>-1.8891566265060278E-2</v>
      </c>
      <c r="U44" s="3">
        <f t="shared" ref="U44:AH44" si="102">U6/U$15-1</f>
        <v>-2.6546047753225555E-2</v>
      </c>
      <c r="V44" s="3">
        <f t="shared" si="102"/>
        <v>-7.7766408419821742E-2</v>
      </c>
      <c r="W44" s="3">
        <f t="shared" si="102"/>
        <v>-7.6329580745341685E-2</v>
      </c>
      <c r="X44" s="3">
        <f t="shared" si="102"/>
        <v>-6.0294117647058831E-2</v>
      </c>
      <c r="Y44" s="3">
        <f t="shared" si="102"/>
        <v>-4.3873131200223514E-2</v>
      </c>
      <c r="Z44" s="3">
        <f t="shared" si="102"/>
        <v>-2.9276453366792188E-2</v>
      </c>
      <c r="AA44" s="3">
        <f t="shared" si="102"/>
        <v>-5.0345691615238275E-2</v>
      </c>
      <c r="AB44" s="3">
        <f t="shared" si="102"/>
        <v>-4.5125585355470399E-2</v>
      </c>
      <c r="AC44" s="3">
        <f t="shared" si="102"/>
        <v>-3.6115107913669009E-2</v>
      </c>
      <c r="AD44" s="3">
        <f t="shared" si="102"/>
        <v>-3.8983793254489751E-2</v>
      </c>
      <c r="AE44" s="3">
        <f t="shared" si="102"/>
        <v>-1.1204759543877119E-2</v>
      </c>
      <c r="AF44" s="3">
        <f t="shared" si="102"/>
        <v>3.7885284770216465E-2</v>
      </c>
      <c r="AG44" s="3">
        <f t="shared" si="102"/>
        <v>-3.2322816408461574E-2</v>
      </c>
      <c r="AH44" s="3">
        <f t="shared" si="102"/>
        <v>6.7796610169491567E-2</v>
      </c>
      <c r="AI44" s="3">
        <f t="shared" ref="AI44:BF44" si="103">AI6/AI$15-1</f>
        <v>2.4040757841108151E-2</v>
      </c>
      <c r="AJ44" s="3">
        <f t="shared" si="103"/>
        <v>7.5921219822109309E-2</v>
      </c>
      <c r="AK44" s="3">
        <f t="shared" si="103"/>
        <v>4.2946138155355973E-2</v>
      </c>
      <c r="AL44" s="3">
        <f t="shared" si="103"/>
        <v>-2.8751674854845866E-2</v>
      </c>
      <c r="AM44" s="3">
        <f t="shared" si="103"/>
        <v>2.9400124385141613E-3</v>
      </c>
      <c r="AN44" s="3">
        <f t="shared" si="103"/>
        <v>2.2955764075067053E-2</v>
      </c>
      <c r="AO44" s="3">
        <f t="shared" si="103"/>
        <v>1.6104848114621984E-3</v>
      </c>
      <c r="AP44" s="3">
        <f t="shared" si="103"/>
        <v>-1.4452187821318407E-2</v>
      </c>
      <c r="AQ44" s="3">
        <f t="shared" si="103"/>
        <v>6.011455793115239E-3</v>
      </c>
      <c r="AR44" s="3">
        <f t="shared" si="103"/>
        <v>2.4880382775119614E-2</v>
      </c>
      <c r="AS44" s="3">
        <f t="shared" si="103"/>
        <v>3.7612008447006406E-2</v>
      </c>
      <c r="AT44" s="3">
        <f t="shared" si="103"/>
        <v>5.630970336852692E-2</v>
      </c>
      <c r="AU44" s="3">
        <f t="shared" si="103"/>
        <v>-3.5587389318143314E-2</v>
      </c>
      <c r="AV44" s="3">
        <f t="shared" si="103"/>
        <v>-5.2095130237825527E-2</v>
      </c>
      <c r="AW44" s="3">
        <f t="shared" si="103"/>
        <v>1.0931948619830045E-4</v>
      </c>
      <c r="AX44" s="3">
        <f t="shared" si="103"/>
        <v>-4.9382716049383157E-3</v>
      </c>
      <c r="AY44" s="3">
        <f t="shared" si="103"/>
        <v>-2.6136427646031746E-2</v>
      </c>
      <c r="AZ44" s="3">
        <f t="shared" si="103"/>
        <v>-6.7668323542702247E-2</v>
      </c>
      <c r="BA44" s="3">
        <f t="shared" si="103"/>
        <v>3.136677612954375E-2</v>
      </c>
      <c r="BB44" s="3">
        <f t="shared" si="103"/>
        <v>-4.8414314809426817E-2</v>
      </c>
      <c r="BC44" s="3">
        <f t="shared" si="103"/>
        <v>-2.051693506791219E-2</v>
      </c>
      <c r="BD44" s="3">
        <f t="shared" si="103"/>
        <v>-5.2604494253530865E-3</v>
      </c>
      <c r="BE44" s="3">
        <f t="shared" si="103"/>
        <v>-5.3861788617886153E-2</v>
      </c>
      <c r="BF44" s="3">
        <f t="shared" si="103"/>
        <v>1.0596393897364775E-2</v>
      </c>
    </row>
    <row r="45" spans="1:58" x14ac:dyDescent="0.25">
      <c r="A45">
        <v>832460270</v>
      </c>
      <c r="B45">
        <v>56</v>
      </c>
      <c r="C45">
        <v>5393</v>
      </c>
      <c r="D45">
        <v>7700</v>
      </c>
      <c r="E45">
        <v>410015610040000</v>
      </c>
      <c r="F45">
        <v>97</v>
      </c>
      <c r="G45">
        <v>19</v>
      </c>
      <c r="H45">
        <v>2011</v>
      </c>
      <c r="I45">
        <v>8</v>
      </c>
      <c r="J45" t="s">
        <v>26</v>
      </c>
      <c r="K45" s="1">
        <v>40595</v>
      </c>
      <c r="L45" s="1">
        <v>40601</v>
      </c>
      <c r="M45" t="s">
        <v>15</v>
      </c>
      <c r="S45" t="s">
        <v>1939</v>
      </c>
      <c r="T45" s="3">
        <f t="shared" ref="T45" si="104">T7/T$15-1</f>
        <v>3.2289156626505999E-3</v>
      </c>
      <c r="U45" s="3">
        <f t="shared" ref="U45:AH45" si="105">U7/U$15-1</f>
        <v>-6.525285481239762E-3</v>
      </c>
      <c r="V45" s="3">
        <f t="shared" si="105"/>
        <v>2.5727232860692784E-2</v>
      </c>
      <c r="W45" s="3">
        <f t="shared" si="105"/>
        <v>2.9794254658385144E-2</v>
      </c>
      <c r="X45" s="3">
        <f t="shared" si="105"/>
        <v>4.9857685009487618E-2</v>
      </c>
      <c r="Y45" s="3">
        <f t="shared" si="105"/>
        <v>4.3733407852452277E-2</v>
      </c>
      <c r="Z45" s="3">
        <f t="shared" si="105"/>
        <v>-2.5094102885822034E-3</v>
      </c>
      <c r="AA45" s="3">
        <f t="shared" si="105"/>
        <v>-1.2342814718574568E-2</v>
      </c>
      <c r="AB45" s="3">
        <f t="shared" si="105"/>
        <v>-1.9582801191996624E-2</v>
      </c>
      <c r="AC45" s="3">
        <f t="shared" si="105"/>
        <v>5.7553956834532904E-4</v>
      </c>
      <c r="AD45" s="3">
        <f t="shared" si="105"/>
        <v>1.8396846254927768E-2</v>
      </c>
      <c r="AE45" s="3">
        <f t="shared" si="105"/>
        <v>4.9033217649975036E-2</v>
      </c>
      <c r="AF45" s="3">
        <f t="shared" si="105"/>
        <v>5.5137971043736966E-2</v>
      </c>
      <c r="AG45" s="3">
        <f t="shared" si="105"/>
        <v>0.13397498584590051</v>
      </c>
      <c r="AH45" s="3">
        <f t="shared" si="105"/>
        <v>6.9679849340866351E-2</v>
      </c>
      <c r="AI45" s="3">
        <f t="shared" ref="AI45:BF45" si="106">AI7/AI$15-1</f>
        <v>4.6967043464416491E-2</v>
      </c>
      <c r="AJ45" s="3">
        <f t="shared" si="106"/>
        <v>-7.4650571791613496E-3</v>
      </c>
      <c r="AK45" s="3">
        <f t="shared" si="106"/>
        <v>-2.3044269254093308E-2</v>
      </c>
      <c r="AL45" s="3">
        <f t="shared" si="106"/>
        <v>-2.0209915140687817E-2</v>
      </c>
      <c r="AM45" s="3">
        <f t="shared" si="106"/>
        <v>-8.7634986148018568E-3</v>
      </c>
      <c r="AN45" s="3">
        <f t="shared" si="106"/>
        <v>-7.2050938337800963E-3</v>
      </c>
      <c r="AO45" s="3">
        <f t="shared" si="106"/>
        <v>2.110290442605578E-3</v>
      </c>
      <c r="AP45" s="3">
        <f t="shared" si="106"/>
        <v>1.9993145207357621E-3</v>
      </c>
      <c r="AQ45" s="3">
        <f t="shared" si="106"/>
        <v>-2.6144161515340492E-2</v>
      </c>
      <c r="AR45" s="3">
        <f t="shared" si="106"/>
        <v>0.18446383338024197</v>
      </c>
      <c r="AS45" s="3">
        <f t="shared" si="106"/>
        <v>-4.6629758575423841E-2</v>
      </c>
      <c r="AT45" s="3">
        <f t="shared" si="106"/>
        <v>5.027652086475598E-3</v>
      </c>
      <c r="AU45" s="3">
        <f t="shared" si="106"/>
        <v>-8.6853533359652069E-3</v>
      </c>
      <c r="AV45" s="3">
        <f t="shared" si="106"/>
        <v>-9.7961494903736623E-3</v>
      </c>
      <c r="AW45" s="3">
        <f t="shared" si="106"/>
        <v>5.3238589778628054E-2</v>
      </c>
      <c r="AX45" s="3">
        <f t="shared" si="106"/>
        <v>1.3333333333333419E-2</v>
      </c>
      <c r="AY45" s="3">
        <f t="shared" si="106"/>
        <v>2.5066185996732937E-2</v>
      </c>
      <c r="AZ45" s="3">
        <f t="shared" si="106"/>
        <v>-0.10681201988251243</v>
      </c>
      <c r="BA45" s="3">
        <f t="shared" si="106"/>
        <v>-5.2202468576605043E-2</v>
      </c>
      <c r="BB45" s="3">
        <f t="shared" si="106"/>
        <v>-2.85132382892056E-2</v>
      </c>
      <c r="BC45" s="3">
        <f t="shared" si="106"/>
        <v>-4.2695856496074325E-2</v>
      </c>
      <c r="BD45" s="3">
        <f t="shared" si="106"/>
        <v>-3.4078563668591633E-2</v>
      </c>
      <c r="BE45" s="3">
        <f t="shared" si="106"/>
        <v>1.0670731707317138E-2</v>
      </c>
      <c r="BF45" s="3">
        <f t="shared" si="106"/>
        <v>-1.6366158113730989E-2</v>
      </c>
    </row>
    <row r="46" spans="1:58" x14ac:dyDescent="0.25">
      <c r="A46">
        <v>832460751</v>
      </c>
      <c r="B46">
        <v>481</v>
      </c>
      <c r="C46">
        <v>5393</v>
      </c>
      <c r="D46">
        <v>7700</v>
      </c>
      <c r="E46">
        <v>410040610065000</v>
      </c>
      <c r="F46">
        <v>97</v>
      </c>
      <c r="G46">
        <v>19</v>
      </c>
      <c r="H46">
        <v>2011</v>
      </c>
      <c r="I46">
        <v>8</v>
      </c>
      <c r="J46" t="s">
        <v>26</v>
      </c>
      <c r="K46" s="1">
        <v>40595</v>
      </c>
      <c r="L46" s="1">
        <v>40601</v>
      </c>
      <c r="M46" t="s">
        <v>16</v>
      </c>
      <c r="S46" t="s">
        <v>1940</v>
      </c>
      <c r="T46" s="3">
        <f t="shared" ref="T46" si="107">T8/T$15-1</f>
        <v>-8.959036144578314E-2</v>
      </c>
      <c r="U46" s="3">
        <f t="shared" ref="U46:AH46" si="108">U8/U$15-1</f>
        <v>-0.11997627168915903</v>
      </c>
      <c r="V46" s="3">
        <f t="shared" si="108"/>
        <v>-0.12425084052039181</v>
      </c>
      <c r="W46" s="3">
        <f t="shared" si="108"/>
        <v>-7.5456133540372727E-2</v>
      </c>
      <c r="X46" s="3">
        <f t="shared" si="108"/>
        <v>-9.5730550284629956E-2</v>
      </c>
      <c r="Y46" s="3">
        <f t="shared" si="108"/>
        <v>-0.12267709934330018</v>
      </c>
      <c r="Z46" s="3">
        <f t="shared" si="108"/>
        <v>-0.13592639063153489</v>
      </c>
      <c r="AA46" s="3">
        <f t="shared" si="108"/>
        <v>-0.11925200686743076</v>
      </c>
      <c r="AB46" s="3">
        <f t="shared" si="108"/>
        <v>-0.14389101745423583</v>
      </c>
      <c r="AC46" s="3">
        <f t="shared" si="108"/>
        <v>-0.12287769784172653</v>
      </c>
      <c r="AD46" s="3">
        <f t="shared" si="108"/>
        <v>-8.5413929040735859E-2</v>
      </c>
      <c r="AE46" s="3">
        <f t="shared" si="108"/>
        <v>-2.1021318790282684E-2</v>
      </c>
      <c r="AF46" s="3">
        <f t="shared" si="108"/>
        <v>-3.657367704182013E-2</v>
      </c>
      <c r="AG46" s="3">
        <f t="shared" si="108"/>
        <v>-6.2895671419012866E-2</v>
      </c>
      <c r="AH46" s="3">
        <f t="shared" si="108"/>
        <v>-7.2504708097928416E-2</v>
      </c>
      <c r="AI46" s="3">
        <f t="shared" ref="AI46:BF46" si="109">AI8/AI$15-1</f>
        <v>-3.1842063365706053E-2</v>
      </c>
      <c r="AJ46" s="3">
        <f t="shared" si="109"/>
        <v>-2.8430749682337941E-2</v>
      </c>
      <c r="AK46" s="3">
        <f t="shared" si="109"/>
        <v>-1.560174210265175E-2</v>
      </c>
      <c r="AL46" s="3">
        <f t="shared" si="109"/>
        <v>-4.2317999106744053E-2</v>
      </c>
      <c r="AM46" s="3">
        <f t="shared" si="109"/>
        <v>-3.1661672414767916E-2</v>
      </c>
      <c r="AN46" s="3">
        <f t="shared" si="109"/>
        <v>4.0046916890080553E-2</v>
      </c>
      <c r="AO46" s="3">
        <f t="shared" si="109"/>
        <v>-5.7366579663464257E-2</v>
      </c>
      <c r="AP46" s="3">
        <f t="shared" si="109"/>
        <v>-9.3110933394264794E-3</v>
      </c>
      <c r="AQ46" s="3">
        <f t="shared" si="109"/>
        <v>6.623943741847671E-2</v>
      </c>
      <c r="AR46" s="3">
        <f t="shared" si="109"/>
        <v>-9.0121024486349621E-2</v>
      </c>
      <c r="AS46" s="3">
        <f t="shared" si="109"/>
        <v>-2.2487300953141998E-2</v>
      </c>
      <c r="AT46" s="3">
        <f t="shared" si="109"/>
        <v>-2.5138260432378101E-2</v>
      </c>
      <c r="AU46" s="3">
        <f t="shared" si="109"/>
        <v>-3.3049461395296409E-2</v>
      </c>
      <c r="AV46" s="3">
        <f t="shared" si="109"/>
        <v>3.4031710079275301E-2</v>
      </c>
      <c r="AW46" s="3">
        <f t="shared" si="109"/>
        <v>2.5690079256627474E-2</v>
      </c>
      <c r="AX46" s="3">
        <f t="shared" si="109"/>
        <v>-3.308641975308646E-2</v>
      </c>
      <c r="AY46" s="3">
        <f t="shared" si="109"/>
        <v>-5.0470343040612931E-2</v>
      </c>
      <c r="AZ46" s="3">
        <f t="shared" si="109"/>
        <v>-3.4116583822864865E-2</v>
      </c>
      <c r="BA46" s="3">
        <f t="shared" si="109"/>
        <v>-3.6915411618163252E-2</v>
      </c>
      <c r="BB46" s="3">
        <f t="shared" si="109"/>
        <v>1.3383764911261142E-3</v>
      </c>
      <c r="BC46" s="3">
        <f t="shared" si="109"/>
        <v>3.1061951974325153E-2</v>
      </c>
      <c r="BD46" s="3">
        <f t="shared" si="109"/>
        <v>-1.6581851449481988E-3</v>
      </c>
      <c r="BE46" s="3">
        <f t="shared" si="109"/>
        <v>2.3373983739837456E-2</v>
      </c>
      <c r="BF46" s="3">
        <f t="shared" si="109"/>
        <v>3.1067961165047731E-3</v>
      </c>
    </row>
    <row r="47" spans="1:58" x14ac:dyDescent="0.25">
      <c r="A47">
        <v>832461232</v>
      </c>
      <c r="B47">
        <v>1202</v>
      </c>
      <c r="C47">
        <v>5393</v>
      </c>
      <c r="D47">
        <v>7700</v>
      </c>
      <c r="E47">
        <v>410065610085000</v>
      </c>
      <c r="F47">
        <v>97</v>
      </c>
      <c r="G47">
        <v>19</v>
      </c>
      <c r="H47">
        <v>2011</v>
      </c>
      <c r="I47">
        <v>8</v>
      </c>
      <c r="J47" t="s">
        <v>26</v>
      </c>
      <c r="K47" s="1">
        <v>40595</v>
      </c>
      <c r="L47" s="1">
        <v>40601</v>
      </c>
      <c r="M47" t="s">
        <v>17</v>
      </c>
      <c r="S47" t="s">
        <v>1941</v>
      </c>
      <c r="T47" s="3">
        <f t="shared" ref="T47" si="110">T9/T$15-1</f>
        <v>3.1421686746987865E-2</v>
      </c>
      <c r="U47" s="3">
        <f t="shared" ref="U47:AH47" si="111">U9/U$15-1</f>
        <v>8.2010974343764032E-2</v>
      </c>
      <c r="V47" s="3">
        <f t="shared" si="111"/>
        <v>5.0723578424206828E-2</v>
      </c>
      <c r="W47" s="3">
        <f t="shared" si="111"/>
        <v>9.1372282608695565E-2</v>
      </c>
      <c r="X47" s="3">
        <f t="shared" si="111"/>
        <v>0.10151802656546494</v>
      </c>
      <c r="Y47" s="3">
        <f t="shared" si="111"/>
        <v>8.9003772530389824E-2</v>
      </c>
      <c r="Z47" s="3">
        <f t="shared" si="111"/>
        <v>0.14261815140108736</v>
      </c>
      <c r="AA47" s="3">
        <f t="shared" si="111"/>
        <v>0.1208760614356641</v>
      </c>
      <c r="AB47" s="3">
        <f t="shared" si="111"/>
        <v>0.11068539804171995</v>
      </c>
      <c r="AC47" s="3">
        <f t="shared" si="111"/>
        <v>1.7410071942446148E-2</v>
      </c>
      <c r="AD47" s="3">
        <f t="shared" si="111"/>
        <v>3.5041611914148341E-3</v>
      </c>
      <c r="AE47" s="3">
        <f t="shared" si="111"/>
        <v>1.4229053049082729E-2</v>
      </c>
      <c r="AF47" s="3">
        <f t="shared" si="111"/>
        <v>8.8281289411289432E-3</v>
      </c>
      <c r="AG47" s="3">
        <f t="shared" si="111"/>
        <v>2.3264192701631492E-2</v>
      </c>
      <c r="AH47" s="3">
        <f t="shared" si="111"/>
        <v>-6.1205273069679933E-3</v>
      </c>
      <c r="AI47" s="3">
        <f t="shared" ref="AI47:BF47" si="112">AI9/AI$15-1</f>
        <v>4.266836491004633E-2</v>
      </c>
      <c r="AJ47" s="3">
        <f t="shared" si="112"/>
        <v>4.4949174078780185E-2</v>
      </c>
      <c r="AK47" s="3">
        <f t="shared" si="112"/>
        <v>1.2679861072826482E-2</v>
      </c>
      <c r="AL47" s="3">
        <f t="shared" si="112"/>
        <v>-1.1165698972755989E-3</v>
      </c>
      <c r="AM47" s="3">
        <f t="shared" si="112"/>
        <v>9.0461921185052141E-3</v>
      </c>
      <c r="AN47" s="3">
        <f t="shared" si="112"/>
        <v>1.8431635388740375E-3</v>
      </c>
      <c r="AO47" s="3">
        <f t="shared" si="112"/>
        <v>1.4105625590048243E-2</v>
      </c>
      <c r="AP47" s="3">
        <f t="shared" si="112"/>
        <v>2.5648349137438631E-2</v>
      </c>
      <c r="AQ47" s="3">
        <f t="shared" si="112"/>
        <v>-3.7373107242102854E-2</v>
      </c>
      <c r="AR47" s="3">
        <f t="shared" si="112"/>
        <v>-0.10785251899802983</v>
      </c>
      <c r="AS47" s="3">
        <f t="shared" si="112"/>
        <v>-2.9165001997602857E-2</v>
      </c>
      <c r="AT47" s="3">
        <f t="shared" si="112"/>
        <v>3.0668677727501148E-2</v>
      </c>
      <c r="AU47" s="3">
        <f t="shared" si="112"/>
        <v>8.5725565393942826E-2</v>
      </c>
      <c r="AV47" s="3">
        <f t="shared" si="112"/>
        <v>-9.7961494903736623E-3</v>
      </c>
      <c r="AW47" s="3">
        <f t="shared" si="112"/>
        <v>3.7496583766056357E-2</v>
      </c>
      <c r="AX47" s="3">
        <f t="shared" si="112"/>
        <v>-6.8641975308642023E-2</v>
      </c>
      <c r="AY47" s="3">
        <f t="shared" si="112"/>
        <v>9.2998366473272087E-2</v>
      </c>
      <c r="AZ47" s="3">
        <f t="shared" si="112"/>
        <v>0.28157478535924096</v>
      </c>
      <c r="BA47" s="3">
        <f t="shared" si="112"/>
        <v>-7.6152191144830628E-2</v>
      </c>
      <c r="BB47" s="3">
        <f t="shared" si="112"/>
        <v>2.8047716031422754E-2</v>
      </c>
      <c r="BC47" s="3">
        <f t="shared" si="112"/>
        <v>2.5904063270101307E-2</v>
      </c>
      <c r="BD47" s="3">
        <f t="shared" si="112"/>
        <v>-1.0921150437417815E-2</v>
      </c>
      <c r="BE47" s="3">
        <f t="shared" si="112"/>
        <v>-3.5569105691056757E-3</v>
      </c>
      <c r="BF47" s="3">
        <f t="shared" si="112"/>
        <v>-4.3828016643550627E-2</v>
      </c>
    </row>
    <row r="48" spans="1:58" x14ac:dyDescent="0.25">
      <c r="A48">
        <v>832461714</v>
      </c>
      <c r="B48">
        <v>546</v>
      </c>
      <c r="C48">
        <v>5393</v>
      </c>
      <c r="D48">
        <v>7700</v>
      </c>
      <c r="E48">
        <v>410085799999000</v>
      </c>
      <c r="F48">
        <v>97</v>
      </c>
      <c r="G48">
        <v>19</v>
      </c>
      <c r="H48">
        <v>2011</v>
      </c>
      <c r="I48">
        <v>8</v>
      </c>
      <c r="J48" t="s">
        <v>26</v>
      </c>
      <c r="K48" s="1">
        <v>40595</v>
      </c>
      <c r="L48" s="1">
        <v>40601</v>
      </c>
      <c r="M48" t="s">
        <v>18</v>
      </c>
      <c r="S48" t="s">
        <v>1942</v>
      </c>
      <c r="T48" s="3">
        <f t="shared" ref="T48" si="113">T10/T$15-1</f>
        <v>-3.6240963855421748E-2</v>
      </c>
      <c r="U48" s="3">
        <f t="shared" ref="U48:AH48" si="114">U10/U$15-1</f>
        <v>-8.6163428740916426E-2</v>
      </c>
      <c r="V48" s="3">
        <f t="shared" si="114"/>
        <v>-4.6192077181698599E-2</v>
      </c>
      <c r="W48" s="3">
        <f t="shared" si="114"/>
        <v>-7.5892857142857206E-2</v>
      </c>
      <c r="X48" s="3">
        <f t="shared" si="114"/>
        <v>-8.761859582542697E-2</v>
      </c>
      <c r="Y48" s="3">
        <f t="shared" si="114"/>
        <v>-5.8963252759536067E-2</v>
      </c>
      <c r="Z48" s="3">
        <f t="shared" si="114"/>
        <v>-9.6612296110413998E-2</v>
      </c>
      <c r="AA48" s="3">
        <f t="shared" si="114"/>
        <v>-7.5402533525126492E-2</v>
      </c>
      <c r="AB48" s="3">
        <f t="shared" si="114"/>
        <v>-4.8531289910600295E-2</v>
      </c>
      <c r="AC48" s="3">
        <f t="shared" si="114"/>
        <v>-9.5251798561151069E-2</v>
      </c>
      <c r="AD48" s="3">
        <f t="shared" si="114"/>
        <v>-5.6066579062636901E-2</v>
      </c>
      <c r="AE48" s="3">
        <f t="shared" si="114"/>
        <v>-4.1546851760039805E-2</v>
      </c>
      <c r="AF48" s="3">
        <f t="shared" si="114"/>
        <v>-5.2464309135852316E-3</v>
      </c>
      <c r="AG48" s="3">
        <f t="shared" si="114"/>
        <v>-9.6247876885069417E-3</v>
      </c>
      <c r="AH48" s="3">
        <f t="shared" si="114"/>
        <v>-2.3069679849340829E-2</v>
      </c>
      <c r="AI48" s="3">
        <f t="shared" ref="AI48:BF48" si="115">AI10/AI$15-1</f>
        <v>-6.9097277503582188E-2</v>
      </c>
      <c r="AJ48" s="3">
        <f t="shared" si="115"/>
        <v>7.306226175349595E-3</v>
      </c>
      <c r="AK48" s="3">
        <f t="shared" si="115"/>
        <v>-1.6594079056177269E-2</v>
      </c>
      <c r="AL48" s="3">
        <f t="shared" si="115"/>
        <v>5.415364001786438E-3</v>
      </c>
      <c r="AM48" s="3">
        <f t="shared" si="115"/>
        <v>-6.2192570814723069E-4</v>
      </c>
      <c r="AN48" s="3">
        <f t="shared" si="115"/>
        <v>5.3619302949061698E-3</v>
      </c>
      <c r="AO48" s="3">
        <f t="shared" si="115"/>
        <v>2.0603098794913066E-2</v>
      </c>
      <c r="AP48" s="3">
        <f t="shared" si="115"/>
        <v>-2.6790814577859035E-2</v>
      </c>
      <c r="AQ48" s="3">
        <f t="shared" si="115"/>
        <v>-2.2571315147734361E-2</v>
      </c>
      <c r="AR48" s="3">
        <f t="shared" si="115"/>
        <v>9.6819589079650825E-3</v>
      </c>
      <c r="AS48" s="3">
        <f t="shared" si="115"/>
        <v>1.1928542891387561E-2</v>
      </c>
      <c r="AT48" s="3">
        <f t="shared" si="115"/>
        <v>-5.1784816490698882E-2</v>
      </c>
      <c r="AU48" s="3">
        <f t="shared" si="115"/>
        <v>-2.6450848795894211E-2</v>
      </c>
      <c r="AV48" s="3">
        <f t="shared" si="115"/>
        <v>9.5696489241223759E-3</v>
      </c>
      <c r="AW48" s="3">
        <f t="shared" si="115"/>
        <v>-4.4657010112052475E-2</v>
      </c>
      <c r="AX48" s="3">
        <f t="shared" si="115"/>
        <v>-9.7777777777777741E-2</v>
      </c>
      <c r="AY48" s="3">
        <f t="shared" si="115"/>
        <v>-6.7706866445107927E-2</v>
      </c>
      <c r="AZ48" s="3">
        <f t="shared" si="115"/>
        <v>-9.2069588793493029E-3</v>
      </c>
      <c r="BA48" s="3">
        <f t="shared" si="115"/>
        <v>4.1048578869890218E-2</v>
      </c>
      <c r="BB48" s="3">
        <f t="shared" si="115"/>
        <v>4.4806517311608562E-3</v>
      </c>
      <c r="BC48" s="3">
        <f t="shared" si="115"/>
        <v>2.1261963436300046E-2</v>
      </c>
      <c r="BD48" s="3">
        <f t="shared" si="115"/>
        <v>-6.8042769740980225E-3</v>
      </c>
      <c r="BE48" s="3">
        <f t="shared" si="115"/>
        <v>-6.8089430894308967E-2</v>
      </c>
      <c r="BF48" s="3">
        <f t="shared" si="115"/>
        <v>-7.3786407766990303E-3</v>
      </c>
    </row>
    <row r="49" spans="1:58" x14ac:dyDescent="0.25">
      <c r="A49">
        <v>832462242</v>
      </c>
      <c r="B49">
        <v>2298</v>
      </c>
      <c r="C49">
        <v>5393</v>
      </c>
      <c r="F49">
        <v>97</v>
      </c>
      <c r="G49">
        <v>19</v>
      </c>
      <c r="H49">
        <v>2011</v>
      </c>
      <c r="I49">
        <v>8</v>
      </c>
      <c r="J49" t="s">
        <v>26</v>
      </c>
      <c r="K49" s="1">
        <v>40595</v>
      </c>
      <c r="L49" s="1">
        <v>40601</v>
      </c>
      <c r="M49" t="s">
        <v>19</v>
      </c>
      <c r="S49" t="s">
        <v>1943</v>
      </c>
      <c r="T49" s="3">
        <f t="shared" ref="T49" si="116">T11/T$15-1</f>
        <v>0.19840963855421689</v>
      </c>
      <c r="U49" s="3">
        <f t="shared" ref="U49:AH49" si="117">U11/U$15-1</f>
        <v>0.25063028325671066</v>
      </c>
      <c r="V49" s="3">
        <f t="shared" si="117"/>
        <v>0.24236222774448168</v>
      </c>
      <c r="W49" s="3">
        <f t="shared" si="117"/>
        <v>0.20579386645962727</v>
      </c>
      <c r="X49" s="3">
        <f t="shared" si="117"/>
        <v>0.10920303605313086</v>
      </c>
      <c r="Y49" s="3">
        <f t="shared" si="117"/>
        <v>0.10660891434958786</v>
      </c>
      <c r="Z49" s="3">
        <f t="shared" si="117"/>
        <v>4.2241739857800109E-2</v>
      </c>
      <c r="AA49" s="3">
        <f t="shared" si="117"/>
        <v>-1.5683726973226397E-2</v>
      </c>
      <c r="AB49" s="3">
        <f t="shared" si="117"/>
        <v>1.7028522775648369E-3</v>
      </c>
      <c r="AC49" s="3">
        <f t="shared" si="117"/>
        <v>-3.9568345323740983E-2</v>
      </c>
      <c r="AD49" s="3">
        <f t="shared" si="117"/>
        <v>-5.2124397722295268E-2</v>
      </c>
      <c r="AE49" s="3">
        <f t="shared" si="117"/>
        <v>-6.1626177491323819E-2</v>
      </c>
      <c r="AF49" s="3">
        <f t="shared" si="117"/>
        <v>-5.791252585380624E-2</v>
      </c>
      <c r="AG49" s="3">
        <f t="shared" si="117"/>
        <v>-4.1587317926810474E-2</v>
      </c>
      <c r="AH49" s="3">
        <f t="shared" si="117"/>
        <v>-6.1205273069679822E-2</v>
      </c>
      <c r="AI49" s="3">
        <f t="shared" ref="AI49:BF49" si="118">AI11/AI$15-1</f>
        <v>-2.4199968157936569E-2</v>
      </c>
      <c r="AJ49" s="3">
        <f t="shared" si="118"/>
        <v>-2.2712833545107891E-2</v>
      </c>
      <c r="AK49" s="3">
        <f t="shared" si="118"/>
        <v>1.2679861072826482E-2</v>
      </c>
      <c r="AL49" s="3">
        <f t="shared" si="118"/>
        <v>4.2094685127288978E-2</v>
      </c>
      <c r="AM49" s="3">
        <f t="shared" si="118"/>
        <v>4.466557358511869E-3</v>
      </c>
      <c r="AN49" s="3">
        <f t="shared" si="118"/>
        <v>-2.8820375335120607E-2</v>
      </c>
      <c r="AO49" s="3">
        <f t="shared" si="118"/>
        <v>1.6104848114621984E-2</v>
      </c>
      <c r="AP49" s="3">
        <f t="shared" si="118"/>
        <v>-5.6095053124642913E-2</v>
      </c>
      <c r="AQ49" s="3">
        <f t="shared" si="118"/>
        <v>9.5843021607213696E-3</v>
      </c>
      <c r="AR49" s="3">
        <f t="shared" si="118"/>
        <v>3.450605122431738E-2</v>
      </c>
      <c r="AS49" s="3">
        <f t="shared" si="118"/>
        <v>-3.9952057530963092E-3</v>
      </c>
      <c r="AT49" s="3">
        <f t="shared" si="118"/>
        <v>-1.8099547511312264E-2</v>
      </c>
      <c r="AU49" s="3">
        <f t="shared" si="118"/>
        <v>-4.2693587502114938E-2</v>
      </c>
      <c r="AV49" s="3">
        <f t="shared" si="118"/>
        <v>4.9830124575311885E-3</v>
      </c>
      <c r="AW49" s="3">
        <f t="shared" si="118"/>
        <v>-0.12927029242962562</v>
      </c>
      <c r="AX49" s="3">
        <f t="shared" si="118"/>
        <v>2.5679012345678931E-2</v>
      </c>
      <c r="AY49" s="3">
        <f t="shared" si="118"/>
        <v>-6.8720779586549652E-3</v>
      </c>
      <c r="AZ49" s="3">
        <f t="shared" si="118"/>
        <v>-5.3942611839132404E-2</v>
      </c>
      <c r="BA49" s="3">
        <f t="shared" si="118"/>
        <v>-1.1946551919374881E-2</v>
      </c>
      <c r="BB49" s="3">
        <f t="shared" si="118"/>
        <v>-3.2179226069246392E-2</v>
      </c>
      <c r="BC49" s="3">
        <f t="shared" si="118"/>
        <v>-9.685368789042359E-3</v>
      </c>
      <c r="BD49" s="3">
        <f t="shared" si="118"/>
        <v>2.4586883183715491E-2</v>
      </c>
      <c r="BE49" s="3">
        <f t="shared" si="118"/>
        <v>4.57317073170731E-2</v>
      </c>
      <c r="BF49" s="3">
        <f t="shared" si="118"/>
        <v>6.1026352288488184E-2</v>
      </c>
    </row>
    <row r="50" spans="1:58" x14ac:dyDescent="0.25">
      <c r="A50">
        <v>832459799</v>
      </c>
      <c r="B50">
        <v>5</v>
      </c>
      <c r="C50">
        <v>5393</v>
      </c>
      <c r="D50">
        <v>7700</v>
      </c>
      <c r="E50">
        <v>400000610015000</v>
      </c>
      <c r="F50">
        <v>97</v>
      </c>
      <c r="G50">
        <v>19</v>
      </c>
      <c r="H50">
        <v>2011</v>
      </c>
      <c r="I50">
        <v>9</v>
      </c>
      <c r="J50" t="s">
        <v>27</v>
      </c>
      <c r="K50" s="1">
        <v>40602</v>
      </c>
      <c r="L50" s="1">
        <v>40608</v>
      </c>
      <c r="M50" t="s">
        <v>14</v>
      </c>
      <c r="S50" t="s">
        <v>1944</v>
      </c>
      <c r="T50" s="3">
        <f t="shared" ref="T50" si="119">T12/T$15-1</f>
        <v>-7.0506024096385622E-2</v>
      </c>
      <c r="U50" s="3">
        <f t="shared" ref="U50:AH50" si="120">U12/U$15-1</f>
        <v>-5.413020910573918E-2</v>
      </c>
      <c r="V50" s="3">
        <f t="shared" si="120"/>
        <v>-2.2072796374799086E-2</v>
      </c>
      <c r="W50" s="3">
        <f t="shared" si="120"/>
        <v>-4.3575310559006208E-2</v>
      </c>
      <c r="X50" s="3">
        <f t="shared" si="120"/>
        <v>-5.3889943074003743E-2</v>
      </c>
      <c r="Y50" s="3">
        <f t="shared" si="120"/>
        <v>7.6847841274276796E-3</v>
      </c>
      <c r="Z50" s="3">
        <f t="shared" si="120"/>
        <v>8.8247595148473357E-2</v>
      </c>
      <c r="AA50" s="3">
        <f t="shared" si="120"/>
        <v>0.15010904366386701</v>
      </c>
      <c r="AB50" s="3">
        <f t="shared" si="120"/>
        <v>0.20008514261387833</v>
      </c>
      <c r="AC50" s="3">
        <f t="shared" si="120"/>
        <v>0.29237410071942449</v>
      </c>
      <c r="AD50" s="3">
        <f t="shared" si="120"/>
        <v>0.21857205431449844</v>
      </c>
      <c r="AE50" s="3">
        <f t="shared" si="120"/>
        <v>0.16326227069905785</v>
      </c>
      <c r="AF50" s="3">
        <f t="shared" si="120"/>
        <v>8.1925036573677001E-2</v>
      </c>
      <c r="AG50" s="3">
        <f t="shared" si="120"/>
        <v>4.7815121725256038E-2</v>
      </c>
      <c r="AH50" s="3">
        <f t="shared" si="120"/>
        <v>6.2617702448210855E-2</v>
      </c>
      <c r="AI50" s="3">
        <f t="shared" ref="AI50:BF50" si="121">AI12/AI$15-1</f>
        <v>-1.5602611049195914E-2</v>
      </c>
      <c r="AJ50" s="3">
        <f t="shared" si="121"/>
        <v>-4.1296060991105055E-3</v>
      </c>
      <c r="AK50" s="3">
        <f t="shared" si="121"/>
        <v>3.2526600143338857E-3</v>
      </c>
      <c r="AL50" s="3">
        <f t="shared" si="121"/>
        <v>-1.6190263510495684E-2</v>
      </c>
      <c r="AM50" s="3">
        <f t="shared" si="121"/>
        <v>-1.6396223214790728E-3</v>
      </c>
      <c r="AN50" s="3">
        <f t="shared" si="121"/>
        <v>1.189678284182305E-2</v>
      </c>
      <c r="AO50" s="3">
        <f t="shared" si="121"/>
        <v>-2.8877658688287733E-3</v>
      </c>
      <c r="AP50" s="3">
        <f t="shared" si="121"/>
        <v>4.775505540957381E-2</v>
      </c>
      <c r="AQ50" s="3">
        <f t="shared" si="121"/>
        <v>-4.9112459592808966E-2</v>
      </c>
      <c r="AR50" s="3">
        <f t="shared" si="121"/>
        <v>-5.0098508302842681E-3</v>
      </c>
      <c r="AS50" s="3">
        <f t="shared" si="121"/>
        <v>-3.4815364419839012E-3</v>
      </c>
      <c r="AT50" s="3">
        <f t="shared" si="121"/>
        <v>-5.027652086475598E-3</v>
      </c>
      <c r="AU50" s="3">
        <f t="shared" si="121"/>
        <v>3.5982178106141793E-2</v>
      </c>
      <c r="AV50" s="3">
        <f t="shared" si="121"/>
        <v>3.9127972819932078E-2</v>
      </c>
      <c r="AW50" s="3">
        <f t="shared" si="121"/>
        <v>5.9141842033342495E-2</v>
      </c>
      <c r="AX50" s="3">
        <f t="shared" si="121"/>
        <v>0.17481481481481476</v>
      </c>
      <c r="AY50" s="3">
        <f t="shared" si="121"/>
        <v>7.3734016785895307E-2</v>
      </c>
      <c r="AZ50" s="3">
        <f t="shared" si="121"/>
        <v>-2.2424310890194254E-2</v>
      </c>
      <c r="BA50" s="3">
        <f t="shared" si="121"/>
        <v>2.1175404823915889E-2</v>
      </c>
      <c r="BB50" s="3">
        <f t="shared" si="121"/>
        <v>-3.8987489089321592E-3</v>
      </c>
      <c r="BC50" s="3">
        <f t="shared" si="121"/>
        <v>2.0746174565877684E-2</v>
      </c>
      <c r="BD50" s="3">
        <f t="shared" si="121"/>
        <v>3.6422894390759852E-2</v>
      </c>
      <c r="BE50" s="3">
        <f t="shared" si="121"/>
        <v>4.471544715447151E-2</v>
      </c>
      <c r="BF50" s="3">
        <f t="shared" si="121"/>
        <v>-4.8321775312066606E-2</v>
      </c>
    </row>
    <row r="51" spans="1:58" x14ac:dyDescent="0.25">
      <c r="A51">
        <v>832460280</v>
      </c>
      <c r="B51">
        <v>49</v>
      </c>
      <c r="C51">
        <v>5393</v>
      </c>
      <c r="D51">
        <v>7700</v>
      </c>
      <c r="E51">
        <v>410015610040000</v>
      </c>
      <c r="F51">
        <v>97</v>
      </c>
      <c r="G51">
        <v>19</v>
      </c>
      <c r="H51">
        <v>2011</v>
      </c>
      <c r="I51">
        <v>9</v>
      </c>
      <c r="J51" t="s">
        <v>27</v>
      </c>
      <c r="K51" s="1">
        <v>40602</v>
      </c>
      <c r="L51" s="1">
        <v>40608</v>
      </c>
      <c r="M51" t="s">
        <v>15</v>
      </c>
      <c r="S51" t="s">
        <v>1945</v>
      </c>
      <c r="T51" s="3">
        <f t="shared" ref="T51" si="122">T13/T$15-1</f>
        <v>6.6987951807229162E-3</v>
      </c>
      <c r="U51" s="3">
        <f t="shared" ref="U51:AH51" si="123">U13/U$15-1</f>
        <v>1.8834346729942331E-2</v>
      </c>
      <c r="V51" s="3">
        <f t="shared" si="123"/>
        <v>1.3448326268089339E-2</v>
      </c>
      <c r="W51" s="3">
        <f t="shared" si="123"/>
        <v>3.2851319875776275E-2</v>
      </c>
      <c r="X51" s="3">
        <f t="shared" si="123"/>
        <v>6.6081593927893811E-2</v>
      </c>
      <c r="Y51" s="3">
        <f t="shared" si="123"/>
        <v>2.4870755903311448E-2</v>
      </c>
      <c r="Z51" s="3">
        <f t="shared" si="123"/>
        <v>4.9351735675449593E-2</v>
      </c>
      <c r="AA51" s="3">
        <f t="shared" si="123"/>
        <v>4.2364623451347949E-2</v>
      </c>
      <c r="AB51" s="3">
        <f t="shared" si="123"/>
        <v>-1.5325670498084309E-2</v>
      </c>
      <c r="AC51" s="3">
        <f t="shared" si="123"/>
        <v>2.8633093525179953E-2</v>
      </c>
      <c r="AD51" s="3">
        <f t="shared" si="123"/>
        <v>-9.1984231274638839E-3</v>
      </c>
      <c r="AE51" s="3">
        <f t="shared" si="123"/>
        <v>-1.9236489836390813E-2</v>
      </c>
      <c r="AF51" s="3">
        <f t="shared" si="123"/>
        <v>-3.5665640922161179E-2</v>
      </c>
      <c r="AG51" s="3">
        <f t="shared" si="123"/>
        <v>-1.2867363219928984E-2</v>
      </c>
      <c r="AH51" s="3">
        <f t="shared" si="123"/>
        <v>9.8870056497175618E-3</v>
      </c>
      <c r="AI51" s="3">
        <f t="shared" ref="AI51:BF51" si="124">AI13/AI$15-1</f>
        <v>1.5921031682863962E-4</v>
      </c>
      <c r="AJ51" s="3">
        <f t="shared" si="124"/>
        <v>2.0648030495553638E-3</v>
      </c>
      <c r="AK51" s="3">
        <f t="shared" si="124"/>
        <v>1.7641545840454409E-2</v>
      </c>
      <c r="AL51" s="3">
        <f t="shared" si="124"/>
        <v>5.1641357748995143E-2</v>
      </c>
      <c r="AM51" s="3">
        <f t="shared" si="124"/>
        <v>3.0417820998473566E-2</v>
      </c>
      <c r="AN51" s="3">
        <f t="shared" si="124"/>
        <v>2.8485254691690276E-3</v>
      </c>
      <c r="AO51" s="3">
        <f t="shared" si="124"/>
        <v>4.6093185983228757E-2</v>
      </c>
      <c r="AP51" s="3">
        <f t="shared" si="124"/>
        <v>3.850108534216834E-2</v>
      </c>
      <c r="AQ51" s="3">
        <f t="shared" si="124"/>
        <v>9.4822208359326199E-2</v>
      </c>
      <c r="AR51" s="3">
        <f t="shared" si="124"/>
        <v>3.0959752321981782E-3</v>
      </c>
      <c r="AS51" s="3">
        <f t="shared" si="124"/>
        <v>6.1754466069288361E-2</v>
      </c>
      <c r="AT51" s="3">
        <f t="shared" si="124"/>
        <v>2.8657616892910909E-2</v>
      </c>
      <c r="AU51" s="3">
        <f t="shared" si="124"/>
        <v>-7.1625965822570414E-3</v>
      </c>
      <c r="AV51" s="3">
        <f t="shared" si="124"/>
        <v>3.6579841449603689E-2</v>
      </c>
      <c r="AW51" s="3">
        <f t="shared" si="124"/>
        <v>6.7996720415413936E-2</v>
      </c>
      <c r="AX51" s="3">
        <f t="shared" si="124"/>
        <v>-7.4074074074074181E-3</v>
      </c>
      <c r="AY51" s="3">
        <f t="shared" si="124"/>
        <v>2.7600968850335139E-2</v>
      </c>
      <c r="AZ51" s="3">
        <f t="shared" si="124"/>
        <v>2.9936737460460883E-2</v>
      </c>
      <c r="BA51" s="3">
        <f t="shared" si="124"/>
        <v>2.474238478088564E-2</v>
      </c>
      <c r="BB51" s="3">
        <f t="shared" si="124"/>
        <v>0.12650567355251674</v>
      </c>
      <c r="BC51" s="3">
        <f t="shared" si="124"/>
        <v>-8.6537910481976343E-3</v>
      </c>
      <c r="BD51" s="3">
        <f t="shared" si="124"/>
        <v>4.0025158671164185E-4</v>
      </c>
      <c r="BE51" s="3">
        <f t="shared" si="124"/>
        <v>3.1504065040650397E-2</v>
      </c>
      <c r="BF51" s="3">
        <f t="shared" si="124"/>
        <v>7.7004160887655937E-2</v>
      </c>
    </row>
    <row r="52" spans="1:58" x14ac:dyDescent="0.25">
      <c r="A52">
        <v>832460761</v>
      </c>
      <c r="B52">
        <v>504</v>
      </c>
      <c r="C52">
        <v>5393</v>
      </c>
      <c r="D52">
        <v>7700</v>
      </c>
      <c r="E52">
        <v>410040610065000</v>
      </c>
      <c r="F52">
        <v>97</v>
      </c>
      <c r="G52">
        <v>19</v>
      </c>
      <c r="H52">
        <v>2011</v>
      </c>
      <c r="I52">
        <v>9</v>
      </c>
      <c r="J52" t="s">
        <v>27</v>
      </c>
      <c r="K52" s="1">
        <v>40602</v>
      </c>
      <c r="L52" s="1">
        <v>40608</v>
      </c>
      <c r="M52" t="s">
        <v>16</v>
      </c>
      <c r="S52" t="s">
        <v>525</v>
      </c>
      <c r="T52" s="3">
        <f t="shared" ref="T52" si="125">T14/T$15-1</f>
        <v>-2.8433734939758981E-3</v>
      </c>
      <c r="U52" s="3">
        <f t="shared" ref="U52:AH52" si="126">U14/U$15-1</f>
        <v>2.5952839982203768E-2</v>
      </c>
      <c r="V52" s="3">
        <f t="shared" si="126"/>
        <v>-1.9003069726648225E-2</v>
      </c>
      <c r="W52" s="3">
        <f t="shared" si="126"/>
        <v>1.5382375776397561E-2</v>
      </c>
      <c r="X52" s="3">
        <f t="shared" si="126"/>
        <v>5.8823529411764497E-3</v>
      </c>
      <c r="Y52" s="3">
        <f t="shared" si="126"/>
        <v>-1.6627078384798044E-2</v>
      </c>
      <c r="Z52" s="3">
        <f t="shared" si="126"/>
        <v>-3.7641154328732496E-3</v>
      </c>
      <c r="AA52" s="3">
        <f t="shared" si="126"/>
        <v>-2.4453621641687184E-2</v>
      </c>
      <c r="AB52" s="3">
        <f t="shared" si="126"/>
        <v>-1.2771392081737387E-3</v>
      </c>
      <c r="AC52" s="3">
        <f t="shared" si="126"/>
        <v>-1.5395683453237385E-2</v>
      </c>
      <c r="AD52" s="3">
        <f t="shared" si="126"/>
        <v>2.6281208935610145E-3</v>
      </c>
      <c r="AE52" s="3">
        <f t="shared" si="126"/>
        <v>3.2523549826474873E-2</v>
      </c>
      <c r="AF52" s="3">
        <f t="shared" si="126"/>
        <v>3.4253140291580442E-2</v>
      </c>
      <c r="AG52" s="3">
        <f t="shared" si="126"/>
        <v>6.6807349837871177E-2</v>
      </c>
      <c r="AH52" s="3">
        <f t="shared" si="126"/>
        <v>4.6610169491525522E-2</v>
      </c>
      <c r="AI52" s="3">
        <f t="shared" ref="AI52:BF52" si="127">AI14/AI$15-1</f>
        <v>3.980257920713326E-3</v>
      </c>
      <c r="AJ52" s="3">
        <f t="shared" si="127"/>
        <v>-3.9866581956797931E-2</v>
      </c>
      <c r="AK52" s="3">
        <f t="shared" si="127"/>
        <v>3.0541926236286487E-2</v>
      </c>
      <c r="AL52" s="3">
        <f t="shared" si="127"/>
        <v>-1.8200089325591806E-2</v>
      </c>
      <c r="AM52" s="3">
        <f t="shared" si="127"/>
        <v>-1</v>
      </c>
      <c r="AN52" s="3">
        <f t="shared" si="127"/>
        <v>-1</v>
      </c>
      <c r="AO52" s="3">
        <f t="shared" si="127"/>
        <v>-1</v>
      </c>
      <c r="AP52" s="3">
        <f t="shared" si="127"/>
        <v>-1</v>
      </c>
      <c r="AQ52" s="3">
        <f t="shared" si="127"/>
        <v>-1</v>
      </c>
      <c r="AR52" s="3">
        <f t="shared" si="127"/>
        <v>-1</v>
      </c>
      <c r="AS52" s="3">
        <f t="shared" si="127"/>
        <v>-1</v>
      </c>
      <c r="AT52" s="3">
        <f t="shared" si="127"/>
        <v>-1</v>
      </c>
      <c r="AU52" s="3">
        <f t="shared" si="127"/>
        <v>-1</v>
      </c>
      <c r="AV52" s="3">
        <f t="shared" si="127"/>
        <v>-1</v>
      </c>
      <c r="AW52" s="3">
        <f t="shared" si="127"/>
        <v>-1</v>
      </c>
      <c r="AX52" s="3">
        <f t="shared" si="127"/>
        <v>-1</v>
      </c>
      <c r="AY52" s="3">
        <f t="shared" si="127"/>
        <v>-1</v>
      </c>
      <c r="AZ52" s="3">
        <f t="shared" si="127"/>
        <v>-1</v>
      </c>
      <c r="BA52" s="3">
        <f t="shared" si="127"/>
        <v>-1</v>
      </c>
      <c r="BB52" s="3">
        <f t="shared" si="127"/>
        <v>-1</v>
      </c>
      <c r="BC52" s="3">
        <f t="shared" si="127"/>
        <v>-1</v>
      </c>
      <c r="BD52" s="3">
        <f t="shared" si="127"/>
        <v>-1</v>
      </c>
      <c r="BE52" s="3">
        <f t="shared" si="127"/>
        <v>-1</v>
      </c>
      <c r="BF52" s="3">
        <f t="shared" si="127"/>
        <v>-1</v>
      </c>
    </row>
    <row r="53" spans="1:58" x14ac:dyDescent="0.25">
      <c r="A53">
        <v>832461242</v>
      </c>
      <c r="B53">
        <v>1146</v>
      </c>
      <c r="C53">
        <v>5393</v>
      </c>
      <c r="D53">
        <v>7700</v>
      </c>
      <c r="E53">
        <v>410065610085000</v>
      </c>
      <c r="F53">
        <v>97</v>
      </c>
      <c r="G53">
        <v>19</v>
      </c>
      <c r="H53">
        <v>2011</v>
      </c>
      <c r="I53">
        <v>9</v>
      </c>
      <c r="J53" t="s">
        <v>27</v>
      </c>
      <c r="K53" s="1">
        <v>40602</v>
      </c>
      <c r="L53" s="1">
        <v>40608</v>
      </c>
      <c r="M53" t="s">
        <v>17</v>
      </c>
    </row>
    <row r="54" spans="1:58" x14ac:dyDescent="0.25">
      <c r="A54">
        <v>832461723</v>
      </c>
      <c r="B54">
        <v>551</v>
      </c>
      <c r="C54">
        <v>5393</v>
      </c>
      <c r="D54">
        <v>7700</v>
      </c>
      <c r="E54">
        <v>410085799999000</v>
      </c>
      <c r="F54">
        <v>97</v>
      </c>
      <c r="G54">
        <v>19</v>
      </c>
      <c r="H54">
        <v>2011</v>
      </c>
      <c r="I54">
        <v>9</v>
      </c>
      <c r="J54" t="s">
        <v>27</v>
      </c>
      <c r="K54" s="1">
        <v>40602</v>
      </c>
      <c r="L54" s="1">
        <v>40608</v>
      </c>
      <c r="M54" t="s">
        <v>18</v>
      </c>
    </row>
    <row r="55" spans="1:58" x14ac:dyDescent="0.25">
      <c r="A55">
        <v>832462391</v>
      </c>
      <c r="B55">
        <v>2255</v>
      </c>
      <c r="C55">
        <v>5393</v>
      </c>
      <c r="F55">
        <v>97</v>
      </c>
      <c r="G55">
        <v>19</v>
      </c>
      <c r="H55">
        <v>2011</v>
      </c>
      <c r="I55">
        <v>9</v>
      </c>
      <c r="J55" t="s">
        <v>27</v>
      </c>
      <c r="K55" s="1">
        <v>40602</v>
      </c>
      <c r="L55" s="1">
        <v>40608</v>
      </c>
      <c r="M55" t="s">
        <v>19</v>
      </c>
    </row>
    <row r="56" spans="1:58" x14ac:dyDescent="0.25">
      <c r="A56">
        <v>832459809</v>
      </c>
      <c r="B56">
        <v>4</v>
      </c>
      <c r="C56">
        <v>5393</v>
      </c>
      <c r="D56">
        <v>7700</v>
      </c>
      <c r="E56">
        <v>400000610015000</v>
      </c>
      <c r="F56">
        <v>97</v>
      </c>
      <c r="G56">
        <v>19</v>
      </c>
      <c r="H56">
        <v>2011</v>
      </c>
      <c r="I56">
        <v>10</v>
      </c>
      <c r="J56" t="s">
        <v>28</v>
      </c>
      <c r="K56" s="1">
        <v>40609</v>
      </c>
      <c r="L56" s="1">
        <v>40615</v>
      </c>
      <c r="M56" t="s">
        <v>14</v>
      </c>
    </row>
    <row r="57" spans="1:58" x14ac:dyDescent="0.25">
      <c r="A57">
        <v>832460290</v>
      </c>
      <c r="B57">
        <v>51</v>
      </c>
      <c r="C57">
        <v>5393</v>
      </c>
      <c r="D57">
        <v>7700</v>
      </c>
      <c r="E57">
        <v>410015610040000</v>
      </c>
      <c r="F57">
        <v>97</v>
      </c>
      <c r="G57">
        <v>19</v>
      </c>
      <c r="H57">
        <v>2011</v>
      </c>
      <c r="I57">
        <v>10</v>
      </c>
      <c r="J57" t="s">
        <v>28</v>
      </c>
      <c r="K57" s="1">
        <v>40609</v>
      </c>
      <c r="L57" s="1">
        <v>40615</v>
      </c>
      <c r="M57" t="s">
        <v>15</v>
      </c>
    </row>
    <row r="58" spans="1:58" x14ac:dyDescent="0.25">
      <c r="A58">
        <v>832460771</v>
      </c>
      <c r="B58">
        <v>415</v>
      </c>
      <c r="C58">
        <v>5393</v>
      </c>
      <c r="D58">
        <v>7700</v>
      </c>
      <c r="E58">
        <v>410040610065000</v>
      </c>
      <c r="F58">
        <v>97</v>
      </c>
      <c r="G58">
        <v>19</v>
      </c>
      <c r="H58">
        <v>2011</v>
      </c>
      <c r="I58">
        <v>10</v>
      </c>
      <c r="J58" t="s">
        <v>28</v>
      </c>
      <c r="K58" s="1">
        <v>40609</v>
      </c>
      <c r="L58" s="1">
        <v>40615</v>
      </c>
      <c r="M58" t="s">
        <v>16</v>
      </c>
    </row>
    <row r="59" spans="1:58" x14ac:dyDescent="0.25">
      <c r="A59">
        <v>832461252</v>
      </c>
      <c r="B59">
        <v>1141</v>
      </c>
      <c r="C59">
        <v>5393</v>
      </c>
      <c r="D59">
        <v>7700</v>
      </c>
      <c r="E59">
        <v>410065610085000</v>
      </c>
      <c r="F59">
        <v>97</v>
      </c>
      <c r="G59">
        <v>19</v>
      </c>
      <c r="H59">
        <v>2011</v>
      </c>
      <c r="I59">
        <v>10</v>
      </c>
      <c r="J59" t="s">
        <v>28</v>
      </c>
      <c r="K59" s="1">
        <v>40609</v>
      </c>
      <c r="L59" s="1">
        <v>40615</v>
      </c>
      <c r="M59" t="s">
        <v>17</v>
      </c>
    </row>
    <row r="60" spans="1:58" x14ac:dyDescent="0.25">
      <c r="A60">
        <v>832461733</v>
      </c>
      <c r="B60">
        <v>601</v>
      </c>
      <c r="C60">
        <v>5393</v>
      </c>
      <c r="D60">
        <v>7700</v>
      </c>
      <c r="E60">
        <v>410085799999000</v>
      </c>
      <c r="F60">
        <v>97</v>
      </c>
      <c r="G60">
        <v>19</v>
      </c>
      <c r="H60">
        <v>2011</v>
      </c>
      <c r="I60">
        <v>10</v>
      </c>
      <c r="J60" t="s">
        <v>28</v>
      </c>
      <c r="K60" s="1">
        <v>40609</v>
      </c>
      <c r="L60" s="1">
        <v>40615</v>
      </c>
      <c r="M60" t="s">
        <v>18</v>
      </c>
    </row>
    <row r="61" spans="1:58" x14ac:dyDescent="0.25">
      <c r="A61">
        <v>832462413</v>
      </c>
      <c r="B61">
        <v>2212</v>
      </c>
      <c r="C61">
        <v>5393</v>
      </c>
      <c r="F61">
        <v>97</v>
      </c>
      <c r="G61">
        <v>19</v>
      </c>
      <c r="H61">
        <v>2011</v>
      </c>
      <c r="I61">
        <v>10</v>
      </c>
      <c r="J61" t="s">
        <v>28</v>
      </c>
      <c r="K61" s="1">
        <v>40609</v>
      </c>
      <c r="L61" s="1">
        <v>40615</v>
      </c>
      <c r="M61" t="s">
        <v>19</v>
      </c>
    </row>
    <row r="62" spans="1:58" x14ac:dyDescent="0.25">
      <c r="A62">
        <v>832459819</v>
      </c>
      <c r="B62">
        <v>12</v>
      </c>
      <c r="C62">
        <v>5393</v>
      </c>
      <c r="D62">
        <v>7700</v>
      </c>
      <c r="E62">
        <v>400000610015000</v>
      </c>
      <c r="F62">
        <v>97</v>
      </c>
      <c r="G62">
        <v>19</v>
      </c>
      <c r="H62">
        <v>2011</v>
      </c>
      <c r="I62">
        <v>11</v>
      </c>
      <c r="J62" t="s">
        <v>29</v>
      </c>
      <c r="K62" s="1">
        <v>40616</v>
      </c>
      <c r="L62" s="1">
        <v>40622</v>
      </c>
      <c r="M62" t="s">
        <v>14</v>
      </c>
    </row>
    <row r="63" spans="1:58" x14ac:dyDescent="0.25">
      <c r="A63">
        <v>832460300</v>
      </c>
      <c r="B63">
        <v>55</v>
      </c>
      <c r="C63">
        <v>5393</v>
      </c>
      <c r="D63">
        <v>7700</v>
      </c>
      <c r="E63">
        <v>410015610040000</v>
      </c>
      <c r="F63">
        <v>97</v>
      </c>
      <c r="G63">
        <v>19</v>
      </c>
      <c r="H63">
        <v>2011</v>
      </c>
      <c r="I63">
        <v>11</v>
      </c>
      <c r="J63" t="s">
        <v>29</v>
      </c>
      <c r="K63" s="1">
        <v>40616</v>
      </c>
      <c r="L63" s="1">
        <v>40622</v>
      </c>
      <c r="M63" t="s">
        <v>15</v>
      </c>
    </row>
    <row r="64" spans="1:58" x14ac:dyDescent="0.25">
      <c r="A64">
        <v>832460781</v>
      </c>
      <c r="B64">
        <v>485</v>
      </c>
      <c r="C64">
        <v>5393</v>
      </c>
      <c r="D64">
        <v>7700</v>
      </c>
      <c r="E64">
        <v>410040610065000</v>
      </c>
      <c r="F64">
        <v>97</v>
      </c>
      <c r="G64">
        <v>19</v>
      </c>
      <c r="H64">
        <v>2011</v>
      </c>
      <c r="I64">
        <v>11</v>
      </c>
      <c r="J64" t="s">
        <v>29</v>
      </c>
      <c r="K64" s="1">
        <v>40616</v>
      </c>
      <c r="L64" s="1">
        <v>40622</v>
      </c>
      <c r="M64" t="s">
        <v>16</v>
      </c>
    </row>
    <row r="65" spans="1:13" x14ac:dyDescent="0.25">
      <c r="A65">
        <v>832461262</v>
      </c>
      <c r="B65">
        <v>1164</v>
      </c>
      <c r="C65">
        <v>5393</v>
      </c>
      <c r="D65">
        <v>7700</v>
      </c>
      <c r="E65">
        <v>410065610085000</v>
      </c>
      <c r="F65">
        <v>97</v>
      </c>
      <c r="G65">
        <v>19</v>
      </c>
      <c r="H65">
        <v>2011</v>
      </c>
      <c r="I65">
        <v>11</v>
      </c>
      <c r="J65" t="s">
        <v>29</v>
      </c>
      <c r="K65" s="1">
        <v>40616</v>
      </c>
      <c r="L65" s="1">
        <v>40622</v>
      </c>
      <c r="M65" t="s">
        <v>17</v>
      </c>
    </row>
    <row r="66" spans="1:13" x14ac:dyDescent="0.25">
      <c r="A66">
        <v>832461743</v>
      </c>
      <c r="B66">
        <v>570</v>
      </c>
      <c r="C66">
        <v>5393</v>
      </c>
      <c r="D66">
        <v>7700</v>
      </c>
      <c r="E66">
        <v>410085799999000</v>
      </c>
      <c r="F66">
        <v>97</v>
      </c>
      <c r="G66">
        <v>19</v>
      </c>
      <c r="H66">
        <v>2011</v>
      </c>
      <c r="I66">
        <v>11</v>
      </c>
      <c r="J66" t="s">
        <v>29</v>
      </c>
      <c r="K66" s="1">
        <v>40616</v>
      </c>
      <c r="L66" s="1">
        <v>40622</v>
      </c>
      <c r="M66" t="s">
        <v>18</v>
      </c>
    </row>
    <row r="67" spans="1:13" x14ac:dyDescent="0.25">
      <c r="A67">
        <v>832462127</v>
      </c>
      <c r="B67">
        <v>2286</v>
      </c>
      <c r="C67">
        <v>5393</v>
      </c>
      <c r="F67">
        <v>97</v>
      </c>
      <c r="G67">
        <v>19</v>
      </c>
      <c r="H67">
        <v>2011</v>
      </c>
      <c r="I67">
        <v>11</v>
      </c>
      <c r="J67" t="s">
        <v>29</v>
      </c>
      <c r="K67" s="1">
        <v>40616</v>
      </c>
      <c r="L67" s="1">
        <v>40622</v>
      </c>
      <c r="M67" t="s">
        <v>19</v>
      </c>
    </row>
    <row r="68" spans="1:13" x14ac:dyDescent="0.25">
      <c r="A68">
        <v>832459829</v>
      </c>
      <c r="B68">
        <v>12</v>
      </c>
      <c r="C68">
        <v>5393</v>
      </c>
      <c r="D68">
        <v>7700</v>
      </c>
      <c r="E68">
        <v>400000610015000</v>
      </c>
      <c r="F68">
        <v>97</v>
      </c>
      <c r="G68">
        <v>19</v>
      </c>
      <c r="H68">
        <v>2011</v>
      </c>
      <c r="I68">
        <v>12</v>
      </c>
      <c r="J68" t="s">
        <v>30</v>
      </c>
      <c r="K68" s="1">
        <v>40623</v>
      </c>
      <c r="L68" s="1">
        <v>40629</v>
      </c>
      <c r="M68" t="s">
        <v>14</v>
      </c>
    </row>
    <row r="69" spans="1:13" x14ac:dyDescent="0.25">
      <c r="A69">
        <v>832460310</v>
      </c>
      <c r="B69">
        <v>40</v>
      </c>
      <c r="C69">
        <v>5393</v>
      </c>
      <c r="D69">
        <v>7700</v>
      </c>
      <c r="E69">
        <v>410015610040000</v>
      </c>
      <c r="F69">
        <v>97</v>
      </c>
      <c r="G69">
        <v>19</v>
      </c>
      <c r="H69">
        <v>2011</v>
      </c>
      <c r="I69">
        <v>12</v>
      </c>
      <c r="J69" t="s">
        <v>30</v>
      </c>
      <c r="K69" s="1">
        <v>40623</v>
      </c>
      <c r="L69" s="1">
        <v>40629</v>
      </c>
      <c r="M69" t="s">
        <v>15</v>
      </c>
    </row>
    <row r="70" spans="1:13" x14ac:dyDescent="0.25">
      <c r="A70">
        <v>832460791</v>
      </c>
      <c r="B70">
        <v>460</v>
      </c>
      <c r="C70">
        <v>5393</v>
      </c>
      <c r="D70">
        <v>7700</v>
      </c>
      <c r="E70">
        <v>410040610065000</v>
      </c>
      <c r="F70">
        <v>97</v>
      </c>
      <c r="G70">
        <v>19</v>
      </c>
      <c r="H70">
        <v>2011</v>
      </c>
      <c r="I70">
        <v>12</v>
      </c>
      <c r="J70" t="s">
        <v>30</v>
      </c>
      <c r="K70" s="1">
        <v>40623</v>
      </c>
      <c r="L70" s="1">
        <v>40629</v>
      </c>
      <c r="M70" t="s">
        <v>16</v>
      </c>
    </row>
    <row r="71" spans="1:13" x14ac:dyDescent="0.25">
      <c r="A71">
        <v>832461272</v>
      </c>
      <c r="B71">
        <v>1051</v>
      </c>
      <c r="C71">
        <v>5393</v>
      </c>
      <c r="D71">
        <v>7700</v>
      </c>
      <c r="E71">
        <v>410065610085000</v>
      </c>
      <c r="F71">
        <v>97</v>
      </c>
      <c r="G71">
        <v>19</v>
      </c>
      <c r="H71">
        <v>2011</v>
      </c>
      <c r="I71">
        <v>12</v>
      </c>
      <c r="J71" t="s">
        <v>30</v>
      </c>
      <c r="K71" s="1">
        <v>40623</v>
      </c>
      <c r="L71" s="1">
        <v>40629</v>
      </c>
      <c r="M71" t="s">
        <v>17</v>
      </c>
    </row>
    <row r="72" spans="1:13" x14ac:dyDescent="0.25">
      <c r="A72">
        <v>832461753</v>
      </c>
      <c r="B72">
        <v>517</v>
      </c>
      <c r="C72">
        <v>5393</v>
      </c>
      <c r="D72">
        <v>7700</v>
      </c>
      <c r="E72">
        <v>410085799999000</v>
      </c>
      <c r="F72">
        <v>97</v>
      </c>
      <c r="G72">
        <v>19</v>
      </c>
      <c r="H72">
        <v>2011</v>
      </c>
      <c r="I72">
        <v>12</v>
      </c>
      <c r="J72" t="s">
        <v>30</v>
      </c>
      <c r="K72" s="1">
        <v>40623</v>
      </c>
      <c r="L72" s="1">
        <v>40629</v>
      </c>
      <c r="M72" t="s">
        <v>18</v>
      </c>
    </row>
    <row r="73" spans="1:13" x14ac:dyDescent="0.25">
      <c r="A73">
        <v>832462334</v>
      </c>
      <c r="B73">
        <v>2080</v>
      </c>
      <c r="C73">
        <v>5393</v>
      </c>
      <c r="F73">
        <v>97</v>
      </c>
      <c r="G73">
        <v>19</v>
      </c>
      <c r="H73">
        <v>2011</v>
      </c>
      <c r="I73">
        <v>12</v>
      </c>
      <c r="J73" t="s">
        <v>30</v>
      </c>
      <c r="K73" s="1">
        <v>40623</v>
      </c>
      <c r="L73" s="1">
        <v>40629</v>
      </c>
      <c r="M73" t="s">
        <v>19</v>
      </c>
    </row>
    <row r="74" spans="1:13" x14ac:dyDescent="0.25">
      <c r="A74">
        <v>832459839</v>
      </c>
      <c r="B74">
        <v>8</v>
      </c>
      <c r="C74">
        <v>5393</v>
      </c>
      <c r="D74">
        <v>7700</v>
      </c>
      <c r="E74">
        <v>400000610015000</v>
      </c>
      <c r="F74">
        <v>97</v>
      </c>
      <c r="G74">
        <v>19</v>
      </c>
      <c r="H74">
        <v>2011</v>
      </c>
      <c r="I74">
        <v>13</v>
      </c>
      <c r="J74" t="s">
        <v>31</v>
      </c>
      <c r="K74" s="1">
        <v>40630</v>
      </c>
      <c r="L74" s="1">
        <v>40636</v>
      </c>
      <c r="M74" t="s">
        <v>14</v>
      </c>
    </row>
    <row r="75" spans="1:13" x14ac:dyDescent="0.25">
      <c r="A75">
        <v>832460320</v>
      </c>
      <c r="B75">
        <v>44</v>
      </c>
      <c r="C75">
        <v>5393</v>
      </c>
      <c r="D75">
        <v>7700</v>
      </c>
      <c r="E75">
        <v>410015610040000</v>
      </c>
      <c r="F75">
        <v>97</v>
      </c>
      <c r="G75">
        <v>19</v>
      </c>
      <c r="H75">
        <v>2011</v>
      </c>
      <c r="I75">
        <v>13</v>
      </c>
      <c r="J75" t="s">
        <v>31</v>
      </c>
      <c r="K75" s="1">
        <v>40630</v>
      </c>
      <c r="L75" s="1">
        <v>40636</v>
      </c>
      <c r="M75" t="s">
        <v>15</v>
      </c>
    </row>
    <row r="76" spans="1:13" x14ac:dyDescent="0.25">
      <c r="A76">
        <v>832460802</v>
      </c>
      <c r="B76">
        <v>399</v>
      </c>
      <c r="C76">
        <v>5393</v>
      </c>
      <c r="D76">
        <v>7700</v>
      </c>
      <c r="E76">
        <v>410040610065000</v>
      </c>
      <c r="F76">
        <v>97</v>
      </c>
      <c r="G76">
        <v>19</v>
      </c>
      <c r="H76">
        <v>2011</v>
      </c>
      <c r="I76">
        <v>13</v>
      </c>
      <c r="J76" t="s">
        <v>31</v>
      </c>
      <c r="K76" s="1">
        <v>40630</v>
      </c>
      <c r="L76" s="1">
        <v>40636</v>
      </c>
      <c r="M76" t="s">
        <v>16</v>
      </c>
    </row>
    <row r="77" spans="1:13" x14ac:dyDescent="0.25">
      <c r="A77">
        <v>832461282</v>
      </c>
      <c r="B77">
        <v>1128</v>
      </c>
      <c r="C77">
        <v>5393</v>
      </c>
      <c r="D77">
        <v>7700</v>
      </c>
      <c r="E77">
        <v>410065610085000</v>
      </c>
      <c r="F77">
        <v>97</v>
      </c>
      <c r="G77">
        <v>19</v>
      </c>
      <c r="H77">
        <v>2011</v>
      </c>
      <c r="I77">
        <v>13</v>
      </c>
      <c r="J77" t="s">
        <v>31</v>
      </c>
      <c r="K77" s="1">
        <v>40630</v>
      </c>
      <c r="L77" s="1">
        <v>40636</v>
      </c>
      <c r="M77" t="s">
        <v>17</v>
      </c>
    </row>
    <row r="78" spans="1:13" x14ac:dyDescent="0.25">
      <c r="A78">
        <v>832461763</v>
      </c>
      <c r="B78">
        <v>517</v>
      </c>
      <c r="C78">
        <v>5393</v>
      </c>
      <c r="D78">
        <v>7700</v>
      </c>
      <c r="E78">
        <v>410085799999000</v>
      </c>
      <c r="F78">
        <v>97</v>
      </c>
      <c r="G78">
        <v>19</v>
      </c>
      <c r="H78">
        <v>2011</v>
      </c>
      <c r="I78">
        <v>13</v>
      </c>
      <c r="J78" t="s">
        <v>31</v>
      </c>
      <c r="K78" s="1">
        <v>40630</v>
      </c>
      <c r="L78" s="1">
        <v>40636</v>
      </c>
      <c r="M78" t="s">
        <v>18</v>
      </c>
    </row>
    <row r="79" spans="1:13" x14ac:dyDescent="0.25">
      <c r="A79">
        <v>832462471</v>
      </c>
      <c r="B79">
        <v>2096</v>
      </c>
      <c r="C79">
        <v>5393</v>
      </c>
      <c r="F79">
        <v>97</v>
      </c>
      <c r="G79">
        <v>19</v>
      </c>
      <c r="H79">
        <v>2011</v>
      </c>
      <c r="I79">
        <v>13</v>
      </c>
      <c r="J79" t="s">
        <v>31</v>
      </c>
      <c r="K79" s="1">
        <v>40630</v>
      </c>
      <c r="L79" s="1">
        <v>40636</v>
      </c>
      <c r="M79" t="s">
        <v>19</v>
      </c>
    </row>
    <row r="80" spans="1:13" x14ac:dyDescent="0.25">
      <c r="A80">
        <v>832459848</v>
      </c>
      <c r="B80">
        <v>9</v>
      </c>
      <c r="C80">
        <v>5393</v>
      </c>
      <c r="D80">
        <v>7700</v>
      </c>
      <c r="E80">
        <v>400000610015000</v>
      </c>
      <c r="F80">
        <v>97</v>
      </c>
      <c r="G80">
        <v>19</v>
      </c>
      <c r="H80">
        <v>2011</v>
      </c>
      <c r="I80">
        <v>14</v>
      </c>
      <c r="J80" t="s">
        <v>32</v>
      </c>
      <c r="K80" s="1">
        <v>40637</v>
      </c>
      <c r="L80" s="1">
        <v>40643</v>
      </c>
      <c r="M80" t="s">
        <v>14</v>
      </c>
    </row>
    <row r="81" spans="1:13" x14ac:dyDescent="0.25">
      <c r="A81">
        <v>832460329</v>
      </c>
      <c r="B81">
        <v>36</v>
      </c>
      <c r="C81">
        <v>5393</v>
      </c>
      <c r="D81">
        <v>7700</v>
      </c>
      <c r="E81">
        <v>410015610040000</v>
      </c>
      <c r="F81">
        <v>97</v>
      </c>
      <c r="G81">
        <v>19</v>
      </c>
      <c r="H81">
        <v>2011</v>
      </c>
      <c r="I81">
        <v>14</v>
      </c>
      <c r="J81" t="s">
        <v>32</v>
      </c>
      <c r="K81" s="1">
        <v>40637</v>
      </c>
      <c r="L81" s="1">
        <v>40643</v>
      </c>
      <c r="M81" t="s">
        <v>15</v>
      </c>
    </row>
    <row r="82" spans="1:13" x14ac:dyDescent="0.25">
      <c r="A82">
        <v>832460810</v>
      </c>
      <c r="B82">
        <v>396</v>
      </c>
      <c r="C82">
        <v>5393</v>
      </c>
      <c r="D82">
        <v>7700</v>
      </c>
      <c r="E82">
        <v>410040610065000</v>
      </c>
      <c r="F82">
        <v>97</v>
      </c>
      <c r="G82">
        <v>19</v>
      </c>
      <c r="H82">
        <v>2011</v>
      </c>
      <c r="I82">
        <v>14</v>
      </c>
      <c r="J82" t="s">
        <v>32</v>
      </c>
      <c r="K82" s="1">
        <v>40637</v>
      </c>
      <c r="L82" s="1">
        <v>40643</v>
      </c>
      <c r="M82" t="s">
        <v>16</v>
      </c>
    </row>
    <row r="83" spans="1:13" x14ac:dyDescent="0.25">
      <c r="A83">
        <v>832461291</v>
      </c>
      <c r="B83">
        <v>1081</v>
      </c>
      <c r="C83">
        <v>5393</v>
      </c>
      <c r="D83">
        <v>7700</v>
      </c>
      <c r="E83">
        <v>410065610085000</v>
      </c>
      <c r="F83">
        <v>97</v>
      </c>
      <c r="G83">
        <v>19</v>
      </c>
      <c r="H83">
        <v>2011</v>
      </c>
      <c r="I83">
        <v>14</v>
      </c>
      <c r="J83" t="s">
        <v>32</v>
      </c>
      <c r="K83" s="1">
        <v>40637</v>
      </c>
      <c r="L83" s="1">
        <v>40643</v>
      </c>
      <c r="M83" t="s">
        <v>17</v>
      </c>
    </row>
    <row r="84" spans="1:13" x14ac:dyDescent="0.25">
      <c r="A84">
        <v>832461772</v>
      </c>
      <c r="B84">
        <v>538</v>
      </c>
      <c r="C84">
        <v>5393</v>
      </c>
      <c r="D84">
        <v>7700</v>
      </c>
      <c r="E84">
        <v>410085799999000</v>
      </c>
      <c r="F84">
        <v>97</v>
      </c>
      <c r="G84">
        <v>19</v>
      </c>
      <c r="H84">
        <v>2011</v>
      </c>
      <c r="I84">
        <v>14</v>
      </c>
      <c r="J84" t="s">
        <v>32</v>
      </c>
      <c r="K84" s="1">
        <v>40637</v>
      </c>
      <c r="L84" s="1">
        <v>40643</v>
      </c>
      <c r="M84" t="s">
        <v>18</v>
      </c>
    </row>
    <row r="85" spans="1:13" x14ac:dyDescent="0.25">
      <c r="A85">
        <v>832462387</v>
      </c>
      <c r="B85">
        <v>2060</v>
      </c>
      <c r="C85">
        <v>5393</v>
      </c>
      <c r="F85">
        <v>97</v>
      </c>
      <c r="G85">
        <v>19</v>
      </c>
      <c r="H85">
        <v>2011</v>
      </c>
      <c r="I85">
        <v>14</v>
      </c>
      <c r="J85" t="s">
        <v>32</v>
      </c>
      <c r="K85" s="1">
        <v>40637</v>
      </c>
      <c r="L85" s="1">
        <v>40643</v>
      </c>
      <c r="M85" t="s">
        <v>19</v>
      </c>
    </row>
    <row r="86" spans="1:13" x14ac:dyDescent="0.25">
      <c r="A86">
        <v>832459857</v>
      </c>
      <c r="B86">
        <v>7</v>
      </c>
      <c r="C86">
        <v>5393</v>
      </c>
      <c r="D86">
        <v>7700</v>
      </c>
      <c r="E86">
        <v>400000610015000</v>
      </c>
      <c r="F86">
        <v>97</v>
      </c>
      <c r="G86">
        <v>19</v>
      </c>
      <c r="H86">
        <v>2011</v>
      </c>
      <c r="I86">
        <v>15</v>
      </c>
      <c r="J86" t="s">
        <v>33</v>
      </c>
      <c r="K86" s="1">
        <v>40644</v>
      </c>
      <c r="L86" s="1">
        <v>40650</v>
      </c>
      <c r="M86" t="s">
        <v>14</v>
      </c>
    </row>
    <row r="87" spans="1:13" x14ac:dyDescent="0.25">
      <c r="A87">
        <v>832460338</v>
      </c>
      <c r="B87">
        <v>36</v>
      </c>
      <c r="C87">
        <v>5393</v>
      </c>
      <c r="D87">
        <v>7700</v>
      </c>
      <c r="E87">
        <v>410015610040000</v>
      </c>
      <c r="F87">
        <v>97</v>
      </c>
      <c r="G87">
        <v>19</v>
      </c>
      <c r="H87">
        <v>2011</v>
      </c>
      <c r="I87">
        <v>15</v>
      </c>
      <c r="J87" t="s">
        <v>33</v>
      </c>
      <c r="K87" s="1">
        <v>40644</v>
      </c>
      <c r="L87" s="1">
        <v>40650</v>
      </c>
      <c r="M87" t="s">
        <v>15</v>
      </c>
    </row>
    <row r="88" spans="1:13" x14ac:dyDescent="0.25">
      <c r="A88">
        <v>832460819</v>
      </c>
      <c r="B88">
        <v>416</v>
      </c>
      <c r="C88">
        <v>5393</v>
      </c>
      <c r="D88">
        <v>7700</v>
      </c>
      <c r="E88">
        <v>410040610065000</v>
      </c>
      <c r="F88">
        <v>97</v>
      </c>
      <c r="G88">
        <v>19</v>
      </c>
      <c r="H88">
        <v>2011</v>
      </c>
      <c r="I88">
        <v>15</v>
      </c>
      <c r="J88" t="s">
        <v>33</v>
      </c>
      <c r="K88" s="1">
        <v>40644</v>
      </c>
      <c r="L88" s="1">
        <v>40650</v>
      </c>
      <c r="M88" t="s">
        <v>16</v>
      </c>
    </row>
    <row r="89" spans="1:13" x14ac:dyDescent="0.25">
      <c r="A89">
        <v>832461300</v>
      </c>
      <c r="B89">
        <v>1072</v>
      </c>
      <c r="C89">
        <v>5393</v>
      </c>
      <c r="D89">
        <v>7700</v>
      </c>
      <c r="E89">
        <v>410065610085000</v>
      </c>
      <c r="F89">
        <v>97</v>
      </c>
      <c r="G89">
        <v>19</v>
      </c>
      <c r="H89">
        <v>2011</v>
      </c>
      <c r="I89">
        <v>15</v>
      </c>
      <c r="J89" t="s">
        <v>33</v>
      </c>
      <c r="K89" s="1">
        <v>40644</v>
      </c>
      <c r="L89" s="1">
        <v>40650</v>
      </c>
      <c r="M89" t="s">
        <v>17</v>
      </c>
    </row>
    <row r="90" spans="1:13" x14ac:dyDescent="0.25">
      <c r="A90">
        <v>832461781</v>
      </c>
      <c r="B90">
        <v>493</v>
      </c>
      <c r="C90">
        <v>5393</v>
      </c>
      <c r="D90">
        <v>7700</v>
      </c>
      <c r="E90">
        <v>410085799999000</v>
      </c>
      <c r="F90">
        <v>97</v>
      </c>
      <c r="G90">
        <v>19</v>
      </c>
      <c r="H90">
        <v>2011</v>
      </c>
      <c r="I90">
        <v>15</v>
      </c>
      <c r="J90" t="s">
        <v>33</v>
      </c>
      <c r="K90" s="1">
        <v>40644</v>
      </c>
      <c r="L90" s="1">
        <v>40650</v>
      </c>
      <c r="M90" t="s">
        <v>18</v>
      </c>
    </row>
    <row r="91" spans="1:13" x14ac:dyDescent="0.25">
      <c r="A91">
        <v>832462219</v>
      </c>
      <c r="B91">
        <v>2024</v>
      </c>
      <c r="C91">
        <v>5393</v>
      </c>
      <c r="F91">
        <v>97</v>
      </c>
      <c r="G91">
        <v>19</v>
      </c>
      <c r="H91">
        <v>2011</v>
      </c>
      <c r="I91">
        <v>15</v>
      </c>
      <c r="J91" t="s">
        <v>33</v>
      </c>
      <c r="K91" s="1">
        <v>40644</v>
      </c>
      <c r="L91" s="1">
        <v>40650</v>
      </c>
      <c r="M91" t="s">
        <v>19</v>
      </c>
    </row>
    <row r="92" spans="1:13" x14ac:dyDescent="0.25">
      <c r="A92">
        <v>832459866</v>
      </c>
      <c r="B92">
        <v>11</v>
      </c>
      <c r="C92">
        <v>5393</v>
      </c>
      <c r="D92">
        <v>7700</v>
      </c>
      <c r="E92">
        <v>400000610015000</v>
      </c>
      <c r="F92">
        <v>97</v>
      </c>
      <c r="G92">
        <v>19</v>
      </c>
      <c r="H92">
        <v>2011</v>
      </c>
      <c r="I92">
        <v>16</v>
      </c>
      <c r="J92" t="s">
        <v>34</v>
      </c>
      <c r="K92" s="1">
        <v>40651</v>
      </c>
      <c r="L92" s="1">
        <v>40657</v>
      </c>
      <c r="M92" t="s">
        <v>14</v>
      </c>
    </row>
    <row r="93" spans="1:13" x14ac:dyDescent="0.25">
      <c r="A93">
        <v>832460347</v>
      </c>
      <c r="B93">
        <v>50</v>
      </c>
      <c r="C93">
        <v>5393</v>
      </c>
      <c r="D93">
        <v>7700</v>
      </c>
      <c r="E93">
        <v>410015610040000</v>
      </c>
      <c r="F93">
        <v>97</v>
      </c>
      <c r="G93">
        <v>19</v>
      </c>
      <c r="H93">
        <v>2011</v>
      </c>
      <c r="I93">
        <v>16</v>
      </c>
      <c r="J93" t="s">
        <v>34</v>
      </c>
      <c r="K93" s="1">
        <v>40651</v>
      </c>
      <c r="L93" s="1">
        <v>40657</v>
      </c>
      <c r="M93" t="s">
        <v>15</v>
      </c>
    </row>
    <row r="94" spans="1:13" x14ac:dyDescent="0.25">
      <c r="A94">
        <v>832460828</v>
      </c>
      <c r="B94">
        <v>478</v>
      </c>
      <c r="C94">
        <v>5393</v>
      </c>
      <c r="D94">
        <v>7700</v>
      </c>
      <c r="E94">
        <v>410040610065000</v>
      </c>
      <c r="F94">
        <v>97</v>
      </c>
      <c r="G94">
        <v>19</v>
      </c>
      <c r="H94">
        <v>2011</v>
      </c>
      <c r="I94">
        <v>16</v>
      </c>
      <c r="J94" t="s">
        <v>34</v>
      </c>
      <c r="K94" s="1">
        <v>40651</v>
      </c>
      <c r="L94" s="1">
        <v>40657</v>
      </c>
      <c r="M94" t="s">
        <v>16</v>
      </c>
    </row>
    <row r="95" spans="1:13" x14ac:dyDescent="0.25">
      <c r="A95">
        <v>832461309</v>
      </c>
      <c r="B95">
        <v>1087</v>
      </c>
      <c r="C95">
        <v>5393</v>
      </c>
      <c r="D95">
        <v>7700</v>
      </c>
      <c r="E95">
        <v>410065610085000</v>
      </c>
      <c r="F95">
        <v>97</v>
      </c>
      <c r="G95">
        <v>19</v>
      </c>
      <c r="H95">
        <v>2011</v>
      </c>
      <c r="I95">
        <v>16</v>
      </c>
      <c r="J95" t="s">
        <v>34</v>
      </c>
      <c r="K95" s="1">
        <v>40651</v>
      </c>
      <c r="L95" s="1">
        <v>40657</v>
      </c>
      <c r="M95" t="s">
        <v>17</v>
      </c>
    </row>
    <row r="96" spans="1:13" x14ac:dyDescent="0.25">
      <c r="A96">
        <v>832461790</v>
      </c>
      <c r="B96">
        <v>524</v>
      </c>
      <c r="C96">
        <v>5393</v>
      </c>
      <c r="D96">
        <v>7700</v>
      </c>
      <c r="E96">
        <v>410085799999000</v>
      </c>
      <c r="F96">
        <v>97</v>
      </c>
      <c r="G96">
        <v>19</v>
      </c>
      <c r="H96">
        <v>2011</v>
      </c>
      <c r="I96">
        <v>16</v>
      </c>
      <c r="J96" t="s">
        <v>34</v>
      </c>
      <c r="K96" s="1">
        <v>40651</v>
      </c>
      <c r="L96" s="1">
        <v>40657</v>
      </c>
      <c r="M96" t="s">
        <v>18</v>
      </c>
    </row>
    <row r="97" spans="1:13" x14ac:dyDescent="0.25">
      <c r="A97">
        <v>832462292</v>
      </c>
      <c r="B97">
        <v>2150</v>
      </c>
      <c r="C97">
        <v>5393</v>
      </c>
      <c r="F97">
        <v>97</v>
      </c>
      <c r="G97">
        <v>19</v>
      </c>
      <c r="H97">
        <v>2011</v>
      </c>
      <c r="I97">
        <v>16</v>
      </c>
      <c r="J97" t="s">
        <v>34</v>
      </c>
      <c r="K97" s="1">
        <v>40651</v>
      </c>
      <c r="L97" s="1">
        <v>40657</v>
      </c>
      <c r="M97" t="s">
        <v>19</v>
      </c>
    </row>
    <row r="98" spans="1:13" x14ac:dyDescent="0.25">
      <c r="A98">
        <v>832459875</v>
      </c>
      <c r="B98">
        <v>5</v>
      </c>
      <c r="C98">
        <v>5393</v>
      </c>
      <c r="D98">
        <v>7700</v>
      </c>
      <c r="E98">
        <v>400000610015000</v>
      </c>
      <c r="F98">
        <v>97</v>
      </c>
      <c r="G98">
        <v>19</v>
      </c>
      <c r="H98">
        <v>2011</v>
      </c>
      <c r="I98">
        <v>17</v>
      </c>
      <c r="J98" t="s">
        <v>35</v>
      </c>
      <c r="K98" s="1">
        <v>40658</v>
      </c>
      <c r="L98" s="1">
        <v>40664</v>
      </c>
      <c r="M98" t="s">
        <v>14</v>
      </c>
    </row>
    <row r="99" spans="1:13" x14ac:dyDescent="0.25">
      <c r="A99">
        <v>832460356</v>
      </c>
      <c r="B99">
        <v>48</v>
      </c>
      <c r="C99">
        <v>5393</v>
      </c>
      <c r="D99">
        <v>7700</v>
      </c>
      <c r="E99">
        <v>410015610040000</v>
      </c>
      <c r="F99">
        <v>97</v>
      </c>
      <c r="G99">
        <v>19</v>
      </c>
      <c r="H99">
        <v>2011</v>
      </c>
      <c r="I99">
        <v>17</v>
      </c>
      <c r="J99" t="s">
        <v>35</v>
      </c>
      <c r="K99" s="1">
        <v>40658</v>
      </c>
      <c r="L99" s="1">
        <v>40664</v>
      </c>
      <c r="M99" t="s">
        <v>15</v>
      </c>
    </row>
    <row r="100" spans="1:13" x14ac:dyDescent="0.25">
      <c r="A100">
        <v>832460837</v>
      </c>
      <c r="B100">
        <v>365</v>
      </c>
      <c r="C100">
        <v>5393</v>
      </c>
      <c r="D100">
        <v>7700</v>
      </c>
      <c r="E100">
        <v>410040610065000</v>
      </c>
      <c r="F100">
        <v>97</v>
      </c>
      <c r="G100">
        <v>19</v>
      </c>
      <c r="H100">
        <v>2011</v>
      </c>
      <c r="I100">
        <v>17</v>
      </c>
      <c r="J100" t="s">
        <v>35</v>
      </c>
      <c r="K100" s="1">
        <v>40658</v>
      </c>
      <c r="L100" s="1">
        <v>40664</v>
      </c>
      <c r="M100" t="s">
        <v>16</v>
      </c>
    </row>
    <row r="101" spans="1:13" x14ac:dyDescent="0.25">
      <c r="A101">
        <v>832461318</v>
      </c>
      <c r="B101">
        <v>1059</v>
      </c>
      <c r="C101">
        <v>5393</v>
      </c>
      <c r="D101">
        <v>7700</v>
      </c>
      <c r="E101">
        <v>410065610085000</v>
      </c>
      <c r="F101">
        <v>97</v>
      </c>
      <c r="G101">
        <v>19</v>
      </c>
      <c r="H101">
        <v>2011</v>
      </c>
      <c r="I101">
        <v>17</v>
      </c>
      <c r="J101" t="s">
        <v>35</v>
      </c>
      <c r="K101" s="1">
        <v>40658</v>
      </c>
      <c r="L101" s="1">
        <v>40664</v>
      </c>
      <c r="M101" t="s">
        <v>17</v>
      </c>
    </row>
    <row r="102" spans="1:13" x14ac:dyDescent="0.25">
      <c r="A102">
        <v>832461799</v>
      </c>
      <c r="B102">
        <v>480</v>
      </c>
      <c r="C102">
        <v>5393</v>
      </c>
      <c r="D102">
        <v>7700</v>
      </c>
      <c r="E102">
        <v>410085799999000</v>
      </c>
      <c r="F102">
        <v>97</v>
      </c>
      <c r="G102">
        <v>19</v>
      </c>
      <c r="H102">
        <v>2011</v>
      </c>
      <c r="I102">
        <v>17</v>
      </c>
      <c r="J102" t="s">
        <v>35</v>
      </c>
      <c r="K102" s="1">
        <v>40658</v>
      </c>
      <c r="L102" s="1">
        <v>40664</v>
      </c>
      <c r="M102" t="s">
        <v>18</v>
      </c>
    </row>
    <row r="103" spans="1:13" x14ac:dyDescent="0.25">
      <c r="A103">
        <v>832462209</v>
      </c>
      <c r="B103">
        <v>1957</v>
      </c>
      <c r="C103">
        <v>5393</v>
      </c>
      <c r="F103">
        <v>97</v>
      </c>
      <c r="G103">
        <v>19</v>
      </c>
      <c r="H103">
        <v>2011</v>
      </c>
      <c r="I103">
        <v>17</v>
      </c>
      <c r="J103" t="s">
        <v>35</v>
      </c>
      <c r="K103" s="1">
        <v>40658</v>
      </c>
      <c r="L103" s="1">
        <v>40664</v>
      </c>
      <c r="M103" t="s">
        <v>19</v>
      </c>
    </row>
    <row r="104" spans="1:13" x14ac:dyDescent="0.25">
      <c r="A104">
        <v>832459884</v>
      </c>
      <c r="B104">
        <v>8</v>
      </c>
      <c r="C104">
        <v>5393</v>
      </c>
      <c r="D104">
        <v>7700</v>
      </c>
      <c r="E104">
        <v>400000610015000</v>
      </c>
      <c r="F104">
        <v>97</v>
      </c>
      <c r="G104">
        <v>19</v>
      </c>
      <c r="H104">
        <v>2011</v>
      </c>
      <c r="I104">
        <v>18</v>
      </c>
      <c r="J104" t="s">
        <v>36</v>
      </c>
      <c r="K104" s="1">
        <v>40665</v>
      </c>
      <c r="L104" s="1">
        <v>40671</v>
      </c>
      <c r="M104" t="s">
        <v>14</v>
      </c>
    </row>
    <row r="105" spans="1:13" x14ac:dyDescent="0.25">
      <c r="A105">
        <v>832460365</v>
      </c>
      <c r="B105">
        <v>36</v>
      </c>
      <c r="C105">
        <v>5393</v>
      </c>
      <c r="D105">
        <v>7700</v>
      </c>
      <c r="E105">
        <v>410015610040000</v>
      </c>
      <c r="F105">
        <v>97</v>
      </c>
      <c r="G105">
        <v>19</v>
      </c>
      <c r="H105">
        <v>2011</v>
      </c>
      <c r="I105">
        <v>18</v>
      </c>
      <c r="J105" t="s">
        <v>36</v>
      </c>
      <c r="K105" s="1">
        <v>40665</v>
      </c>
      <c r="L105" s="1">
        <v>40671</v>
      </c>
      <c r="M105" t="s">
        <v>15</v>
      </c>
    </row>
    <row r="106" spans="1:13" x14ac:dyDescent="0.25">
      <c r="A106">
        <v>832460846</v>
      </c>
      <c r="B106">
        <v>373</v>
      </c>
      <c r="C106">
        <v>5393</v>
      </c>
      <c r="D106">
        <v>7700</v>
      </c>
      <c r="E106">
        <v>410040610065000</v>
      </c>
      <c r="F106">
        <v>97</v>
      </c>
      <c r="G106">
        <v>19</v>
      </c>
      <c r="H106">
        <v>2011</v>
      </c>
      <c r="I106">
        <v>18</v>
      </c>
      <c r="J106" t="s">
        <v>36</v>
      </c>
      <c r="K106" s="1">
        <v>40665</v>
      </c>
      <c r="L106" s="1">
        <v>40671</v>
      </c>
      <c r="M106" t="s">
        <v>16</v>
      </c>
    </row>
    <row r="107" spans="1:13" x14ac:dyDescent="0.25">
      <c r="A107">
        <v>832461327</v>
      </c>
      <c r="B107">
        <v>1019</v>
      </c>
      <c r="C107">
        <v>5393</v>
      </c>
      <c r="D107">
        <v>7700</v>
      </c>
      <c r="E107">
        <v>410065610085000</v>
      </c>
      <c r="F107">
        <v>97</v>
      </c>
      <c r="G107">
        <v>19</v>
      </c>
      <c r="H107">
        <v>2011</v>
      </c>
      <c r="I107">
        <v>18</v>
      </c>
      <c r="J107" t="s">
        <v>36</v>
      </c>
      <c r="K107" s="1">
        <v>40665</v>
      </c>
      <c r="L107" s="1">
        <v>40671</v>
      </c>
      <c r="M107" t="s">
        <v>17</v>
      </c>
    </row>
    <row r="108" spans="1:13" x14ac:dyDescent="0.25">
      <c r="A108">
        <v>832461808</v>
      </c>
      <c r="B108">
        <v>511</v>
      </c>
      <c r="C108">
        <v>5393</v>
      </c>
      <c r="D108">
        <v>7700</v>
      </c>
      <c r="E108">
        <v>410085799999000</v>
      </c>
      <c r="F108">
        <v>97</v>
      </c>
      <c r="G108">
        <v>19</v>
      </c>
      <c r="H108">
        <v>2011</v>
      </c>
      <c r="I108">
        <v>18</v>
      </c>
      <c r="J108" t="s">
        <v>36</v>
      </c>
      <c r="K108" s="1">
        <v>40665</v>
      </c>
      <c r="L108" s="1">
        <v>40671</v>
      </c>
      <c r="M108" t="s">
        <v>18</v>
      </c>
    </row>
    <row r="109" spans="1:13" x14ac:dyDescent="0.25">
      <c r="A109">
        <v>832462386</v>
      </c>
      <c r="B109">
        <v>1947</v>
      </c>
      <c r="C109">
        <v>5393</v>
      </c>
      <c r="F109">
        <v>97</v>
      </c>
      <c r="G109">
        <v>19</v>
      </c>
      <c r="H109">
        <v>2011</v>
      </c>
      <c r="I109">
        <v>18</v>
      </c>
      <c r="J109" t="s">
        <v>36</v>
      </c>
      <c r="K109" s="1">
        <v>40665</v>
      </c>
      <c r="L109" s="1">
        <v>40671</v>
      </c>
      <c r="M109" t="s">
        <v>19</v>
      </c>
    </row>
    <row r="110" spans="1:13" x14ac:dyDescent="0.25">
      <c r="A110">
        <v>832459893</v>
      </c>
      <c r="B110">
        <v>10</v>
      </c>
      <c r="C110">
        <v>5393</v>
      </c>
      <c r="D110">
        <v>7700</v>
      </c>
      <c r="E110">
        <v>400000610015000</v>
      </c>
      <c r="F110">
        <v>97</v>
      </c>
      <c r="G110">
        <v>19</v>
      </c>
      <c r="H110">
        <v>2011</v>
      </c>
      <c r="I110">
        <v>19</v>
      </c>
      <c r="J110" t="s">
        <v>37</v>
      </c>
      <c r="K110" s="1">
        <v>40672</v>
      </c>
      <c r="L110" s="1">
        <v>40678</v>
      </c>
      <c r="M110" t="s">
        <v>14</v>
      </c>
    </row>
    <row r="111" spans="1:13" x14ac:dyDescent="0.25">
      <c r="A111">
        <v>832460375</v>
      </c>
      <c r="B111">
        <v>40</v>
      </c>
      <c r="C111">
        <v>5393</v>
      </c>
      <c r="D111">
        <v>7700</v>
      </c>
      <c r="E111">
        <v>410015610040000</v>
      </c>
      <c r="F111">
        <v>97</v>
      </c>
      <c r="G111">
        <v>19</v>
      </c>
      <c r="H111">
        <v>2011</v>
      </c>
      <c r="I111">
        <v>19</v>
      </c>
      <c r="J111" t="s">
        <v>37</v>
      </c>
      <c r="K111" s="1">
        <v>40672</v>
      </c>
      <c r="L111" s="1">
        <v>40678</v>
      </c>
      <c r="M111" t="s">
        <v>15</v>
      </c>
    </row>
    <row r="112" spans="1:13" x14ac:dyDescent="0.25">
      <c r="A112">
        <v>832460855</v>
      </c>
      <c r="B112">
        <v>396</v>
      </c>
      <c r="C112">
        <v>5393</v>
      </c>
      <c r="D112">
        <v>7700</v>
      </c>
      <c r="E112">
        <v>410040610065000</v>
      </c>
      <c r="F112">
        <v>97</v>
      </c>
      <c r="G112">
        <v>19</v>
      </c>
      <c r="H112">
        <v>2011</v>
      </c>
      <c r="I112">
        <v>19</v>
      </c>
      <c r="J112" t="s">
        <v>37</v>
      </c>
      <c r="K112" s="1">
        <v>40672</v>
      </c>
      <c r="L112" s="1">
        <v>40678</v>
      </c>
      <c r="M112" t="s">
        <v>16</v>
      </c>
    </row>
    <row r="113" spans="1:13" x14ac:dyDescent="0.25">
      <c r="A113">
        <v>832461336</v>
      </c>
      <c r="B113">
        <v>1056</v>
      </c>
      <c r="C113">
        <v>5393</v>
      </c>
      <c r="D113">
        <v>7700</v>
      </c>
      <c r="E113">
        <v>410065610085000</v>
      </c>
      <c r="F113">
        <v>97</v>
      </c>
      <c r="G113">
        <v>19</v>
      </c>
      <c r="H113">
        <v>2011</v>
      </c>
      <c r="I113">
        <v>19</v>
      </c>
      <c r="J113" t="s">
        <v>37</v>
      </c>
      <c r="K113" s="1">
        <v>40672</v>
      </c>
      <c r="L113" s="1">
        <v>40678</v>
      </c>
      <c r="M113" t="s">
        <v>17</v>
      </c>
    </row>
    <row r="114" spans="1:13" x14ac:dyDescent="0.25">
      <c r="A114">
        <v>832461817</v>
      </c>
      <c r="B114">
        <v>507</v>
      </c>
      <c r="C114">
        <v>5393</v>
      </c>
      <c r="D114">
        <v>7700</v>
      </c>
      <c r="E114">
        <v>410085799999000</v>
      </c>
      <c r="F114">
        <v>97</v>
      </c>
      <c r="G114">
        <v>19</v>
      </c>
      <c r="H114">
        <v>2011</v>
      </c>
      <c r="I114">
        <v>19</v>
      </c>
      <c r="J114" t="s">
        <v>37</v>
      </c>
      <c r="K114" s="1">
        <v>40672</v>
      </c>
      <c r="L114" s="1">
        <v>40678</v>
      </c>
      <c r="M114" t="s">
        <v>18</v>
      </c>
    </row>
    <row r="115" spans="1:13" x14ac:dyDescent="0.25">
      <c r="A115">
        <v>832462409</v>
      </c>
      <c r="B115">
        <v>2009</v>
      </c>
      <c r="C115">
        <v>5393</v>
      </c>
      <c r="F115">
        <v>97</v>
      </c>
      <c r="G115">
        <v>19</v>
      </c>
      <c r="H115">
        <v>2011</v>
      </c>
      <c r="I115">
        <v>19</v>
      </c>
      <c r="J115" t="s">
        <v>37</v>
      </c>
      <c r="K115" s="1">
        <v>40672</v>
      </c>
      <c r="L115" s="1">
        <v>40678</v>
      </c>
      <c r="M115" t="s">
        <v>19</v>
      </c>
    </row>
    <row r="116" spans="1:13" x14ac:dyDescent="0.25">
      <c r="A116">
        <v>832459902</v>
      </c>
      <c r="B116">
        <v>5</v>
      </c>
      <c r="C116">
        <v>5393</v>
      </c>
      <c r="D116">
        <v>7700</v>
      </c>
      <c r="E116">
        <v>400000610015000</v>
      </c>
      <c r="F116">
        <v>97</v>
      </c>
      <c r="G116">
        <v>19</v>
      </c>
      <c r="H116">
        <v>2011</v>
      </c>
      <c r="I116">
        <v>20</v>
      </c>
      <c r="J116" t="s">
        <v>38</v>
      </c>
      <c r="K116" s="1">
        <v>40679</v>
      </c>
      <c r="L116" s="1">
        <v>40685</v>
      </c>
      <c r="M116" t="s">
        <v>14</v>
      </c>
    </row>
    <row r="117" spans="1:13" x14ac:dyDescent="0.25">
      <c r="A117">
        <v>832460383</v>
      </c>
      <c r="B117">
        <v>36</v>
      </c>
      <c r="C117">
        <v>5393</v>
      </c>
      <c r="D117">
        <v>7700</v>
      </c>
      <c r="E117">
        <v>410015610040000</v>
      </c>
      <c r="F117">
        <v>97</v>
      </c>
      <c r="G117">
        <v>19</v>
      </c>
      <c r="H117">
        <v>2011</v>
      </c>
      <c r="I117">
        <v>20</v>
      </c>
      <c r="J117" t="s">
        <v>38</v>
      </c>
      <c r="K117" s="1">
        <v>40679</v>
      </c>
      <c r="L117" s="1">
        <v>40685</v>
      </c>
      <c r="M117" t="s">
        <v>15</v>
      </c>
    </row>
    <row r="118" spans="1:13" x14ac:dyDescent="0.25">
      <c r="A118">
        <v>832460861</v>
      </c>
      <c r="B118">
        <v>397</v>
      </c>
      <c r="C118">
        <v>5393</v>
      </c>
      <c r="D118">
        <v>7700</v>
      </c>
      <c r="E118">
        <v>410040610065000</v>
      </c>
      <c r="F118">
        <v>97</v>
      </c>
      <c r="G118">
        <v>19</v>
      </c>
      <c r="H118">
        <v>2011</v>
      </c>
      <c r="I118">
        <v>20</v>
      </c>
      <c r="J118" t="s">
        <v>38</v>
      </c>
      <c r="K118" s="1">
        <v>40679</v>
      </c>
      <c r="L118" s="1">
        <v>40685</v>
      </c>
      <c r="M118" t="s">
        <v>16</v>
      </c>
    </row>
    <row r="119" spans="1:13" x14ac:dyDescent="0.25">
      <c r="A119">
        <v>832461345</v>
      </c>
      <c r="B119">
        <v>1032</v>
      </c>
      <c r="C119">
        <v>5393</v>
      </c>
      <c r="D119">
        <v>7700</v>
      </c>
      <c r="E119">
        <v>410065610085000</v>
      </c>
      <c r="F119">
        <v>97</v>
      </c>
      <c r="G119">
        <v>19</v>
      </c>
      <c r="H119">
        <v>2011</v>
      </c>
      <c r="I119">
        <v>20</v>
      </c>
      <c r="J119" t="s">
        <v>38</v>
      </c>
      <c r="K119" s="1">
        <v>40679</v>
      </c>
      <c r="L119" s="1">
        <v>40685</v>
      </c>
      <c r="M119" t="s">
        <v>17</v>
      </c>
    </row>
    <row r="120" spans="1:13" x14ac:dyDescent="0.25">
      <c r="A120">
        <v>832461826</v>
      </c>
      <c r="B120">
        <v>487</v>
      </c>
      <c r="C120">
        <v>5393</v>
      </c>
      <c r="D120">
        <v>7700</v>
      </c>
      <c r="E120">
        <v>410085799999000</v>
      </c>
      <c r="F120">
        <v>97</v>
      </c>
      <c r="G120">
        <v>19</v>
      </c>
      <c r="H120">
        <v>2011</v>
      </c>
      <c r="I120">
        <v>20</v>
      </c>
      <c r="J120" t="s">
        <v>38</v>
      </c>
      <c r="K120" s="1">
        <v>40679</v>
      </c>
      <c r="L120" s="1">
        <v>40685</v>
      </c>
      <c r="M120" t="s">
        <v>18</v>
      </c>
    </row>
    <row r="121" spans="1:13" x14ac:dyDescent="0.25">
      <c r="A121">
        <v>832462271</v>
      </c>
      <c r="B121">
        <v>1957</v>
      </c>
      <c r="C121">
        <v>5393</v>
      </c>
      <c r="F121">
        <v>97</v>
      </c>
      <c r="G121">
        <v>19</v>
      </c>
      <c r="H121">
        <v>2011</v>
      </c>
      <c r="I121">
        <v>20</v>
      </c>
      <c r="J121" t="s">
        <v>38</v>
      </c>
      <c r="K121" s="1">
        <v>40679</v>
      </c>
      <c r="L121" s="1">
        <v>40685</v>
      </c>
      <c r="M121" t="s">
        <v>19</v>
      </c>
    </row>
    <row r="122" spans="1:13" x14ac:dyDescent="0.25">
      <c r="A122">
        <v>832459911</v>
      </c>
      <c r="B122">
        <v>4</v>
      </c>
      <c r="C122">
        <v>5393</v>
      </c>
      <c r="D122">
        <v>7700</v>
      </c>
      <c r="E122">
        <v>400000610015000</v>
      </c>
      <c r="F122">
        <v>97</v>
      </c>
      <c r="G122">
        <v>19</v>
      </c>
      <c r="H122">
        <v>2011</v>
      </c>
      <c r="I122">
        <v>21</v>
      </c>
      <c r="J122" t="s">
        <v>39</v>
      </c>
      <c r="K122" s="1">
        <v>40686</v>
      </c>
      <c r="L122" s="1">
        <v>40692</v>
      </c>
      <c r="M122" t="s">
        <v>14</v>
      </c>
    </row>
    <row r="123" spans="1:13" x14ac:dyDescent="0.25">
      <c r="A123">
        <v>832460392</v>
      </c>
      <c r="B123">
        <v>52</v>
      </c>
      <c r="C123">
        <v>5393</v>
      </c>
      <c r="D123">
        <v>7700</v>
      </c>
      <c r="E123">
        <v>410015610040000</v>
      </c>
      <c r="F123">
        <v>97</v>
      </c>
      <c r="G123">
        <v>19</v>
      </c>
      <c r="H123">
        <v>2011</v>
      </c>
      <c r="I123">
        <v>21</v>
      </c>
      <c r="J123" t="s">
        <v>39</v>
      </c>
      <c r="K123" s="1">
        <v>40686</v>
      </c>
      <c r="L123" s="1">
        <v>40692</v>
      </c>
      <c r="M123" t="s">
        <v>15</v>
      </c>
    </row>
    <row r="124" spans="1:13" x14ac:dyDescent="0.25">
      <c r="A124">
        <v>832460873</v>
      </c>
      <c r="B124">
        <v>373</v>
      </c>
      <c r="C124">
        <v>5393</v>
      </c>
      <c r="D124">
        <v>7700</v>
      </c>
      <c r="E124">
        <v>410040610065000</v>
      </c>
      <c r="F124">
        <v>97</v>
      </c>
      <c r="G124">
        <v>19</v>
      </c>
      <c r="H124">
        <v>2011</v>
      </c>
      <c r="I124">
        <v>21</v>
      </c>
      <c r="J124" t="s">
        <v>39</v>
      </c>
      <c r="K124" s="1">
        <v>40686</v>
      </c>
      <c r="L124" s="1">
        <v>40692</v>
      </c>
      <c r="M124" t="s">
        <v>16</v>
      </c>
    </row>
    <row r="125" spans="1:13" x14ac:dyDescent="0.25">
      <c r="A125">
        <v>832461354</v>
      </c>
      <c r="B125">
        <v>964</v>
      </c>
      <c r="C125">
        <v>5393</v>
      </c>
      <c r="D125">
        <v>7700</v>
      </c>
      <c r="E125">
        <v>410065610085000</v>
      </c>
      <c r="F125">
        <v>97</v>
      </c>
      <c r="G125">
        <v>19</v>
      </c>
      <c r="H125">
        <v>2011</v>
      </c>
      <c r="I125">
        <v>21</v>
      </c>
      <c r="J125" t="s">
        <v>39</v>
      </c>
      <c r="K125" s="1">
        <v>40686</v>
      </c>
      <c r="L125" s="1">
        <v>40692</v>
      </c>
      <c r="M125" t="s">
        <v>17</v>
      </c>
    </row>
    <row r="126" spans="1:13" x14ac:dyDescent="0.25">
      <c r="A126">
        <v>832461837</v>
      </c>
      <c r="B126">
        <v>499</v>
      </c>
      <c r="C126">
        <v>5393</v>
      </c>
      <c r="D126">
        <v>7700</v>
      </c>
      <c r="E126">
        <v>410085799999000</v>
      </c>
      <c r="F126">
        <v>97</v>
      </c>
      <c r="G126">
        <v>19</v>
      </c>
      <c r="H126">
        <v>2011</v>
      </c>
      <c r="I126">
        <v>21</v>
      </c>
      <c r="J126" t="s">
        <v>39</v>
      </c>
      <c r="K126" s="1">
        <v>40686</v>
      </c>
      <c r="L126" s="1">
        <v>40692</v>
      </c>
      <c r="M126" t="s">
        <v>18</v>
      </c>
    </row>
    <row r="127" spans="1:13" x14ac:dyDescent="0.25">
      <c r="A127">
        <v>832462534</v>
      </c>
      <c r="B127">
        <v>1892</v>
      </c>
      <c r="C127">
        <v>5393</v>
      </c>
      <c r="F127">
        <v>97</v>
      </c>
      <c r="G127">
        <v>19</v>
      </c>
      <c r="H127">
        <v>2011</v>
      </c>
      <c r="I127">
        <v>21</v>
      </c>
      <c r="J127" t="s">
        <v>39</v>
      </c>
      <c r="K127" s="1">
        <v>40686</v>
      </c>
      <c r="L127" s="1">
        <v>40692</v>
      </c>
      <c r="M127" t="s">
        <v>19</v>
      </c>
    </row>
    <row r="128" spans="1:13" x14ac:dyDescent="0.25">
      <c r="A128">
        <v>832459920</v>
      </c>
      <c r="B128">
        <v>17</v>
      </c>
      <c r="C128">
        <v>5393</v>
      </c>
      <c r="D128">
        <v>7700</v>
      </c>
      <c r="E128">
        <v>400000610015000</v>
      </c>
      <c r="F128">
        <v>97</v>
      </c>
      <c r="G128">
        <v>19</v>
      </c>
      <c r="H128">
        <v>2011</v>
      </c>
      <c r="I128">
        <v>22</v>
      </c>
      <c r="J128" t="s">
        <v>40</v>
      </c>
      <c r="K128" s="1">
        <v>40693</v>
      </c>
      <c r="L128" s="1">
        <v>40699</v>
      </c>
      <c r="M128" t="s">
        <v>14</v>
      </c>
    </row>
    <row r="129" spans="1:13" x14ac:dyDescent="0.25">
      <c r="A129">
        <v>832460401</v>
      </c>
      <c r="B129">
        <v>52</v>
      </c>
      <c r="C129">
        <v>5393</v>
      </c>
      <c r="D129">
        <v>7700</v>
      </c>
      <c r="E129">
        <v>410015610040000</v>
      </c>
      <c r="F129">
        <v>97</v>
      </c>
      <c r="G129">
        <v>19</v>
      </c>
      <c r="H129">
        <v>2011</v>
      </c>
      <c r="I129">
        <v>22</v>
      </c>
      <c r="J129" t="s">
        <v>40</v>
      </c>
      <c r="K129" s="1">
        <v>40693</v>
      </c>
      <c r="L129" s="1">
        <v>40699</v>
      </c>
      <c r="M129" t="s">
        <v>15</v>
      </c>
    </row>
    <row r="130" spans="1:13" x14ac:dyDescent="0.25">
      <c r="A130">
        <v>832460882</v>
      </c>
      <c r="B130">
        <v>403</v>
      </c>
      <c r="C130">
        <v>5393</v>
      </c>
      <c r="D130">
        <v>7700</v>
      </c>
      <c r="E130">
        <v>410040610065000</v>
      </c>
      <c r="F130">
        <v>97</v>
      </c>
      <c r="G130">
        <v>19</v>
      </c>
      <c r="H130">
        <v>2011</v>
      </c>
      <c r="I130">
        <v>22</v>
      </c>
      <c r="J130" t="s">
        <v>40</v>
      </c>
      <c r="K130" s="1">
        <v>40693</v>
      </c>
      <c r="L130" s="1">
        <v>40699</v>
      </c>
      <c r="M130" t="s">
        <v>16</v>
      </c>
    </row>
    <row r="131" spans="1:13" x14ac:dyDescent="0.25">
      <c r="A131">
        <v>832461363</v>
      </c>
      <c r="B131">
        <v>965</v>
      </c>
      <c r="C131">
        <v>5393</v>
      </c>
      <c r="D131">
        <v>7700</v>
      </c>
      <c r="E131">
        <v>410065610085000</v>
      </c>
      <c r="F131">
        <v>97</v>
      </c>
      <c r="G131">
        <v>19</v>
      </c>
      <c r="H131">
        <v>2011</v>
      </c>
      <c r="I131">
        <v>22</v>
      </c>
      <c r="J131" t="s">
        <v>40</v>
      </c>
      <c r="K131" s="1">
        <v>40693</v>
      </c>
      <c r="L131" s="1">
        <v>40699</v>
      </c>
      <c r="M131" t="s">
        <v>17</v>
      </c>
    </row>
    <row r="132" spans="1:13" x14ac:dyDescent="0.25">
      <c r="A132">
        <v>832461844</v>
      </c>
      <c r="B132">
        <v>483</v>
      </c>
      <c r="C132">
        <v>5393</v>
      </c>
      <c r="D132">
        <v>7700</v>
      </c>
      <c r="E132">
        <v>410085799999000</v>
      </c>
      <c r="F132">
        <v>97</v>
      </c>
      <c r="G132">
        <v>19</v>
      </c>
      <c r="H132">
        <v>2011</v>
      </c>
      <c r="I132">
        <v>22</v>
      </c>
      <c r="J132" t="s">
        <v>40</v>
      </c>
      <c r="K132" s="1">
        <v>40693</v>
      </c>
      <c r="L132" s="1">
        <v>40699</v>
      </c>
      <c r="M132" t="s">
        <v>18</v>
      </c>
    </row>
    <row r="133" spans="1:13" x14ac:dyDescent="0.25">
      <c r="A133">
        <v>832462562</v>
      </c>
      <c r="B133">
        <v>1920</v>
      </c>
      <c r="C133">
        <v>5393</v>
      </c>
      <c r="F133">
        <v>97</v>
      </c>
      <c r="G133">
        <v>19</v>
      </c>
      <c r="H133">
        <v>2011</v>
      </c>
      <c r="I133">
        <v>22</v>
      </c>
      <c r="J133" t="s">
        <v>40</v>
      </c>
      <c r="K133" s="1">
        <v>40693</v>
      </c>
      <c r="L133" s="1">
        <v>40699</v>
      </c>
      <c r="M133" t="s">
        <v>19</v>
      </c>
    </row>
    <row r="134" spans="1:13" x14ac:dyDescent="0.25">
      <c r="A134">
        <v>832459929</v>
      </c>
      <c r="B134">
        <v>11</v>
      </c>
      <c r="C134">
        <v>5393</v>
      </c>
      <c r="D134">
        <v>7700</v>
      </c>
      <c r="E134">
        <v>400000610015000</v>
      </c>
      <c r="F134">
        <v>97</v>
      </c>
      <c r="G134">
        <v>19</v>
      </c>
      <c r="H134">
        <v>2011</v>
      </c>
      <c r="I134">
        <v>23</v>
      </c>
      <c r="J134" t="s">
        <v>41</v>
      </c>
      <c r="K134" s="1">
        <v>40700</v>
      </c>
      <c r="L134" s="1">
        <v>40706</v>
      </c>
      <c r="M134" t="s">
        <v>14</v>
      </c>
    </row>
    <row r="135" spans="1:13" x14ac:dyDescent="0.25">
      <c r="A135">
        <v>832460410</v>
      </c>
      <c r="B135">
        <v>41</v>
      </c>
      <c r="C135">
        <v>5393</v>
      </c>
      <c r="D135">
        <v>7700</v>
      </c>
      <c r="E135">
        <v>410015610040000</v>
      </c>
      <c r="F135">
        <v>97</v>
      </c>
      <c r="G135">
        <v>19</v>
      </c>
      <c r="H135">
        <v>2011</v>
      </c>
      <c r="I135">
        <v>23</v>
      </c>
      <c r="J135" t="s">
        <v>41</v>
      </c>
      <c r="K135" s="1">
        <v>40700</v>
      </c>
      <c r="L135" s="1">
        <v>40706</v>
      </c>
      <c r="M135" t="s">
        <v>15</v>
      </c>
    </row>
    <row r="136" spans="1:13" x14ac:dyDescent="0.25">
      <c r="A136">
        <v>832460891</v>
      </c>
      <c r="B136">
        <v>408</v>
      </c>
      <c r="C136">
        <v>5393</v>
      </c>
      <c r="D136">
        <v>7700</v>
      </c>
      <c r="E136">
        <v>410040610065000</v>
      </c>
      <c r="F136">
        <v>97</v>
      </c>
      <c r="G136">
        <v>19</v>
      </c>
      <c r="H136">
        <v>2011</v>
      </c>
      <c r="I136">
        <v>23</v>
      </c>
      <c r="J136" t="s">
        <v>41</v>
      </c>
      <c r="K136" s="1">
        <v>40700</v>
      </c>
      <c r="L136" s="1">
        <v>40706</v>
      </c>
      <c r="M136" t="s">
        <v>16</v>
      </c>
    </row>
    <row r="137" spans="1:13" x14ac:dyDescent="0.25">
      <c r="A137">
        <v>832461372</v>
      </c>
      <c r="B137">
        <v>970</v>
      </c>
      <c r="C137">
        <v>5393</v>
      </c>
      <c r="D137">
        <v>7700</v>
      </c>
      <c r="E137">
        <v>410065610085000</v>
      </c>
      <c r="F137">
        <v>97</v>
      </c>
      <c r="G137">
        <v>19</v>
      </c>
      <c r="H137">
        <v>2011</v>
      </c>
      <c r="I137">
        <v>23</v>
      </c>
      <c r="J137" t="s">
        <v>41</v>
      </c>
      <c r="K137" s="1">
        <v>40700</v>
      </c>
      <c r="L137" s="1">
        <v>40706</v>
      </c>
      <c r="M137" t="s">
        <v>17</v>
      </c>
    </row>
    <row r="138" spans="1:13" x14ac:dyDescent="0.25">
      <c r="A138">
        <v>832461853</v>
      </c>
      <c r="B138">
        <v>501</v>
      </c>
      <c r="C138">
        <v>5393</v>
      </c>
      <c r="D138">
        <v>7700</v>
      </c>
      <c r="E138">
        <v>410085799999000</v>
      </c>
      <c r="F138">
        <v>97</v>
      </c>
      <c r="G138">
        <v>19</v>
      </c>
      <c r="H138">
        <v>2011</v>
      </c>
      <c r="I138">
        <v>23</v>
      </c>
      <c r="J138" t="s">
        <v>41</v>
      </c>
      <c r="K138" s="1">
        <v>40700</v>
      </c>
      <c r="L138" s="1">
        <v>40706</v>
      </c>
      <c r="M138" t="s">
        <v>18</v>
      </c>
    </row>
    <row r="139" spans="1:13" x14ac:dyDescent="0.25">
      <c r="A139">
        <v>832462604</v>
      </c>
      <c r="B139">
        <v>1931</v>
      </c>
      <c r="C139">
        <v>5393</v>
      </c>
      <c r="F139">
        <v>97</v>
      </c>
      <c r="G139">
        <v>19</v>
      </c>
      <c r="H139">
        <v>2011</v>
      </c>
      <c r="I139">
        <v>23</v>
      </c>
      <c r="J139" t="s">
        <v>41</v>
      </c>
      <c r="K139" s="1">
        <v>40700</v>
      </c>
      <c r="L139" s="1">
        <v>40706</v>
      </c>
      <c r="M139" t="s">
        <v>19</v>
      </c>
    </row>
    <row r="140" spans="1:13" x14ac:dyDescent="0.25">
      <c r="A140">
        <v>832459938</v>
      </c>
      <c r="B140">
        <v>4</v>
      </c>
      <c r="C140">
        <v>5393</v>
      </c>
      <c r="D140">
        <v>7700</v>
      </c>
      <c r="E140">
        <v>400000610015000</v>
      </c>
      <c r="F140">
        <v>97</v>
      </c>
      <c r="G140">
        <v>19</v>
      </c>
      <c r="H140">
        <v>2011</v>
      </c>
      <c r="I140">
        <v>24</v>
      </c>
      <c r="J140" t="s">
        <v>42</v>
      </c>
      <c r="K140" s="1">
        <v>40707</v>
      </c>
      <c r="L140" s="1">
        <v>40713</v>
      </c>
      <c r="M140" t="s">
        <v>14</v>
      </c>
    </row>
    <row r="141" spans="1:13" x14ac:dyDescent="0.25">
      <c r="A141">
        <v>832460419</v>
      </c>
      <c r="B141">
        <v>36</v>
      </c>
      <c r="C141">
        <v>5393</v>
      </c>
      <c r="D141">
        <v>7700</v>
      </c>
      <c r="E141">
        <v>410015610040000</v>
      </c>
      <c r="F141">
        <v>97</v>
      </c>
      <c r="G141">
        <v>19</v>
      </c>
      <c r="H141">
        <v>2011</v>
      </c>
      <c r="I141">
        <v>24</v>
      </c>
      <c r="J141" t="s">
        <v>42</v>
      </c>
      <c r="K141" s="1">
        <v>40707</v>
      </c>
      <c r="L141" s="1">
        <v>40713</v>
      </c>
      <c r="M141" t="s">
        <v>15</v>
      </c>
    </row>
    <row r="142" spans="1:13" x14ac:dyDescent="0.25">
      <c r="A142">
        <v>832460900</v>
      </c>
      <c r="B142">
        <v>428</v>
      </c>
      <c r="C142">
        <v>5393</v>
      </c>
      <c r="D142">
        <v>7700</v>
      </c>
      <c r="E142">
        <v>410040610065000</v>
      </c>
      <c r="F142">
        <v>97</v>
      </c>
      <c r="G142">
        <v>19</v>
      </c>
      <c r="H142">
        <v>2011</v>
      </c>
      <c r="I142">
        <v>24</v>
      </c>
      <c r="J142" t="s">
        <v>42</v>
      </c>
      <c r="K142" s="1">
        <v>40707</v>
      </c>
      <c r="L142" s="1">
        <v>40713</v>
      </c>
      <c r="M142" t="s">
        <v>16</v>
      </c>
    </row>
    <row r="143" spans="1:13" x14ac:dyDescent="0.25">
      <c r="A143">
        <v>832461381</v>
      </c>
      <c r="B143">
        <v>949</v>
      </c>
      <c r="C143">
        <v>5393</v>
      </c>
      <c r="D143">
        <v>7700</v>
      </c>
      <c r="E143">
        <v>410065610085000</v>
      </c>
      <c r="F143">
        <v>97</v>
      </c>
      <c r="G143">
        <v>19</v>
      </c>
      <c r="H143">
        <v>2011</v>
      </c>
      <c r="I143">
        <v>24</v>
      </c>
      <c r="J143" t="s">
        <v>42</v>
      </c>
      <c r="K143" s="1">
        <v>40707</v>
      </c>
      <c r="L143" s="1">
        <v>40713</v>
      </c>
      <c r="M143" t="s">
        <v>17</v>
      </c>
    </row>
    <row r="144" spans="1:13" x14ac:dyDescent="0.25">
      <c r="A144">
        <v>832461862</v>
      </c>
      <c r="B144">
        <v>461</v>
      </c>
      <c r="C144">
        <v>5393</v>
      </c>
      <c r="D144">
        <v>7700</v>
      </c>
      <c r="E144">
        <v>410085799999000</v>
      </c>
      <c r="F144">
        <v>97</v>
      </c>
      <c r="G144">
        <v>19</v>
      </c>
      <c r="H144">
        <v>2011</v>
      </c>
      <c r="I144">
        <v>24</v>
      </c>
      <c r="J144" t="s">
        <v>42</v>
      </c>
      <c r="K144" s="1">
        <v>40707</v>
      </c>
      <c r="L144" s="1">
        <v>40713</v>
      </c>
      <c r="M144" t="s">
        <v>18</v>
      </c>
    </row>
    <row r="145" spans="1:13" x14ac:dyDescent="0.25">
      <c r="A145">
        <v>832462177</v>
      </c>
      <c r="B145">
        <v>1878</v>
      </c>
      <c r="C145">
        <v>5393</v>
      </c>
      <c r="F145">
        <v>97</v>
      </c>
      <c r="G145">
        <v>19</v>
      </c>
      <c r="H145">
        <v>2011</v>
      </c>
      <c r="I145">
        <v>24</v>
      </c>
      <c r="J145" t="s">
        <v>42</v>
      </c>
      <c r="K145" s="1">
        <v>40707</v>
      </c>
      <c r="L145" s="1">
        <v>40713</v>
      </c>
      <c r="M145" t="s">
        <v>19</v>
      </c>
    </row>
    <row r="146" spans="1:13" x14ac:dyDescent="0.25">
      <c r="A146">
        <v>832459948</v>
      </c>
      <c r="B146">
        <v>7</v>
      </c>
      <c r="C146">
        <v>5393</v>
      </c>
      <c r="D146">
        <v>7700</v>
      </c>
      <c r="E146">
        <v>400000610015000</v>
      </c>
      <c r="F146">
        <v>97</v>
      </c>
      <c r="G146">
        <v>19</v>
      </c>
      <c r="H146">
        <v>2011</v>
      </c>
      <c r="I146">
        <v>25</v>
      </c>
      <c r="J146" t="s">
        <v>43</v>
      </c>
      <c r="K146" s="1">
        <v>40714</v>
      </c>
      <c r="L146" s="1">
        <v>40720</v>
      </c>
      <c r="M146" t="s">
        <v>14</v>
      </c>
    </row>
    <row r="147" spans="1:13" x14ac:dyDescent="0.25">
      <c r="A147">
        <v>832460428</v>
      </c>
      <c r="B147">
        <v>48</v>
      </c>
      <c r="C147">
        <v>5393</v>
      </c>
      <c r="D147">
        <v>7700</v>
      </c>
      <c r="E147">
        <v>410015610040000</v>
      </c>
      <c r="F147">
        <v>97</v>
      </c>
      <c r="G147">
        <v>19</v>
      </c>
      <c r="H147">
        <v>2011</v>
      </c>
      <c r="I147">
        <v>25</v>
      </c>
      <c r="J147" t="s">
        <v>43</v>
      </c>
      <c r="K147" s="1">
        <v>40714</v>
      </c>
      <c r="L147" s="1">
        <v>40720</v>
      </c>
      <c r="M147" t="s">
        <v>15</v>
      </c>
    </row>
    <row r="148" spans="1:13" x14ac:dyDescent="0.25">
      <c r="A148">
        <v>832460909</v>
      </c>
      <c r="B148">
        <v>405</v>
      </c>
      <c r="C148">
        <v>5393</v>
      </c>
      <c r="D148">
        <v>7700</v>
      </c>
      <c r="E148">
        <v>410040610065000</v>
      </c>
      <c r="F148">
        <v>97</v>
      </c>
      <c r="G148">
        <v>19</v>
      </c>
      <c r="H148">
        <v>2011</v>
      </c>
      <c r="I148">
        <v>25</v>
      </c>
      <c r="J148" t="s">
        <v>43</v>
      </c>
      <c r="K148" s="1">
        <v>40714</v>
      </c>
      <c r="L148" s="1">
        <v>40720</v>
      </c>
      <c r="M148" t="s">
        <v>16</v>
      </c>
    </row>
    <row r="149" spans="1:13" x14ac:dyDescent="0.25">
      <c r="A149">
        <v>832461390</v>
      </c>
      <c r="B149">
        <v>952</v>
      </c>
      <c r="C149">
        <v>5393</v>
      </c>
      <c r="D149">
        <v>7700</v>
      </c>
      <c r="E149">
        <v>410065610085000</v>
      </c>
      <c r="F149">
        <v>97</v>
      </c>
      <c r="G149">
        <v>19</v>
      </c>
      <c r="H149">
        <v>2011</v>
      </c>
      <c r="I149">
        <v>25</v>
      </c>
      <c r="J149" t="s">
        <v>43</v>
      </c>
      <c r="K149" s="1">
        <v>40714</v>
      </c>
      <c r="L149" s="1">
        <v>40720</v>
      </c>
      <c r="M149" t="s">
        <v>17</v>
      </c>
    </row>
    <row r="150" spans="1:13" x14ac:dyDescent="0.25">
      <c r="A150">
        <v>832461871</v>
      </c>
      <c r="B150">
        <v>456</v>
      </c>
      <c r="C150">
        <v>5393</v>
      </c>
      <c r="D150">
        <v>7700</v>
      </c>
      <c r="E150">
        <v>410085799999000</v>
      </c>
      <c r="F150">
        <v>97</v>
      </c>
      <c r="G150">
        <v>19</v>
      </c>
      <c r="H150">
        <v>2011</v>
      </c>
      <c r="I150">
        <v>25</v>
      </c>
      <c r="J150" t="s">
        <v>43</v>
      </c>
      <c r="K150" s="1">
        <v>40714</v>
      </c>
      <c r="L150" s="1">
        <v>40720</v>
      </c>
      <c r="M150" t="s">
        <v>18</v>
      </c>
    </row>
    <row r="151" spans="1:13" x14ac:dyDescent="0.25">
      <c r="A151">
        <v>832462164</v>
      </c>
      <c r="B151">
        <v>1868</v>
      </c>
      <c r="C151">
        <v>5393</v>
      </c>
      <c r="F151">
        <v>97</v>
      </c>
      <c r="G151">
        <v>19</v>
      </c>
      <c r="H151">
        <v>2011</v>
      </c>
      <c r="I151">
        <v>25</v>
      </c>
      <c r="J151" t="s">
        <v>43</v>
      </c>
      <c r="K151" s="1">
        <v>40714</v>
      </c>
      <c r="L151" s="1">
        <v>40720</v>
      </c>
      <c r="M151" t="s">
        <v>19</v>
      </c>
    </row>
    <row r="152" spans="1:13" x14ac:dyDescent="0.25">
      <c r="A152">
        <v>832459956</v>
      </c>
      <c r="B152">
        <v>11</v>
      </c>
      <c r="C152">
        <v>5393</v>
      </c>
      <c r="D152">
        <v>7700</v>
      </c>
      <c r="E152">
        <v>400000610015000</v>
      </c>
      <c r="F152">
        <v>97</v>
      </c>
      <c r="G152">
        <v>19</v>
      </c>
      <c r="H152">
        <v>2011</v>
      </c>
      <c r="I152">
        <v>26</v>
      </c>
      <c r="J152" t="s">
        <v>44</v>
      </c>
      <c r="K152" s="1">
        <v>40721</v>
      </c>
      <c r="L152" s="1">
        <v>40727</v>
      </c>
      <c r="M152" t="s">
        <v>14</v>
      </c>
    </row>
    <row r="153" spans="1:13" x14ac:dyDescent="0.25">
      <c r="A153">
        <v>832460437</v>
      </c>
      <c r="B153">
        <v>65</v>
      </c>
      <c r="C153">
        <v>5393</v>
      </c>
      <c r="D153">
        <v>7700</v>
      </c>
      <c r="E153">
        <v>410015610040000</v>
      </c>
      <c r="F153">
        <v>97</v>
      </c>
      <c r="G153">
        <v>19</v>
      </c>
      <c r="H153">
        <v>2011</v>
      </c>
      <c r="I153">
        <v>26</v>
      </c>
      <c r="J153" t="s">
        <v>44</v>
      </c>
      <c r="K153" s="1">
        <v>40721</v>
      </c>
      <c r="L153" s="1">
        <v>40727</v>
      </c>
      <c r="M153" t="s">
        <v>15</v>
      </c>
    </row>
    <row r="154" spans="1:13" x14ac:dyDescent="0.25">
      <c r="A154">
        <v>832460918</v>
      </c>
      <c r="B154">
        <v>385</v>
      </c>
      <c r="C154">
        <v>5393</v>
      </c>
      <c r="D154">
        <v>7700</v>
      </c>
      <c r="E154">
        <v>410040610065000</v>
      </c>
      <c r="F154">
        <v>97</v>
      </c>
      <c r="G154">
        <v>19</v>
      </c>
      <c r="H154">
        <v>2011</v>
      </c>
      <c r="I154">
        <v>26</v>
      </c>
      <c r="J154" t="s">
        <v>44</v>
      </c>
      <c r="K154" s="1">
        <v>40721</v>
      </c>
      <c r="L154" s="1">
        <v>40727</v>
      </c>
      <c r="M154" t="s">
        <v>16</v>
      </c>
    </row>
    <row r="155" spans="1:13" x14ac:dyDescent="0.25">
      <c r="A155">
        <v>832461399</v>
      </c>
      <c r="B155">
        <v>1037</v>
      </c>
      <c r="C155">
        <v>5393</v>
      </c>
      <c r="D155">
        <v>7700</v>
      </c>
      <c r="E155">
        <v>410065610085000</v>
      </c>
      <c r="F155">
        <v>97</v>
      </c>
      <c r="G155">
        <v>19</v>
      </c>
      <c r="H155">
        <v>2011</v>
      </c>
      <c r="I155">
        <v>26</v>
      </c>
      <c r="J155" t="s">
        <v>44</v>
      </c>
      <c r="K155" s="1">
        <v>40721</v>
      </c>
      <c r="L155" s="1">
        <v>40727</v>
      </c>
      <c r="M155" t="s">
        <v>17</v>
      </c>
    </row>
    <row r="156" spans="1:13" x14ac:dyDescent="0.25">
      <c r="A156">
        <v>832461880</v>
      </c>
      <c r="B156">
        <v>438</v>
      </c>
      <c r="C156">
        <v>5393</v>
      </c>
      <c r="D156">
        <v>7700</v>
      </c>
      <c r="E156">
        <v>410085799999000</v>
      </c>
      <c r="F156">
        <v>97</v>
      </c>
      <c r="G156">
        <v>19</v>
      </c>
      <c r="H156">
        <v>2011</v>
      </c>
      <c r="I156">
        <v>26</v>
      </c>
      <c r="J156" t="s">
        <v>44</v>
      </c>
      <c r="K156" s="1">
        <v>40721</v>
      </c>
      <c r="L156" s="1">
        <v>40727</v>
      </c>
      <c r="M156" t="s">
        <v>18</v>
      </c>
    </row>
    <row r="157" spans="1:13" x14ac:dyDescent="0.25">
      <c r="A157">
        <v>832462252</v>
      </c>
      <c r="B157">
        <v>1936</v>
      </c>
      <c r="C157">
        <v>5393</v>
      </c>
      <c r="F157">
        <v>97</v>
      </c>
      <c r="G157">
        <v>19</v>
      </c>
      <c r="H157">
        <v>2011</v>
      </c>
      <c r="I157">
        <v>26</v>
      </c>
      <c r="J157" t="s">
        <v>44</v>
      </c>
      <c r="K157" s="1">
        <v>40721</v>
      </c>
      <c r="L157" s="1">
        <v>40727</v>
      </c>
      <c r="M157" t="s">
        <v>19</v>
      </c>
    </row>
    <row r="158" spans="1:13" x14ac:dyDescent="0.25">
      <c r="A158">
        <v>832459965</v>
      </c>
      <c r="B158">
        <v>9</v>
      </c>
      <c r="C158">
        <v>5393</v>
      </c>
      <c r="D158">
        <v>7700</v>
      </c>
      <c r="E158">
        <v>400000610015000</v>
      </c>
      <c r="F158">
        <v>97</v>
      </c>
      <c r="G158">
        <v>19</v>
      </c>
      <c r="H158">
        <v>2011</v>
      </c>
      <c r="I158">
        <v>27</v>
      </c>
      <c r="J158" t="s">
        <v>45</v>
      </c>
      <c r="K158" s="1">
        <v>40728</v>
      </c>
      <c r="L158" s="1">
        <v>40734</v>
      </c>
      <c r="M158" t="s">
        <v>14</v>
      </c>
    </row>
    <row r="159" spans="1:13" x14ac:dyDescent="0.25">
      <c r="A159">
        <v>832460446</v>
      </c>
      <c r="B159">
        <v>58</v>
      </c>
      <c r="C159">
        <v>5393</v>
      </c>
      <c r="D159">
        <v>7700</v>
      </c>
      <c r="E159">
        <v>410015610040000</v>
      </c>
      <c r="F159">
        <v>97</v>
      </c>
      <c r="G159">
        <v>19</v>
      </c>
      <c r="H159">
        <v>2011</v>
      </c>
      <c r="I159">
        <v>27</v>
      </c>
      <c r="J159" t="s">
        <v>45</v>
      </c>
      <c r="K159" s="1">
        <v>40728</v>
      </c>
      <c r="L159" s="1">
        <v>40734</v>
      </c>
      <c r="M159" t="s">
        <v>15</v>
      </c>
    </row>
    <row r="160" spans="1:13" x14ac:dyDescent="0.25">
      <c r="A160">
        <v>832460927</v>
      </c>
      <c r="B160">
        <v>419</v>
      </c>
      <c r="C160">
        <v>5393</v>
      </c>
      <c r="D160">
        <v>7700</v>
      </c>
      <c r="E160">
        <v>410040610065000</v>
      </c>
      <c r="F160">
        <v>97</v>
      </c>
      <c r="G160">
        <v>19</v>
      </c>
      <c r="H160">
        <v>2011</v>
      </c>
      <c r="I160">
        <v>27</v>
      </c>
      <c r="J160" t="s">
        <v>45</v>
      </c>
      <c r="K160" s="1">
        <v>40728</v>
      </c>
      <c r="L160" s="1">
        <v>40734</v>
      </c>
      <c r="M160" t="s">
        <v>16</v>
      </c>
    </row>
    <row r="161" spans="1:13" x14ac:dyDescent="0.25">
      <c r="A161">
        <v>832461408</v>
      </c>
      <c r="B161">
        <v>1013</v>
      </c>
      <c r="C161">
        <v>5393</v>
      </c>
      <c r="D161">
        <v>7700</v>
      </c>
      <c r="E161">
        <v>410065610085000</v>
      </c>
      <c r="F161">
        <v>97</v>
      </c>
      <c r="G161">
        <v>19</v>
      </c>
      <c r="H161">
        <v>2011</v>
      </c>
      <c r="I161">
        <v>27</v>
      </c>
      <c r="J161" t="s">
        <v>45</v>
      </c>
      <c r="K161" s="1">
        <v>40728</v>
      </c>
      <c r="L161" s="1">
        <v>40734</v>
      </c>
      <c r="M161" t="s">
        <v>17</v>
      </c>
    </row>
    <row r="162" spans="1:13" x14ac:dyDescent="0.25">
      <c r="A162">
        <v>832461889</v>
      </c>
      <c r="B162">
        <v>449</v>
      </c>
      <c r="C162">
        <v>5393</v>
      </c>
      <c r="D162">
        <v>7700</v>
      </c>
      <c r="E162">
        <v>410085799999000</v>
      </c>
      <c r="F162">
        <v>97</v>
      </c>
      <c r="G162">
        <v>19</v>
      </c>
      <c r="H162">
        <v>2011</v>
      </c>
      <c r="I162">
        <v>27</v>
      </c>
      <c r="J162" t="s">
        <v>45</v>
      </c>
      <c r="K162" s="1">
        <v>40728</v>
      </c>
      <c r="L162" s="1">
        <v>40734</v>
      </c>
      <c r="M162" t="s">
        <v>18</v>
      </c>
    </row>
    <row r="163" spans="1:13" x14ac:dyDescent="0.25">
      <c r="A163">
        <v>832462597</v>
      </c>
      <c r="B163">
        <v>1948</v>
      </c>
      <c r="C163">
        <v>5393</v>
      </c>
      <c r="F163">
        <v>97</v>
      </c>
      <c r="G163">
        <v>19</v>
      </c>
      <c r="H163">
        <v>2011</v>
      </c>
      <c r="I163">
        <v>27</v>
      </c>
      <c r="J163" t="s">
        <v>45</v>
      </c>
      <c r="K163" s="1">
        <v>40728</v>
      </c>
      <c r="L163" s="1">
        <v>40734</v>
      </c>
      <c r="M163" t="s">
        <v>19</v>
      </c>
    </row>
    <row r="164" spans="1:13" x14ac:dyDescent="0.25">
      <c r="A164">
        <v>832459974</v>
      </c>
      <c r="B164">
        <v>14</v>
      </c>
      <c r="C164">
        <v>5393</v>
      </c>
      <c r="D164">
        <v>7700</v>
      </c>
      <c r="E164">
        <v>400000610015000</v>
      </c>
      <c r="F164">
        <v>97</v>
      </c>
      <c r="G164">
        <v>19</v>
      </c>
      <c r="H164">
        <v>2011</v>
      </c>
      <c r="I164">
        <v>28</v>
      </c>
      <c r="J164" t="s">
        <v>46</v>
      </c>
      <c r="K164" s="1">
        <v>40735</v>
      </c>
      <c r="L164" s="1">
        <v>40741</v>
      </c>
      <c r="M164" t="s">
        <v>14</v>
      </c>
    </row>
    <row r="165" spans="1:13" x14ac:dyDescent="0.25">
      <c r="A165">
        <v>832460455</v>
      </c>
      <c r="B165">
        <v>64</v>
      </c>
      <c r="C165">
        <v>5393</v>
      </c>
      <c r="D165">
        <v>7700</v>
      </c>
      <c r="E165">
        <v>410015610040000</v>
      </c>
      <c r="F165">
        <v>97</v>
      </c>
      <c r="G165">
        <v>19</v>
      </c>
      <c r="H165">
        <v>2011</v>
      </c>
      <c r="I165">
        <v>28</v>
      </c>
      <c r="J165" t="s">
        <v>46</v>
      </c>
      <c r="K165" s="1">
        <v>40735</v>
      </c>
      <c r="L165" s="1">
        <v>40741</v>
      </c>
      <c r="M165" t="s">
        <v>15</v>
      </c>
    </row>
    <row r="166" spans="1:13" x14ac:dyDescent="0.25">
      <c r="A166">
        <v>832460936</v>
      </c>
      <c r="B166">
        <v>392</v>
      </c>
      <c r="C166">
        <v>5393</v>
      </c>
      <c r="D166">
        <v>7700</v>
      </c>
      <c r="E166">
        <v>410040610065000</v>
      </c>
      <c r="F166">
        <v>97</v>
      </c>
      <c r="G166">
        <v>19</v>
      </c>
      <c r="H166">
        <v>2011</v>
      </c>
      <c r="I166">
        <v>28</v>
      </c>
      <c r="J166" t="s">
        <v>46</v>
      </c>
      <c r="K166" s="1">
        <v>40735</v>
      </c>
      <c r="L166" s="1">
        <v>40741</v>
      </c>
      <c r="M166" t="s">
        <v>16</v>
      </c>
    </row>
    <row r="167" spans="1:13" x14ac:dyDescent="0.25">
      <c r="A167">
        <v>832461417</v>
      </c>
      <c r="B167">
        <v>1060</v>
      </c>
      <c r="C167">
        <v>5393</v>
      </c>
      <c r="D167">
        <v>7700</v>
      </c>
      <c r="E167">
        <v>410065610085000</v>
      </c>
      <c r="F167">
        <v>97</v>
      </c>
      <c r="G167">
        <v>19</v>
      </c>
      <c r="H167">
        <v>2011</v>
      </c>
      <c r="I167">
        <v>28</v>
      </c>
      <c r="J167" t="s">
        <v>46</v>
      </c>
      <c r="K167" s="1">
        <v>40735</v>
      </c>
      <c r="L167" s="1">
        <v>40741</v>
      </c>
      <c r="M167" t="s">
        <v>17</v>
      </c>
    </row>
    <row r="168" spans="1:13" x14ac:dyDescent="0.25">
      <c r="A168">
        <v>832461899</v>
      </c>
      <c r="B168">
        <v>503</v>
      </c>
      <c r="C168">
        <v>5393</v>
      </c>
      <c r="D168">
        <v>7700</v>
      </c>
      <c r="E168">
        <v>410085799999000</v>
      </c>
      <c r="F168">
        <v>97</v>
      </c>
      <c r="G168">
        <v>19</v>
      </c>
      <c r="H168">
        <v>2011</v>
      </c>
      <c r="I168">
        <v>28</v>
      </c>
      <c r="J168" t="s">
        <v>46</v>
      </c>
      <c r="K168" s="1">
        <v>40735</v>
      </c>
      <c r="L168" s="1">
        <v>40741</v>
      </c>
      <c r="M168" t="s">
        <v>18</v>
      </c>
    </row>
    <row r="169" spans="1:13" x14ac:dyDescent="0.25">
      <c r="A169">
        <v>832462289</v>
      </c>
      <c r="B169">
        <v>2033</v>
      </c>
      <c r="C169">
        <v>5393</v>
      </c>
      <c r="F169">
        <v>97</v>
      </c>
      <c r="G169">
        <v>19</v>
      </c>
      <c r="H169">
        <v>2011</v>
      </c>
      <c r="I169">
        <v>28</v>
      </c>
      <c r="J169" t="s">
        <v>46</v>
      </c>
      <c r="K169" s="1">
        <v>40735</v>
      </c>
      <c r="L169" s="1">
        <v>40741</v>
      </c>
      <c r="M169" t="s">
        <v>19</v>
      </c>
    </row>
    <row r="170" spans="1:13" x14ac:dyDescent="0.25">
      <c r="A170">
        <v>832459983</v>
      </c>
      <c r="B170">
        <v>8</v>
      </c>
      <c r="C170">
        <v>5393</v>
      </c>
      <c r="D170">
        <v>7700</v>
      </c>
      <c r="E170">
        <v>400000610015000</v>
      </c>
      <c r="F170">
        <v>97</v>
      </c>
      <c r="G170">
        <v>19</v>
      </c>
      <c r="H170">
        <v>2011</v>
      </c>
      <c r="I170">
        <v>29</v>
      </c>
      <c r="J170" t="s">
        <v>47</v>
      </c>
      <c r="K170" s="1">
        <v>40742</v>
      </c>
      <c r="L170" s="1">
        <v>40748</v>
      </c>
      <c r="M170" t="s">
        <v>14</v>
      </c>
    </row>
    <row r="171" spans="1:13" x14ac:dyDescent="0.25">
      <c r="A171">
        <v>832460464</v>
      </c>
      <c r="B171">
        <v>46</v>
      </c>
      <c r="C171">
        <v>5393</v>
      </c>
      <c r="D171">
        <v>7700</v>
      </c>
      <c r="E171">
        <v>410015610040000</v>
      </c>
      <c r="F171">
        <v>97</v>
      </c>
      <c r="G171">
        <v>19</v>
      </c>
      <c r="H171">
        <v>2011</v>
      </c>
      <c r="I171">
        <v>29</v>
      </c>
      <c r="J171" t="s">
        <v>47</v>
      </c>
      <c r="K171" s="1">
        <v>40742</v>
      </c>
      <c r="L171" s="1">
        <v>40748</v>
      </c>
      <c r="M171" t="s">
        <v>15</v>
      </c>
    </row>
    <row r="172" spans="1:13" x14ac:dyDescent="0.25">
      <c r="A172">
        <v>832460945</v>
      </c>
      <c r="B172">
        <v>370</v>
      </c>
      <c r="C172">
        <v>5393</v>
      </c>
      <c r="D172">
        <v>7700</v>
      </c>
      <c r="E172">
        <v>410040610065000</v>
      </c>
      <c r="F172">
        <v>97</v>
      </c>
      <c r="G172">
        <v>19</v>
      </c>
      <c r="H172">
        <v>2011</v>
      </c>
      <c r="I172">
        <v>29</v>
      </c>
      <c r="J172" t="s">
        <v>47</v>
      </c>
      <c r="K172" s="1">
        <v>40742</v>
      </c>
      <c r="L172" s="1">
        <v>40748</v>
      </c>
      <c r="M172" t="s">
        <v>16</v>
      </c>
    </row>
    <row r="173" spans="1:13" x14ac:dyDescent="0.25">
      <c r="A173">
        <v>832461426</v>
      </c>
      <c r="B173">
        <v>941</v>
      </c>
      <c r="C173">
        <v>5393</v>
      </c>
      <c r="D173">
        <v>7700</v>
      </c>
      <c r="E173">
        <v>410065610085000</v>
      </c>
      <c r="F173">
        <v>97</v>
      </c>
      <c r="G173">
        <v>19</v>
      </c>
      <c r="H173">
        <v>2011</v>
      </c>
      <c r="I173">
        <v>29</v>
      </c>
      <c r="J173" t="s">
        <v>47</v>
      </c>
      <c r="K173" s="1">
        <v>40742</v>
      </c>
      <c r="L173" s="1">
        <v>40748</v>
      </c>
      <c r="M173" t="s">
        <v>17</v>
      </c>
    </row>
    <row r="174" spans="1:13" x14ac:dyDescent="0.25">
      <c r="A174">
        <v>832461907</v>
      </c>
      <c r="B174">
        <v>494</v>
      </c>
      <c r="C174">
        <v>5393</v>
      </c>
      <c r="D174">
        <v>7700</v>
      </c>
      <c r="E174">
        <v>410085799999000</v>
      </c>
      <c r="F174">
        <v>97</v>
      </c>
      <c r="G174">
        <v>19</v>
      </c>
      <c r="H174">
        <v>2011</v>
      </c>
      <c r="I174">
        <v>29</v>
      </c>
      <c r="J174" t="s">
        <v>47</v>
      </c>
      <c r="K174" s="1">
        <v>40742</v>
      </c>
      <c r="L174" s="1">
        <v>40748</v>
      </c>
      <c r="M174" t="s">
        <v>18</v>
      </c>
    </row>
    <row r="175" spans="1:13" x14ac:dyDescent="0.25">
      <c r="A175">
        <v>832462333</v>
      </c>
      <c r="B175">
        <v>1859</v>
      </c>
      <c r="C175">
        <v>5393</v>
      </c>
      <c r="F175">
        <v>97</v>
      </c>
      <c r="G175">
        <v>19</v>
      </c>
      <c r="H175">
        <v>2011</v>
      </c>
      <c r="I175">
        <v>29</v>
      </c>
      <c r="J175" t="s">
        <v>47</v>
      </c>
      <c r="K175" s="1">
        <v>40742</v>
      </c>
      <c r="L175" s="1">
        <v>40748</v>
      </c>
      <c r="M175" t="s">
        <v>19</v>
      </c>
    </row>
    <row r="176" spans="1:13" x14ac:dyDescent="0.25">
      <c r="A176">
        <v>832459992</v>
      </c>
      <c r="B176">
        <v>9</v>
      </c>
      <c r="C176">
        <v>5393</v>
      </c>
      <c r="D176">
        <v>7700</v>
      </c>
      <c r="E176">
        <v>400000610015000</v>
      </c>
      <c r="F176">
        <v>97</v>
      </c>
      <c r="G176">
        <v>19</v>
      </c>
      <c r="H176">
        <v>2011</v>
      </c>
      <c r="I176">
        <v>30</v>
      </c>
      <c r="J176" t="s">
        <v>48</v>
      </c>
      <c r="K176" s="1">
        <v>40749</v>
      </c>
      <c r="L176" s="1">
        <v>40755</v>
      </c>
      <c r="M176" t="s">
        <v>14</v>
      </c>
    </row>
    <row r="177" spans="1:13" x14ac:dyDescent="0.25">
      <c r="A177">
        <v>832460473</v>
      </c>
      <c r="B177">
        <v>47</v>
      </c>
      <c r="C177">
        <v>5393</v>
      </c>
      <c r="D177">
        <v>7700</v>
      </c>
      <c r="E177">
        <v>410015610040000</v>
      </c>
      <c r="F177">
        <v>97</v>
      </c>
      <c r="G177">
        <v>19</v>
      </c>
      <c r="H177">
        <v>2011</v>
      </c>
      <c r="I177">
        <v>30</v>
      </c>
      <c r="J177" t="s">
        <v>48</v>
      </c>
      <c r="K177" s="1">
        <v>40749</v>
      </c>
      <c r="L177" s="1">
        <v>40755</v>
      </c>
      <c r="M177" t="s">
        <v>15</v>
      </c>
    </row>
    <row r="178" spans="1:13" x14ac:dyDescent="0.25">
      <c r="A178">
        <v>832460954</v>
      </c>
      <c r="B178">
        <v>410</v>
      </c>
      <c r="C178">
        <v>5393</v>
      </c>
      <c r="D178">
        <v>7700</v>
      </c>
      <c r="E178">
        <v>410040610065000</v>
      </c>
      <c r="F178">
        <v>97</v>
      </c>
      <c r="G178">
        <v>19</v>
      </c>
      <c r="H178">
        <v>2011</v>
      </c>
      <c r="I178">
        <v>30</v>
      </c>
      <c r="J178" t="s">
        <v>48</v>
      </c>
      <c r="K178" s="1">
        <v>40749</v>
      </c>
      <c r="L178" s="1">
        <v>40755</v>
      </c>
      <c r="M178" t="s">
        <v>16</v>
      </c>
    </row>
    <row r="179" spans="1:13" x14ac:dyDescent="0.25">
      <c r="A179">
        <v>832461435</v>
      </c>
      <c r="B179">
        <v>984</v>
      </c>
      <c r="C179">
        <v>5393</v>
      </c>
      <c r="D179">
        <v>7700</v>
      </c>
      <c r="E179">
        <v>410065610085000</v>
      </c>
      <c r="F179">
        <v>97</v>
      </c>
      <c r="G179">
        <v>19</v>
      </c>
      <c r="H179">
        <v>2011</v>
      </c>
      <c r="I179">
        <v>30</v>
      </c>
      <c r="J179" t="s">
        <v>48</v>
      </c>
      <c r="K179" s="1">
        <v>40749</v>
      </c>
      <c r="L179" s="1">
        <v>40755</v>
      </c>
      <c r="M179" t="s">
        <v>17</v>
      </c>
    </row>
    <row r="180" spans="1:13" x14ac:dyDescent="0.25">
      <c r="A180">
        <v>832461916</v>
      </c>
      <c r="B180">
        <v>441</v>
      </c>
      <c r="C180">
        <v>5393</v>
      </c>
      <c r="D180">
        <v>7700</v>
      </c>
      <c r="E180">
        <v>410085799999000</v>
      </c>
      <c r="F180">
        <v>97</v>
      </c>
      <c r="G180">
        <v>19</v>
      </c>
      <c r="H180">
        <v>2011</v>
      </c>
      <c r="I180">
        <v>30</v>
      </c>
      <c r="J180" t="s">
        <v>48</v>
      </c>
      <c r="K180" s="1">
        <v>40749</v>
      </c>
      <c r="L180" s="1">
        <v>40755</v>
      </c>
      <c r="M180" t="s">
        <v>18</v>
      </c>
    </row>
    <row r="181" spans="1:13" x14ac:dyDescent="0.25">
      <c r="A181">
        <v>832462296</v>
      </c>
      <c r="B181">
        <v>1891</v>
      </c>
      <c r="C181">
        <v>5393</v>
      </c>
      <c r="F181">
        <v>97</v>
      </c>
      <c r="G181">
        <v>19</v>
      </c>
      <c r="H181">
        <v>2011</v>
      </c>
      <c r="I181">
        <v>30</v>
      </c>
      <c r="J181" t="s">
        <v>48</v>
      </c>
      <c r="K181" s="1">
        <v>40749</v>
      </c>
      <c r="L181" s="1">
        <v>40755</v>
      </c>
      <c r="M181" t="s">
        <v>19</v>
      </c>
    </row>
    <row r="182" spans="1:13" x14ac:dyDescent="0.25">
      <c r="A182">
        <v>832460001</v>
      </c>
      <c r="B182">
        <v>7</v>
      </c>
      <c r="C182">
        <v>5393</v>
      </c>
      <c r="D182">
        <v>7700</v>
      </c>
      <c r="E182">
        <v>400000610015000</v>
      </c>
      <c r="F182">
        <v>97</v>
      </c>
      <c r="G182">
        <v>19</v>
      </c>
      <c r="H182">
        <v>2011</v>
      </c>
      <c r="I182">
        <v>31</v>
      </c>
      <c r="J182" t="s">
        <v>49</v>
      </c>
      <c r="K182" s="1">
        <v>40756</v>
      </c>
      <c r="L182" s="1">
        <v>40762</v>
      </c>
      <c r="M182" t="s">
        <v>14</v>
      </c>
    </row>
    <row r="183" spans="1:13" x14ac:dyDescent="0.25">
      <c r="A183">
        <v>832460482</v>
      </c>
      <c r="B183">
        <v>45</v>
      </c>
      <c r="C183">
        <v>5393</v>
      </c>
      <c r="D183">
        <v>7700</v>
      </c>
      <c r="E183">
        <v>410015610040000</v>
      </c>
      <c r="F183">
        <v>97</v>
      </c>
      <c r="G183">
        <v>19</v>
      </c>
      <c r="H183">
        <v>2011</v>
      </c>
      <c r="I183">
        <v>31</v>
      </c>
      <c r="J183" t="s">
        <v>49</v>
      </c>
      <c r="K183" s="1">
        <v>40756</v>
      </c>
      <c r="L183" s="1">
        <v>40762</v>
      </c>
      <c r="M183" t="s">
        <v>15</v>
      </c>
    </row>
    <row r="184" spans="1:13" x14ac:dyDescent="0.25">
      <c r="A184">
        <v>832460963</v>
      </c>
      <c r="B184">
        <v>398</v>
      </c>
      <c r="C184">
        <v>5393</v>
      </c>
      <c r="D184">
        <v>7700</v>
      </c>
      <c r="E184">
        <v>410040610065000</v>
      </c>
      <c r="F184">
        <v>97</v>
      </c>
      <c r="G184">
        <v>19</v>
      </c>
      <c r="H184">
        <v>2011</v>
      </c>
      <c r="I184">
        <v>31</v>
      </c>
      <c r="J184" t="s">
        <v>49</v>
      </c>
      <c r="K184" s="1">
        <v>40756</v>
      </c>
      <c r="L184" s="1">
        <v>40762</v>
      </c>
      <c r="M184" t="s">
        <v>16</v>
      </c>
    </row>
    <row r="185" spans="1:13" x14ac:dyDescent="0.25">
      <c r="A185">
        <v>832461444</v>
      </c>
      <c r="B185">
        <v>1046</v>
      </c>
      <c r="C185">
        <v>5393</v>
      </c>
      <c r="D185">
        <v>7700</v>
      </c>
      <c r="E185">
        <v>410065610085000</v>
      </c>
      <c r="F185">
        <v>97</v>
      </c>
      <c r="G185">
        <v>19</v>
      </c>
      <c r="H185">
        <v>2011</v>
      </c>
      <c r="I185">
        <v>31</v>
      </c>
      <c r="J185" t="s">
        <v>49</v>
      </c>
      <c r="K185" s="1">
        <v>40756</v>
      </c>
      <c r="L185" s="1">
        <v>40762</v>
      </c>
      <c r="M185" t="s">
        <v>17</v>
      </c>
    </row>
    <row r="186" spans="1:13" x14ac:dyDescent="0.25">
      <c r="A186">
        <v>832461925</v>
      </c>
      <c r="B186">
        <v>525</v>
      </c>
      <c r="C186">
        <v>5393</v>
      </c>
      <c r="D186">
        <v>7700</v>
      </c>
      <c r="E186">
        <v>410085799999000</v>
      </c>
      <c r="F186">
        <v>97</v>
      </c>
      <c r="G186">
        <v>19</v>
      </c>
      <c r="H186">
        <v>2011</v>
      </c>
      <c r="I186">
        <v>31</v>
      </c>
      <c r="J186" t="s">
        <v>49</v>
      </c>
      <c r="K186" s="1">
        <v>40756</v>
      </c>
      <c r="L186" s="1">
        <v>40762</v>
      </c>
      <c r="M186" t="s">
        <v>18</v>
      </c>
    </row>
    <row r="187" spans="1:13" x14ac:dyDescent="0.25">
      <c r="A187">
        <v>832462521</v>
      </c>
      <c r="B187">
        <v>2021</v>
      </c>
      <c r="C187">
        <v>5393</v>
      </c>
      <c r="F187">
        <v>97</v>
      </c>
      <c r="G187">
        <v>19</v>
      </c>
      <c r="H187">
        <v>2011</v>
      </c>
      <c r="I187">
        <v>31</v>
      </c>
      <c r="J187" t="s">
        <v>49</v>
      </c>
      <c r="K187" s="1">
        <v>40756</v>
      </c>
      <c r="L187" s="1">
        <v>40762</v>
      </c>
      <c r="M187" t="s">
        <v>19</v>
      </c>
    </row>
    <row r="188" spans="1:13" x14ac:dyDescent="0.25">
      <c r="A188">
        <v>832460007</v>
      </c>
      <c r="B188">
        <v>5</v>
      </c>
      <c r="C188">
        <v>5393</v>
      </c>
      <c r="D188">
        <v>7700</v>
      </c>
      <c r="E188">
        <v>400000610015000</v>
      </c>
      <c r="F188">
        <v>97</v>
      </c>
      <c r="G188">
        <v>19</v>
      </c>
      <c r="H188">
        <v>2011</v>
      </c>
      <c r="I188">
        <v>32</v>
      </c>
      <c r="J188" t="s">
        <v>50</v>
      </c>
      <c r="K188" s="1">
        <v>40763</v>
      </c>
      <c r="L188" s="1">
        <v>40769</v>
      </c>
      <c r="M188" t="s">
        <v>14</v>
      </c>
    </row>
    <row r="189" spans="1:13" x14ac:dyDescent="0.25">
      <c r="A189">
        <v>832460491</v>
      </c>
      <c r="B189">
        <v>56</v>
      </c>
      <c r="C189">
        <v>5393</v>
      </c>
      <c r="D189">
        <v>7700</v>
      </c>
      <c r="E189">
        <v>410015610040000</v>
      </c>
      <c r="F189">
        <v>97</v>
      </c>
      <c r="G189">
        <v>19</v>
      </c>
      <c r="H189">
        <v>2011</v>
      </c>
      <c r="I189">
        <v>32</v>
      </c>
      <c r="J189" t="s">
        <v>50</v>
      </c>
      <c r="K189" s="1">
        <v>40763</v>
      </c>
      <c r="L189" s="1">
        <v>40769</v>
      </c>
      <c r="M189" t="s">
        <v>15</v>
      </c>
    </row>
    <row r="190" spans="1:13" x14ac:dyDescent="0.25">
      <c r="A190">
        <v>832460972</v>
      </c>
      <c r="B190">
        <v>382</v>
      </c>
      <c r="C190">
        <v>5393</v>
      </c>
      <c r="D190">
        <v>7700</v>
      </c>
      <c r="E190">
        <v>410040610065000</v>
      </c>
      <c r="F190">
        <v>97</v>
      </c>
      <c r="G190">
        <v>19</v>
      </c>
      <c r="H190">
        <v>2011</v>
      </c>
      <c r="I190">
        <v>32</v>
      </c>
      <c r="J190" t="s">
        <v>50</v>
      </c>
      <c r="K190" s="1">
        <v>40763</v>
      </c>
      <c r="L190" s="1">
        <v>40769</v>
      </c>
      <c r="M190" t="s">
        <v>16</v>
      </c>
    </row>
    <row r="191" spans="1:13" x14ac:dyDescent="0.25">
      <c r="A191">
        <v>832461453</v>
      </c>
      <c r="B191">
        <v>966</v>
      </c>
      <c r="C191">
        <v>5393</v>
      </c>
      <c r="D191">
        <v>7700</v>
      </c>
      <c r="E191">
        <v>410065610085000</v>
      </c>
      <c r="F191">
        <v>97</v>
      </c>
      <c r="G191">
        <v>19</v>
      </c>
      <c r="H191">
        <v>2011</v>
      </c>
      <c r="I191">
        <v>32</v>
      </c>
      <c r="J191" t="s">
        <v>50</v>
      </c>
      <c r="K191" s="1">
        <v>40763</v>
      </c>
      <c r="L191" s="1">
        <v>40769</v>
      </c>
      <c r="M191" t="s">
        <v>17</v>
      </c>
    </row>
    <row r="192" spans="1:13" x14ac:dyDescent="0.25">
      <c r="A192">
        <v>832461934</v>
      </c>
      <c r="B192">
        <v>429</v>
      </c>
      <c r="C192">
        <v>5393</v>
      </c>
      <c r="D192">
        <v>7700</v>
      </c>
      <c r="E192">
        <v>410085799999000</v>
      </c>
      <c r="F192">
        <v>97</v>
      </c>
      <c r="G192">
        <v>19</v>
      </c>
      <c r="H192">
        <v>2011</v>
      </c>
      <c r="I192">
        <v>32</v>
      </c>
      <c r="J192" t="s">
        <v>50</v>
      </c>
      <c r="K192" s="1">
        <v>40763</v>
      </c>
      <c r="L192" s="1">
        <v>40769</v>
      </c>
      <c r="M192" t="s">
        <v>18</v>
      </c>
    </row>
    <row r="193" spans="1:13" x14ac:dyDescent="0.25">
      <c r="A193">
        <v>832462411</v>
      </c>
      <c r="B193">
        <v>1838</v>
      </c>
      <c r="C193">
        <v>5393</v>
      </c>
      <c r="F193">
        <v>97</v>
      </c>
      <c r="G193">
        <v>19</v>
      </c>
      <c r="H193">
        <v>2011</v>
      </c>
      <c r="I193">
        <v>32</v>
      </c>
      <c r="J193" t="s">
        <v>50</v>
      </c>
      <c r="K193" s="1">
        <v>40763</v>
      </c>
      <c r="L193" s="1">
        <v>40769</v>
      </c>
      <c r="M193" t="s">
        <v>19</v>
      </c>
    </row>
    <row r="194" spans="1:13" x14ac:dyDescent="0.25">
      <c r="A194">
        <v>832460019</v>
      </c>
      <c r="B194">
        <v>9</v>
      </c>
      <c r="C194">
        <v>5393</v>
      </c>
      <c r="D194">
        <v>7700</v>
      </c>
      <c r="E194">
        <v>400000610015000</v>
      </c>
      <c r="F194">
        <v>97</v>
      </c>
      <c r="G194">
        <v>19</v>
      </c>
      <c r="H194">
        <v>2011</v>
      </c>
      <c r="I194">
        <v>33</v>
      </c>
      <c r="J194" t="s">
        <v>51</v>
      </c>
      <c r="K194" s="1">
        <v>40770</v>
      </c>
      <c r="L194" s="1">
        <v>40776</v>
      </c>
      <c r="M194" t="s">
        <v>14</v>
      </c>
    </row>
    <row r="195" spans="1:13" x14ac:dyDescent="0.25">
      <c r="A195">
        <v>832460500</v>
      </c>
      <c r="B195">
        <v>47</v>
      </c>
      <c r="C195">
        <v>5393</v>
      </c>
      <c r="D195">
        <v>7700</v>
      </c>
      <c r="E195">
        <v>410015610040000</v>
      </c>
      <c r="F195">
        <v>97</v>
      </c>
      <c r="G195">
        <v>19</v>
      </c>
      <c r="H195">
        <v>2011</v>
      </c>
      <c r="I195">
        <v>33</v>
      </c>
      <c r="J195" t="s">
        <v>51</v>
      </c>
      <c r="K195" s="1">
        <v>40770</v>
      </c>
      <c r="L195" s="1">
        <v>40776</v>
      </c>
      <c r="M195" t="s">
        <v>15</v>
      </c>
    </row>
    <row r="196" spans="1:13" x14ac:dyDescent="0.25">
      <c r="A196">
        <v>832460981</v>
      </c>
      <c r="B196">
        <v>393</v>
      </c>
      <c r="C196">
        <v>5393</v>
      </c>
      <c r="D196">
        <v>7700</v>
      </c>
      <c r="E196">
        <v>410040610065000</v>
      </c>
      <c r="F196">
        <v>97</v>
      </c>
      <c r="G196">
        <v>19</v>
      </c>
      <c r="H196">
        <v>2011</v>
      </c>
      <c r="I196">
        <v>33</v>
      </c>
      <c r="J196" t="s">
        <v>51</v>
      </c>
      <c r="K196" s="1">
        <v>40770</v>
      </c>
      <c r="L196" s="1">
        <v>40776</v>
      </c>
      <c r="M196" t="s">
        <v>16</v>
      </c>
    </row>
    <row r="197" spans="1:13" x14ac:dyDescent="0.25">
      <c r="A197">
        <v>832461462</v>
      </c>
      <c r="B197">
        <v>986</v>
      </c>
      <c r="C197">
        <v>5393</v>
      </c>
      <c r="D197">
        <v>7700</v>
      </c>
      <c r="E197">
        <v>410065610085000</v>
      </c>
      <c r="F197">
        <v>97</v>
      </c>
      <c r="G197">
        <v>19</v>
      </c>
      <c r="H197">
        <v>2011</v>
      </c>
      <c r="I197">
        <v>33</v>
      </c>
      <c r="J197" t="s">
        <v>51</v>
      </c>
      <c r="K197" s="1">
        <v>40770</v>
      </c>
      <c r="L197" s="1">
        <v>40776</v>
      </c>
      <c r="M197" t="s">
        <v>17</v>
      </c>
    </row>
    <row r="198" spans="1:13" x14ac:dyDescent="0.25">
      <c r="A198">
        <v>832461943</v>
      </c>
      <c r="B198">
        <v>498</v>
      </c>
      <c r="C198">
        <v>5393</v>
      </c>
      <c r="D198">
        <v>7700</v>
      </c>
      <c r="E198">
        <v>410085799999000</v>
      </c>
      <c r="F198">
        <v>97</v>
      </c>
      <c r="G198">
        <v>19</v>
      </c>
      <c r="H198">
        <v>2011</v>
      </c>
      <c r="I198">
        <v>33</v>
      </c>
      <c r="J198" t="s">
        <v>51</v>
      </c>
      <c r="K198" s="1">
        <v>40770</v>
      </c>
      <c r="L198" s="1">
        <v>40776</v>
      </c>
      <c r="M198" t="s">
        <v>18</v>
      </c>
    </row>
    <row r="199" spans="1:13" x14ac:dyDescent="0.25">
      <c r="A199">
        <v>832462236</v>
      </c>
      <c r="B199">
        <v>1933</v>
      </c>
      <c r="C199">
        <v>5393</v>
      </c>
      <c r="F199">
        <v>97</v>
      </c>
      <c r="G199">
        <v>19</v>
      </c>
      <c r="H199">
        <v>2011</v>
      </c>
      <c r="I199">
        <v>33</v>
      </c>
      <c r="J199" t="s">
        <v>51</v>
      </c>
      <c r="K199" s="1">
        <v>40770</v>
      </c>
      <c r="L199" s="1">
        <v>40776</v>
      </c>
      <c r="M199" t="s">
        <v>19</v>
      </c>
    </row>
    <row r="200" spans="1:13" x14ac:dyDescent="0.25">
      <c r="A200">
        <v>832460028</v>
      </c>
      <c r="B200">
        <v>10</v>
      </c>
      <c r="C200">
        <v>5393</v>
      </c>
      <c r="D200">
        <v>7700</v>
      </c>
      <c r="E200">
        <v>400000610015000</v>
      </c>
      <c r="F200">
        <v>97</v>
      </c>
      <c r="G200">
        <v>19</v>
      </c>
      <c r="H200">
        <v>2011</v>
      </c>
      <c r="I200">
        <v>34</v>
      </c>
      <c r="J200" t="s">
        <v>52</v>
      </c>
      <c r="K200" s="1">
        <v>40777</v>
      </c>
      <c r="L200" s="1">
        <v>40783</v>
      </c>
      <c r="M200" t="s">
        <v>14</v>
      </c>
    </row>
    <row r="201" spans="1:13" x14ac:dyDescent="0.25">
      <c r="A201">
        <v>832460509</v>
      </c>
      <c r="B201">
        <v>60</v>
      </c>
      <c r="C201">
        <v>5393</v>
      </c>
      <c r="D201">
        <v>7700</v>
      </c>
      <c r="E201">
        <v>410015610040000</v>
      </c>
      <c r="F201">
        <v>97</v>
      </c>
      <c r="G201">
        <v>19</v>
      </c>
      <c r="H201">
        <v>2011</v>
      </c>
      <c r="I201">
        <v>34</v>
      </c>
      <c r="J201" t="s">
        <v>52</v>
      </c>
      <c r="K201" s="1">
        <v>40777</v>
      </c>
      <c r="L201" s="1">
        <v>40783</v>
      </c>
      <c r="M201" t="s">
        <v>15</v>
      </c>
    </row>
    <row r="202" spans="1:13" x14ac:dyDescent="0.25">
      <c r="A202">
        <v>832460990</v>
      </c>
      <c r="B202">
        <v>417</v>
      </c>
      <c r="C202">
        <v>5393</v>
      </c>
      <c r="D202">
        <v>7700</v>
      </c>
      <c r="E202">
        <v>410040610065000</v>
      </c>
      <c r="F202">
        <v>97</v>
      </c>
      <c r="G202">
        <v>19</v>
      </c>
      <c r="H202">
        <v>2011</v>
      </c>
      <c r="I202">
        <v>34</v>
      </c>
      <c r="J202" t="s">
        <v>52</v>
      </c>
      <c r="K202" s="1">
        <v>40777</v>
      </c>
      <c r="L202" s="1">
        <v>40783</v>
      </c>
      <c r="M202" t="s">
        <v>16</v>
      </c>
    </row>
    <row r="203" spans="1:13" x14ac:dyDescent="0.25">
      <c r="A203">
        <v>832461472</v>
      </c>
      <c r="B203">
        <v>1047</v>
      </c>
      <c r="C203">
        <v>5393</v>
      </c>
      <c r="D203">
        <v>7700</v>
      </c>
      <c r="E203">
        <v>410065610085000</v>
      </c>
      <c r="F203">
        <v>97</v>
      </c>
      <c r="G203">
        <v>19</v>
      </c>
      <c r="H203">
        <v>2011</v>
      </c>
      <c r="I203">
        <v>34</v>
      </c>
      <c r="J203" t="s">
        <v>52</v>
      </c>
      <c r="K203" s="1">
        <v>40777</v>
      </c>
      <c r="L203" s="1">
        <v>40783</v>
      </c>
      <c r="M203" t="s">
        <v>17</v>
      </c>
    </row>
    <row r="204" spans="1:13" x14ac:dyDescent="0.25">
      <c r="A204">
        <v>832461952</v>
      </c>
      <c r="B204">
        <v>544</v>
      </c>
      <c r="C204">
        <v>5393</v>
      </c>
      <c r="D204">
        <v>7700</v>
      </c>
      <c r="E204">
        <v>410085799999000</v>
      </c>
      <c r="F204">
        <v>97</v>
      </c>
      <c r="G204">
        <v>19</v>
      </c>
      <c r="H204">
        <v>2011</v>
      </c>
      <c r="I204">
        <v>34</v>
      </c>
      <c r="J204" t="s">
        <v>52</v>
      </c>
      <c r="K204" s="1">
        <v>40777</v>
      </c>
      <c r="L204" s="1">
        <v>40783</v>
      </c>
      <c r="M204" t="s">
        <v>18</v>
      </c>
    </row>
    <row r="205" spans="1:13" x14ac:dyDescent="0.25">
      <c r="A205">
        <v>832462492</v>
      </c>
      <c r="B205">
        <v>2078</v>
      </c>
      <c r="C205">
        <v>5393</v>
      </c>
      <c r="F205">
        <v>97</v>
      </c>
      <c r="G205">
        <v>19</v>
      </c>
      <c r="H205">
        <v>2011</v>
      </c>
      <c r="I205">
        <v>34</v>
      </c>
      <c r="J205" t="s">
        <v>52</v>
      </c>
      <c r="K205" s="1">
        <v>40777</v>
      </c>
      <c r="L205" s="1">
        <v>40783</v>
      </c>
      <c r="M205" t="s">
        <v>19</v>
      </c>
    </row>
    <row r="206" spans="1:13" x14ac:dyDescent="0.25">
      <c r="A206">
        <v>832460037</v>
      </c>
      <c r="B206">
        <v>18</v>
      </c>
      <c r="C206">
        <v>5393</v>
      </c>
      <c r="D206">
        <v>7700</v>
      </c>
      <c r="E206">
        <v>400000610015000</v>
      </c>
      <c r="F206">
        <v>97</v>
      </c>
      <c r="G206">
        <v>19</v>
      </c>
      <c r="H206">
        <v>2011</v>
      </c>
      <c r="I206">
        <v>35</v>
      </c>
      <c r="J206" t="s">
        <v>53</v>
      </c>
      <c r="K206" s="1">
        <v>40784</v>
      </c>
      <c r="L206" s="1">
        <v>40790</v>
      </c>
      <c r="M206" t="s">
        <v>14</v>
      </c>
    </row>
    <row r="207" spans="1:13" x14ac:dyDescent="0.25">
      <c r="A207">
        <v>832460518</v>
      </c>
      <c r="B207">
        <v>43</v>
      </c>
      <c r="C207">
        <v>5393</v>
      </c>
      <c r="D207">
        <v>7700</v>
      </c>
      <c r="E207">
        <v>410015610040000</v>
      </c>
      <c r="F207">
        <v>97</v>
      </c>
      <c r="G207">
        <v>19</v>
      </c>
      <c r="H207">
        <v>2011</v>
      </c>
      <c r="I207">
        <v>35</v>
      </c>
      <c r="J207" t="s">
        <v>53</v>
      </c>
      <c r="K207" s="1">
        <v>40784</v>
      </c>
      <c r="L207" s="1">
        <v>40790</v>
      </c>
      <c r="M207" t="s">
        <v>15</v>
      </c>
    </row>
    <row r="208" spans="1:13" x14ac:dyDescent="0.25">
      <c r="A208">
        <v>832460999</v>
      </c>
      <c r="B208">
        <v>345</v>
      </c>
      <c r="C208">
        <v>5393</v>
      </c>
      <c r="D208">
        <v>7700</v>
      </c>
      <c r="E208">
        <v>410040610065000</v>
      </c>
      <c r="F208">
        <v>97</v>
      </c>
      <c r="G208">
        <v>19</v>
      </c>
      <c r="H208">
        <v>2011</v>
      </c>
      <c r="I208">
        <v>35</v>
      </c>
      <c r="J208" t="s">
        <v>53</v>
      </c>
      <c r="K208" s="1">
        <v>40784</v>
      </c>
      <c r="L208" s="1">
        <v>40790</v>
      </c>
      <c r="M208" t="s">
        <v>16</v>
      </c>
    </row>
    <row r="209" spans="1:13" x14ac:dyDescent="0.25">
      <c r="A209">
        <v>832461480</v>
      </c>
      <c r="B209">
        <v>963</v>
      </c>
      <c r="C209">
        <v>5393</v>
      </c>
      <c r="D209">
        <v>7700</v>
      </c>
      <c r="E209">
        <v>410065610085000</v>
      </c>
      <c r="F209">
        <v>97</v>
      </c>
      <c r="G209">
        <v>19</v>
      </c>
      <c r="H209">
        <v>2011</v>
      </c>
      <c r="I209">
        <v>35</v>
      </c>
      <c r="J209" t="s">
        <v>53</v>
      </c>
      <c r="K209" s="1">
        <v>40784</v>
      </c>
      <c r="L209" s="1">
        <v>40790</v>
      </c>
      <c r="M209" t="s">
        <v>17</v>
      </c>
    </row>
    <row r="210" spans="1:13" x14ac:dyDescent="0.25">
      <c r="A210">
        <v>832461958</v>
      </c>
      <c r="B210">
        <v>450</v>
      </c>
      <c r="C210">
        <v>5393</v>
      </c>
      <c r="D210">
        <v>7700</v>
      </c>
      <c r="E210">
        <v>410085799999000</v>
      </c>
      <c r="F210">
        <v>97</v>
      </c>
      <c r="G210">
        <v>19</v>
      </c>
      <c r="H210">
        <v>2011</v>
      </c>
      <c r="I210">
        <v>35</v>
      </c>
      <c r="J210" t="s">
        <v>53</v>
      </c>
      <c r="K210" s="1">
        <v>40784</v>
      </c>
      <c r="L210" s="1">
        <v>40790</v>
      </c>
      <c r="M210" t="s">
        <v>18</v>
      </c>
    </row>
    <row r="211" spans="1:13" x14ac:dyDescent="0.25">
      <c r="A211">
        <v>832462532</v>
      </c>
      <c r="B211">
        <v>1819</v>
      </c>
      <c r="C211">
        <v>5393</v>
      </c>
      <c r="F211">
        <v>97</v>
      </c>
      <c r="G211">
        <v>19</v>
      </c>
      <c r="H211">
        <v>2011</v>
      </c>
      <c r="I211">
        <v>35</v>
      </c>
      <c r="J211" t="s">
        <v>53</v>
      </c>
      <c r="K211" s="1">
        <v>40784</v>
      </c>
      <c r="L211" s="1">
        <v>40790</v>
      </c>
      <c r="M211" t="s">
        <v>19</v>
      </c>
    </row>
    <row r="212" spans="1:13" x14ac:dyDescent="0.25">
      <c r="A212">
        <v>832460046</v>
      </c>
      <c r="B212">
        <v>11</v>
      </c>
      <c r="C212">
        <v>5393</v>
      </c>
      <c r="D212">
        <v>7700</v>
      </c>
      <c r="E212">
        <v>400000610015000</v>
      </c>
      <c r="F212">
        <v>97</v>
      </c>
      <c r="G212">
        <v>19</v>
      </c>
      <c r="H212">
        <v>2011</v>
      </c>
      <c r="I212">
        <v>36</v>
      </c>
      <c r="J212" t="s">
        <v>54</v>
      </c>
      <c r="K212" s="1">
        <v>40791</v>
      </c>
      <c r="L212" s="1">
        <v>40797</v>
      </c>
      <c r="M212" t="s">
        <v>14</v>
      </c>
    </row>
    <row r="213" spans="1:13" x14ac:dyDescent="0.25">
      <c r="A213">
        <v>832460527</v>
      </c>
      <c r="B213">
        <v>47</v>
      </c>
      <c r="C213">
        <v>5393</v>
      </c>
      <c r="D213">
        <v>7700</v>
      </c>
      <c r="E213">
        <v>410015610040000</v>
      </c>
      <c r="F213">
        <v>97</v>
      </c>
      <c r="G213">
        <v>19</v>
      </c>
      <c r="H213">
        <v>2011</v>
      </c>
      <c r="I213">
        <v>36</v>
      </c>
      <c r="J213" t="s">
        <v>54</v>
      </c>
      <c r="K213" s="1">
        <v>40791</v>
      </c>
      <c r="L213" s="1">
        <v>40797</v>
      </c>
      <c r="M213" t="s">
        <v>15</v>
      </c>
    </row>
    <row r="214" spans="1:13" x14ac:dyDescent="0.25">
      <c r="A214">
        <v>832461008</v>
      </c>
      <c r="B214">
        <v>360</v>
      </c>
      <c r="C214">
        <v>5393</v>
      </c>
      <c r="D214">
        <v>7700</v>
      </c>
      <c r="E214">
        <v>410040610065000</v>
      </c>
      <c r="F214">
        <v>97</v>
      </c>
      <c r="G214">
        <v>19</v>
      </c>
      <c r="H214">
        <v>2011</v>
      </c>
      <c r="I214">
        <v>36</v>
      </c>
      <c r="J214" t="s">
        <v>54</v>
      </c>
      <c r="K214" s="1">
        <v>40791</v>
      </c>
      <c r="L214" s="1">
        <v>40797</v>
      </c>
      <c r="M214" t="s">
        <v>16</v>
      </c>
    </row>
    <row r="215" spans="1:13" x14ac:dyDescent="0.25">
      <c r="A215">
        <v>832461489</v>
      </c>
      <c r="B215">
        <v>1023</v>
      </c>
      <c r="C215">
        <v>5393</v>
      </c>
      <c r="D215">
        <v>7700</v>
      </c>
      <c r="E215">
        <v>410065610085000</v>
      </c>
      <c r="F215">
        <v>97</v>
      </c>
      <c r="G215">
        <v>19</v>
      </c>
      <c r="H215">
        <v>2011</v>
      </c>
      <c r="I215">
        <v>36</v>
      </c>
      <c r="J215" t="s">
        <v>54</v>
      </c>
      <c r="K215" s="1">
        <v>40791</v>
      </c>
      <c r="L215" s="1">
        <v>40797</v>
      </c>
      <c r="M215" t="s">
        <v>17</v>
      </c>
    </row>
    <row r="216" spans="1:13" x14ac:dyDescent="0.25">
      <c r="A216">
        <v>832461970</v>
      </c>
      <c r="B216">
        <v>464</v>
      </c>
      <c r="C216">
        <v>5393</v>
      </c>
      <c r="D216">
        <v>7700</v>
      </c>
      <c r="E216">
        <v>410085799999000</v>
      </c>
      <c r="F216">
        <v>97</v>
      </c>
      <c r="G216">
        <v>19</v>
      </c>
      <c r="H216">
        <v>2011</v>
      </c>
      <c r="I216">
        <v>36</v>
      </c>
      <c r="J216" t="s">
        <v>54</v>
      </c>
      <c r="K216" s="1">
        <v>40791</v>
      </c>
      <c r="L216" s="1">
        <v>40797</v>
      </c>
      <c r="M216" t="s">
        <v>18</v>
      </c>
    </row>
    <row r="217" spans="1:13" x14ac:dyDescent="0.25">
      <c r="A217">
        <v>832462394</v>
      </c>
      <c r="B217">
        <v>1905</v>
      </c>
      <c r="C217">
        <v>5393</v>
      </c>
      <c r="F217">
        <v>97</v>
      </c>
      <c r="G217">
        <v>19</v>
      </c>
      <c r="H217">
        <v>2011</v>
      </c>
      <c r="I217">
        <v>36</v>
      </c>
      <c r="J217" t="s">
        <v>54</v>
      </c>
      <c r="K217" s="1">
        <v>40791</v>
      </c>
      <c r="L217" s="1">
        <v>40797</v>
      </c>
      <c r="M217" t="s">
        <v>19</v>
      </c>
    </row>
    <row r="218" spans="1:13" x14ac:dyDescent="0.25">
      <c r="A218">
        <v>832460055</v>
      </c>
      <c r="B218">
        <v>10</v>
      </c>
      <c r="C218">
        <v>5393</v>
      </c>
      <c r="D218">
        <v>7700</v>
      </c>
      <c r="E218">
        <v>400000610015000</v>
      </c>
      <c r="F218">
        <v>97</v>
      </c>
      <c r="G218">
        <v>19</v>
      </c>
      <c r="H218">
        <v>2011</v>
      </c>
      <c r="I218">
        <v>37</v>
      </c>
      <c r="J218" t="s">
        <v>55</v>
      </c>
      <c r="K218" s="1">
        <v>40798</v>
      </c>
      <c r="L218" s="1">
        <v>40804</v>
      </c>
      <c r="M218" t="s">
        <v>14</v>
      </c>
    </row>
    <row r="219" spans="1:13" x14ac:dyDescent="0.25">
      <c r="A219">
        <v>832460536</v>
      </c>
      <c r="B219">
        <v>58</v>
      </c>
      <c r="C219">
        <v>5393</v>
      </c>
      <c r="D219">
        <v>7700</v>
      </c>
      <c r="E219">
        <v>410015610040000</v>
      </c>
      <c r="F219">
        <v>97</v>
      </c>
      <c r="G219">
        <v>19</v>
      </c>
      <c r="H219">
        <v>2011</v>
      </c>
      <c r="I219">
        <v>37</v>
      </c>
      <c r="J219" t="s">
        <v>55</v>
      </c>
      <c r="K219" s="1">
        <v>40798</v>
      </c>
      <c r="L219" s="1">
        <v>40804</v>
      </c>
      <c r="M219" t="s">
        <v>15</v>
      </c>
    </row>
    <row r="220" spans="1:13" x14ac:dyDescent="0.25">
      <c r="A220">
        <v>832461017</v>
      </c>
      <c r="B220">
        <v>393</v>
      </c>
      <c r="C220">
        <v>5393</v>
      </c>
      <c r="D220">
        <v>7700</v>
      </c>
      <c r="E220">
        <v>410040610065000</v>
      </c>
      <c r="F220">
        <v>97</v>
      </c>
      <c r="G220">
        <v>19</v>
      </c>
      <c r="H220">
        <v>2011</v>
      </c>
      <c r="I220">
        <v>37</v>
      </c>
      <c r="J220" t="s">
        <v>55</v>
      </c>
      <c r="K220" s="1">
        <v>40798</v>
      </c>
      <c r="L220" s="1">
        <v>40804</v>
      </c>
      <c r="M220" t="s">
        <v>16</v>
      </c>
    </row>
    <row r="221" spans="1:13" x14ac:dyDescent="0.25">
      <c r="A221">
        <v>832461498</v>
      </c>
      <c r="B221">
        <v>1010</v>
      </c>
      <c r="C221">
        <v>5393</v>
      </c>
      <c r="D221">
        <v>7700</v>
      </c>
      <c r="E221">
        <v>410065610085000</v>
      </c>
      <c r="F221">
        <v>97</v>
      </c>
      <c r="G221">
        <v>19</v>
      </c>
      <c r="H221">
        <v>2011</v>
      </c>
      <c r="I221">
        <v>37</v>
      </c>
      <c r="J221" t="s">
        <v>55</v>
      </c>
      <c r="K221" s="1">
        <v>40798</v>
      </c>
      <c r="L221" s="1">
        <v>40804</v>
      </c>
      <c r="M221" t="s">
        <v>17</v>
      </c>
    </row>
    <row r="222" spans="1:13" x14ac:dyDescent="0.25">
      <c r="A222">
        <v>832461979</v>
      </c>
      <c r="B222">
        <v>467</v>
      </c>
      <c r="C222">
        <v>5393</v>
      </c>
      <c r="D222">
        <v>7700</v>
      </c>
      <c r="E222">
        <v>410085799999000</v>
      </c>
      <c r="F222">
        <v>97</v>
      </c>
      <c r="G222">
        <v>19</v>
      </c>
      <c r="H222">
        <v>2011</v>
      </c>
      <c r="I222">
        <v>37</v>
      </c>
      <c r="J222" t="s">
        <v>55</v>
      </c>
      <c r="K222" s="1">
        <v>40798</v>
      </c>
      <c r="L222" s="1">
        <v>40804</v>
      </c>
      <c r="M222" t="s">
        <v>18</v>
      </c>
    </row>
    <row r="223" spans="1:13" x14ac:dyDescent="0.25">
      <c r="A223">
        <v>832462168</v>
      </c>
      <c r="B223">
        <v>1938</v>
      </c>
      <c r="C223">
        <v>5393</v>
      </c>
      <c r="F223">
        <v>97</v>
      </c>
      <c r="G223">
        <v>19</v>
      </c>
      <c r="H223">
        <v>2011</v>
      </c>
      <c r="I223">
        <v>37</v>
      </c>
      <c r="J223" t="s">
        <v>55</v>
      </c>
      <c r="K223" s="1">
        <v>40798</v>
      </c>
      <c r="L223" s="1">
        <v>40804</v>
      </c>
      <c r="M223" t="s">
        <v>19</v>
      </c>
    </row>
    <row r="224" spans="1:13" x14ac:dyDescent="0.25">
      <c r="A224">
        <v>832460064</v>
      </c>
      <c r="B224">
        <v>6</v>
      </c>
      <c r="C224">
        <v>5393</v>
      </c>
      <c r="D224">
        <v>7700</v>
      </c>
      <c r="E224">
        <v>400000610015000</v>
      </c>
      <c r="F224">
        <v>97</v>
      </c>
      <c r="G224">
        <v>19</v>
      </c>
      <c r="H224">
        <v>2011</v>
      </c>
      <c r="I224">
        <v>38</v>
      </c>
      <c r="J224" t="s">
        <v>56</v>
      </c>
      <c r="K224" s="1">
        <v>40805</v>
      </c>
      <c r="L224" s="1">
        <v>40811</v>
      </c>
      <c r="M224" t="s">
        <v>14</v>
      </c>
    </row>
    <row r="225" spans="1:13" x14ac:dyDescent="0.25">
      <c r="A225">
        <v>832460545</v>
      </c>
      <c r="B225">
        <v>48</v>
      </c>
      <c r="C225">
        <v>5393</v>
      </c>
      <c r="D225">
        <v>7700</v>
      </c>
      <c r="E225">
        <v>410015610040000</v>
      </c>
      <c r="F225">
        <v>97</v>
      </c>
      <c r="G225">
        <v>19</v>
      </c>
      <c r="H225">
        <v>2011</v>
      </c>
      <c r="I225">
        <v>38</v>
      </c>
      <c r="J225" t="s">
        <v>56</v>
      </c>
      <c r="K225" s="1">
        <v>40805</v>
      </c>
      <c r="L225" s="1">
        <v>40811</v>
      </c>
      <c r="M225" t="s">
        <v>15</v>
      </c>
    </row>
    <row r="226" spans="1:13" x14ac:dyDescent="0.25">
      <c r="A226">
        <v>832461026</v>
      </c>
      <c r="B226">
        <v>388</v>
      </c>
      <c r="C226">
        <v>5393</v>
      </c>
      <c r="D226">
        <v>7700</v>
      </c>
      <c r="E226">
        <v>410040610065000</v>
      </c>
      <c r="F226">
        <v>97</v>
      </c>
      <c r="G226">
        <v>19</v>
      </c>
      <c r="H226">
        <v>2011</v>
      </c>
      <c r="I226">
        <v>38</v>
      </c>
      <c r="J226" t="s">
        <v>56</v>
      </c>
      <c r="K226" s="1">
        <v>40805</v>
      </c>
      <c r="L226" s="1">
        <v>40811</v>
      </c>
      <c r="M226" t="s">
        <v>16</v>
      </c>
    </row>
    <row r="227" spans="1:13" x14ac:dyDescent="0.25">
      <c r="A227">
        <v>832461507</v>
      </c>
      <c r="B227">
        <v>991</v>
      </c>
      <c r="C227">
        <v>5393</v>
      </c>
      <c r="D227">
        <v>7700</v>
      </c>
      <c r="E227">
        <v>410065610085000</v>
      </c>
      <c r="F227">
        <v>97</v>
      </c>
      <c r="G227">
        <v>19</v>
      </c>
      <c r="H227">
        <v>2011</v>
      </c>
      <c r="I227">
        <v>38</v>
      </c>
      <c r="J227" t="s">
        <v>56</v>
      </c>
      <c r="K227" s="1">
        <v>40805</v>
      </c>
      <c r="L227" s="1">
        <v>40811</v>
      </c>
      <c r="M227" t="s">
        <v>17</v>
      </c>
    </row>
    <row r="228" spans="1:13" x14ac:dyDescent="0.25">
      <c r="A228">
        <v>832461988</v>
      </c>
      <c r="B228">
        <v>475</v>
      </c>
      <c r="C228">
        <v>5393</v>
      </c>
      <c r="D228">
        <v>7700</v>
      </c>
      <c r="E228">
        <v>410085799999000</v>
      </c>
      <c r="F228">
        <v>97</v>
      </c>
      <c r="G228">
        <v>19</v>
      </c>
      <c r="H228">
        <v>2011</v>
      </c>
      <c r="I228">
        <v>38</v>
      </c>
      <c r="J228" t="s">
        <v>56</v>
      </c>
      <c r="K228" s="1">
        <v>40805</v>
      </c>
      <c r="L228" s="1">
        <v>40811</v>
      </c>
      <c r="M228" t="s">
        <v>18</v>
      </c>
    </row>
    <row r="229" spans="1:13" x14ac:dyDescent="0.25">
      <c r="A229">
        <v>832462245</v>
      </c>
      <c r="B229">
        <v>1908</v>
      </c>
      <c r="C229">
        <v>5393</v>
      </c>
      <c r="F229">
        <v>97</v>
      </c>
      <c r="G229">
        <v>19</v>
      </c>
      <c r="H229">
        <v>2011</v>
      </c>
      <c r="I229">
        <v>38</v>
      </c>
      <c r="J229" t="s">
        <v>56</v>
      </c>
      <c r="K229" s="1">
        <v>40805</v>
      </c>
      <c r="L229" s="1">
        <v>40811</v>
      </c>
      <c r="M229" t="s">
        <v>19</v>
      </c>
    </row>
    <row r="230" spans="1:13" x14ac:dyDescent="0.25">
      <c r="A230">
        <v>832460073</v>
      </c>
      <c r="B230">
        <v>8</v>
      </c>
      <c r="C230">
        <v>5393</v>
      </c>
      <c r="D230">
        <v>7700</v>
      </c>
      <c r="E230">
        <v>400000610015000</v>
      </c>
      <c r="F230">
        <v>97</v>
      </c>
      <c r="G230">
        <v>19</v>
      </c>
      <c r="H230">
        <v>2011</v>
      </c>
      <c r="I230">
        <v>39</v>
      </c>
      <c r="J230" t="s">
        <v>57</v>
      </c>
      <c r="K230" s="1">
        <v>40812</v>
      </c>
      <c r="L230" s="1">
        <v>40818</v>
      </c>
      <c r="M230" t="s">
        <v>14</v>
      </c>
    </row>
    <row r="231" spans="1:13" x14ac:dyDescent="0.25">
      <c r="A231">
        <v>832460554</v>
      </c>
      <c r="B231">
        <v>47</v>
      </c>
      <c r="C231">
        <v>5393</v>
      </c>
      <c r="D231">
        <v>7700</v>
      </c>
      <c r="E231">
        <v>410015610040000</v>
      </c>
      <c r="F231">
        <v>97</v>
      </c>
      <c r="G231">
        <v>19</v>
      </c>
      <c r="H231">
        <v>2011</v>
      </c>
      <c r="I231">
        <v>39</v>
      </c>
      <c r="J231" t="s">
        <v>57</v>
      </c>
      <c r="K231" s="1">
        <v>40812</v>
      </c>
      <c r="L231" s="1">
        <v>40818</v>
      </c>
      <c r="M231" t="s">
        <v>15</v>
      </c>
    </row>
    <row r="232" spans="1:13" x14ac:dyDescent="0.25">
      <c r="A232">
        <v>832461035</v>
      </c>
      <c r="B232">
        <v>382</v>
      </c>
      <c r="C232">
        <v>5393</v>
      </c>
      <c r="D232">
        <v>7700</v>
      </c>
      <c r="E232">
        <v>410040610065000</v>
      </c>
      <c r="F232">
        <v>97</v>
      </c>
      <c r="G232">
        <v>19</v>
      </c>
      <c r="H232">
        <v>2011</v>
      </c>
      <c r="I232">
        <v>39</v>
      </c>
      <c r="J232" t="s">
        <v>57</v>
      </c>
      <c r="K232" s="1">
        <v>40812</v>
      </c>
      <c r="L232" s="1">
        <v>40818</v>
      </c>
      <c r="M232" t="s">
        <v>16</v>
      </c>
    </row>
    <row r="233" spans="1:13" x14ac:dyDescent="0.25">
      <c r="A233">
        <v>832461516</v>
      </c>
      <c r="B233">
        <v>993</v>
      </c>
      <c r="C233">
        <v>5393</v>
      </c>
      <c r="D233">
        <v>7700</v>
      </c>
      <c r="E233">
        <v>410065610085000</v>
      </c>
      <c r="F233">
        <v>97</v>
      </c>
      <c r="G233">
        <v>19</v>
      </c>
      <c r="H233">
        <v>2011</v>
      </c>
      <c r="I233">
        <v>39</v>
      </c>
      <c r="J233" t="s">
        <v>57</v>
      </c>
      <c r="K233" s="1">
        <v>40812</v>
      </c>
      <c r="L233" s="1">
        <v>40818</v>
      </c>
      <c r="M233" t="s">
        <v>17</v>
      </c>
    </row>
    <row r="234" spans="1:13" x14ac:dyDescent="0.25">
      <c r="A234">
        <v>832461997</v>
      </c>
      <c r="B234">
        <v>501</v>
      </c>
      <c r="C234">
        <v>5393</v>
      </c>
      <c r="D234">
        <v>7700</v>
      </c>
      <c r="E234">
        <v>410085799999000</v>
      </c>
      <c r="F234">
        <v>97</v>
      </c>
      <c r="G234">
        <v>19</v>
      </c>
      <c r="H234">
        <v>2011</v>
      </c>
      <c r="I234">
        <v>39</v>
      </c>
      <c r="J234" t="s">
        <v>57</v>
      </c>
      <c r="K234" s="1">
        <v>40812</v>
      </c>
      <c r="L234" s="1">
        <v>40818</v>
      </c>
      <c r="M234" t="s">
        <v>18</v>
      </c>
    </row>
    <row r="235" spans="1:13" x14ac:dyDescent="0.25">
      <c r="A235">
        <v>832462485</v>
      </c>
      <c r="B235">
        <v>1931</v>
      </c>
      <c r="C235">
        <v>5393</v>
      </c>
      <c r="F235">
        <v>97</v>
      </c>
      <c r="G235">
        <v>19</v>
      </c>
      <c r="H235">
        <v>2011</v>
      </c>
      <c r="I235">
        <v>39</v>
      </c>
      <c r="J235" t="s">
        <v>57</v>
      </c>
      <c r="K235" s="1">
        <v>40812</v>
      </c>
      <c r="L235" s="1">
        <v>40818</v>
      </c>
      <c r="M235" t="s">
        <v>19</v>
      </c>
    </row>
    <row r="236" spans="1:13" x14ac:dyDescent="0.25">
      <c r="A236">
        <v>832460082</v>
      </c>
      <c r="B236">
        <v>11</v>
      </c>
      <c r="C236">
        <v>5393</v>
      </c>
      <c r="D236">
        <v>7700</v>
      </c>
      <c r="E236">
        <v>400000610015000</v>
      </c>
      <c r="F236">
        <v>97</v>
      </c>
      <c r="G236">
        <v>19</v>
      </c>
      <c r="H236">
        <v>2011</v>
      </c>
      <c r="I236">
        <v>40</v>
      </c>
      <c r="J236" t="s">
        <v>58</v>
      </c>
      <c r="K236" s="1">
        <v>40819</v>
      </c>
      <c r="L236" s="1">
        <v>40825</v>
      </c>
      <c r="M236" t="s">
        <v>14</v>
      </c>
    </row>
    <row r="237" spans="1:13" x14ac:dyDescent="0.25">
      <c r="A237">
        <v>832460563</v>
      </c>
      <c r="B237">
        <v>36</v>
      </c>
      <c r="C237">
        <v>5393</v>
      </c>
      <c r="D237">
        <v>7700</v>
      </c>
      <c r="E237">
        <v>410015610040000</v>
      </c>
      <c r="F237">
        <v>97</v>
      </c>
      <c r="G237">
        <v>19</v>
      </c>
      <c r="H237">
        <v>2011</v>
      </c>
      <c r="I237">
        <v>40</v>
      </c>
      <c r="J237" t="s">
        <v>58</v>
      </c>
      <c r="K237" s="1">
        <v>40819</v>
      </c>
      <c r="L237" s="1">
        <v>40825</v>
      </c>
      <c r="M237" t="s">
        <v>15</v>
      </c>
    </row>
    <row r="238" spans="1:13" x14ac:dyDescent="0.25">
      <c r="A238">
        <v>832461045</v>
      </c>
      <c r="B238">
        <v>402</v>
      </c>
      <c r="C238">
        <v>5393</v>
      </c>
      <c r="D238">
        <v>7700</v>
      </c>
      <c r="E238">
        <v>410040610065000</v>
      </c>
      <c r="F238">
        <v>97</v>
      </c>
      <c r="G238">
        <v>19</v>
      </c>
      <c r="H238">
        <v>2011</v>
      </c>
      <c r="I238">
        <v>40</v>
      </c>
      <c r="J238" t="s">
        <v>58</v>
      </c>
      <c r="K238" s="1">
        <v>40819</v>
      </c>
      <c r="L238" s="1">
        <v>40825</v>
      </c>
      <c r="M238" t="s">
        <v>16</v>
      </c>
    </row>
    <row r="239" spans="1:13" x14ac:dyDescent="0.25">
      <c r="A239">
        <v>832461525</v>
      </c>
      <c r="B239">
        <v>1039</v>
      </c>
      <c r="C239">
        <v>5393</v>
      </c>
      <c r="D239">
        <v>7700</v>
      </c>
      <c r="E239">
        <v>410065610085000</v>
      </c>
      <c r="F239">
        <v>97</v>
      </c>
      <c r="G239">
        <v>19</v>
      </c>
      <c r="H239">
        <v>2011</v>
      </c>
      <c r="I239">
        <v>40</v>
      </c>
      <c r="J239" t="s">
        <v>58</v>
      </c>
      <c r="K239" s="1">
        <v>40819</v>
      </c>
      <c r="L239" s="1">
        <v>40825</v>
      </c>
      <c r="M239" t="s">
        <v>17</v>
      </c>
    </row>
    <row r="240" spans="1:13" x14ac:dyDescent="0.25">
      <c r="A240">
        <v>832462006</v>
      </c>
      <c r="B240">
        <v>486</v>
      </c>
      <c r="C240">
        <v>5393</v>
      </c>
      <c r="D240">
        <v>7700</v>
      </c>
      <c r="E240">
        <v>410085799999000</v>
      </c>
      <c r="F240">
        <v>97</v>
      </c>
      <c r="G240">
        <v>19</v>
      </c>
      <c r="H240">
        <v>2011</v>
      </c>
      <c r="I240">
        <v>40</v>
      </c>
      <c r="J240" t="s">
        <v>58</v>
      </c>
      <c r="K240" s="1">
        <v>40819</v>
      </c>
      <c r="L240" s="1">
        <v>40825</v>
      </c>
      <c r="M240" t="s">
        <v>18</v>
      </c>
    </row>
    <row r="241" spans="1:13" x14ac:dyDescent="0.25">
      <c r="A241">
        <v>832462499</v>
      </c>
      <c r="B241">
        <v>1974</v>
      </c>
      <c r="C241">
        <v>5393</v>
      </c>
      <c r="F241">
        <v>97</v>
      </c>
      <c r="G241">
        <v>19</v>
      </c>
      <c r="H241">
        <v>2011</v>
      </c>
      <c r="I241">
        <v>40</v>
      </c>
      <c r="J241" t="s">
        <v>58</v>
      </c>
      <c r="K241" s="1">
        <v>40819</v>
      </c>
      <c r="L241" s="1">
        <v>40825</v>
      </c>
      <c r="M241" t="s">
        <v>19</v>
      </c>
    </row>
    <row r="242" spans="1:13" x14ac:dyDescent="0.25">
      <c r="A242">
        <v>832460091</v>
      </c>
      <c r="B242">
        <v>11</v>
      </c>
      <c r="C242">
        <v>5393</v>
      </c>
      <c r="D242">
        <v>7700</v>
      </c>
      <c r="E242">
        <v>400000610015000</v>
      </c>
      <c r="F242">
        <v>97</v>
      </c>
      <c r="G242">
        <v>19</v>
      </c>
      <c r="H242">
        <v>2011</v>
      </c>
      <c r="I242">
        <v>41</v>
      </c>
      <c r="J242" t="s">
        <v>59</v>
      </c>
      <c r="K242" s="1">
        <v>40826</v>
      </c>
      <c r="L242" s="1">
        <v>40832</v>
      </c>
      <c r="M242" t="s">
        <v>14</v>
      </c>
    </row>
    <row r="243" spans="1:13" x14ac:dyDescent="0.25">
      <c r="A243">
        <v>832460572</v>
      </c>
      <c r="B243">
        <v>61</v>
      </c>
      <c r="C243">
        <v>5393</v>
      </c>
      <c r="D243">
        <v>7700</v>
      </c>
      <c r="E243">
        <v>410015610040000</v>
      </c>
      <c r="F243">
        <v>97</v>
      </c>
      <c r="G243">
        <v>19</v>
      </c>
      <c r="H243">
        <v>2011</v>
      </c>
      <c r="I243">
        <v>41</v>
      </c>
      <c r="J243" t="s">
        <v>59</v>
      </c>
      <c r="K243" s="1">
        <v>40826</v>
      </c>
      <c r="L243" s="1">
        <v>40832</v>
      </c>
      <c r="M243" t="s">
        <v>15</v>
      </c>
    </row>
    <row r="244" spans="1:13" x14ac:dyDescent="0.25">
      <c r="A244">
        <v>832461053</v>
      </c>
      <c r="B244">
        <v>419</v>
      </c>
      <c r="C244">
        <v>5393</v>
      </c>
      <c r="D244">
        <v>7700</v>
      </c>
      <c r="E244">
        <v>410040610065000</v>
      </c>
      <c r="F244">
        <v>97</v>
      </c>
      <c r="G244">
        <v>19</v>
      </c>
      <c r="H244">
        <v>2011</v>
      </c>
      <c r="I244">
        <v>41</v>
      </c>
      <c r="J244" t="s">
        <v>59</v>
      </c>
      <c r="K244" s="1">
        <v>40826</v>
      </c>
      <c r="L244" s="1">
        <v>40832</v>
      </c>
      <c r="M244" t="s">
        <v>16</v>
      </c>
    </row>
    <row r="245" spans="1:13" x14ac:dyDescent="0.25">
      <c r="A245">
        <v>832461534</v>
      </c>
      <c r="B245">
        <v>1087</v>
      </c>
      <c r="C245">
        <v>5393</v>
      </c>
      <c r="D245">
        <v>7700</v>
      </c>
      <c r="E245">
        <v>410065610085000</v>
      </c>
      <c r="F245">
        <v>97</v>
      </c>
      <c r="G245">
        <v>19</v>
      </c>
      <c r="H245">
        <v>2011</v>
      </c>
      <c r="I245">
        <v>41</v>
      </c>
      <c r="J245" t="s">
        <v>59</v>
      </c>
      <c r="K245" s="1">
        <v>40826</v>
      </c>
      <c r="L245" s="1">
        <v>40832</v>
      </c>
      <c r="M245" t="s">
        <v>17</v>
      </c>
    </row>
    <row r="246" spans="1:13" x14ac:dyDescent="0.25">
      <c r="A246">
        <v>832462015</v>
      </c>
      <c r="B246">
        <v>538</v>
      </c>
      <c r="C246">
        <v>5393</v>
      </c>
      <c r="D246">
        <v>7700</v>
      </c>
      <c r="E246">
        <v>410085799999000</v>
      </c>
      <c r="F246">
        <v>97</v>
      </c>
      <c r="G246">
        <v>19</v>
      </c>
      <c r="H246">
        <v>2011</v>
      </c>
      <c r="I246">
        <v>41</v>
      </c>
      <c r="J246" t="s">
        <v>59</v>
      </c>
      <c r="K246" s="1">
        <v>40826</v>
      </c>
      <c r="L246" s="1">
        <v>40832</v>
      </c>
      <c r="M246" t="s">
        <v>18</v>
      </c>
    </row>
    <row r="247" spans="1:13" x14ac:dyDescent="0.25">
      <c r="A247">
        <v>832462180</v>
      </c>
      <c r="B247">
        <v>2116</v>
      </c>
      <c r="C247">
        <v>5393</v>
      </c>
      <c r="F247">
        <v>97</v>
      </c>
      <c r="G247">
        <v>19</v>
      </c>
      <c r="H247">
        <v>2011</v>
      </c>
      <c r="I247">
        <v>41</v>
      </c>
      <c r="J247" t="s">
        <v>59</v>
      </c>
      <c r="K247" s="1">
        <v>40826</v>
      </c>
      <c r="L247" s="1">
        <v>40832</v>
      </c>
      <c r="M247" t="s">
        <v>19</v>
      </c>
    </row>
    <row r="248" spans="1:13" x14ac:dyDescent="0.25">
      <c r="A248">
        <v>832460100</v>
      </c>
      <c r="B248">
        <v>4</v>
      </c>
      <c r="C248">
        <v>5393</v>
      </c>
      <c r="D248">
        <v>7700</v>
      </c>
      <c r="E248">
        <v>400000610015000</v>
      </c>
      <c r="F248">
        <v>97</v>
      </c>
      <c r="G248">
        <v>19</v>
      </c>
      <c r="H248">
        <v>2011</v>
      </c>
      <c r="I248">
        <v>42</v>
      </c>
      <c r="J248" t="s">
        <v>60</v>
      </c>
      <c r="K248" s="1">
        <v>40833</v>
      </c>
      <c r="L248" s="1">
        <v>40839</v>
      </c>
      <c r="M248" t="s">
        <v>14</v>
      </c>
    </row>
    <row r="249" spans="1:13" x14ac:dyDescent="0.25">
      <c r="A249">
        <v>832460581</v>
      </c>
      <c r="B249">
        <v>52</v>
      </c>
      <c r="C249">
        <v>5393</v>
      </c>
      <c r="D249">
        <v>7700</v>
      </c>
      <c r="E249">
        <v>410015610040000</v>
      </c>
      <c r="F249">
        <v>97</v>
      </c>
      <c r="G249">
        <v>19</v>
      </c>
      <c r="H249">
        <v>2011</v>
      </c>
      <c r="I249">
        <v>42</v>
      </c>
      <c r="J249" t="s">
        <v>60</v>
      </c>
      <c r="K249" s="1">
        <v>40833</v>
      </c>
      <c r="L249" s="1">
        <v>40839</v>
      </c>
      <c r="M249" t="s">
        <v>15</v>
      </c>
    </row>
    <row r="250" spans="1:13" x14ac:dyDescent="0.25">
      <c r="A250">
        <v>832461062</v>
      </c>
      <c r="B250">
        <v>406</v>
      </c>
      <c r="C250">
        <v>5393</v>
      </c>
      <c r="D250">
        <v>7700</v>
      </c>
      <c r="E250">
        <v>410040610065000</v>
      </c>
      <c r="F250">
        <v>97</v>
      </c>
      <c r="G250">
        <v>19</v>
      </c>
      <c r="H250">
        <v>2011</v>
      </c>
      <c r="I250">
        <v>42</v>
      </c>
      <c r="J250" t="s">
        <v>60</v>
      </c>
      <c r="K250" s="1">
        <v>40833</v>
      </c>
      <c r="L250" s="1">
        <v>40839</v>
      </c>
      <c r="M250" t="s">
        <v>16</v>
      </c>
    </row>
    <row r="251" spans="1:13" x14ac:dyDescent="0.25">
      <c r="A251">
        <v>832461543</v>
      </c>
      <c r="B251">
        <v>1085</v>
      </c>
      <c r="C251">
        <v>5393</v>
      </c>
      <c r="D251">
        <v>7700</v>
      </c>
      <c r="E251">
        <v>410065610085000</v>
      </c>
      <c r="F251">
        <v>97</v>
      </c>
      <c r="G251">
        <v>19</v>
      </c>
      <c r="H251">
        <v>2011</v>
      </c>
      <c r="I251">
        <v>42</v>
      </c>
      <c r="J251" t="s">
        <v>60</v>
      </c>
      <c r="K251" s="1">
        <v>40833</v>
      </c>
      <c r="L251" s="1">
        <v>40839</v>
      </c>
      <c r="M251" t="s">
        <v>17</v>
      </c>
    </row>
    <row r="252" spans="1:13" x14ac:dyDescent="0.25">
      <c r="A252">
        <v>832462024</v>
      </c>
      <c r="B252">
        <v>575</v>
      </c>
      <c r="C252">
        <v>5393</v>
      </c>
      <c r="D252">
        <v>7700</v>
      </c>
      <c r="E252">
        <v>410085799999000</v>
      </c>
      <c r="F252">
        <v>97</v>
      </c>
      <c r="G252">
        <v>19</v>
      </c>
      <c r="H252">
        <v>2011</v>
      </c>
      <c r="I252">
        <v>42</v>
      </c>
      <c r="J252" t="s">
        <v>60</v>
      </c>
      <c r="K252" s="1">
        <v>40833</v>
      </c>
      <c r="L252" s="1">
        <v>40839</v>
      </c>
      <c r="M252" t="s">
        <v>18</v>
      </c>
    </row>
    <row r="253" spans="1:13" x14ac:dyDescent="0.25">
      <c r="A253">
        <v>832462354</v>
      </c>
      <c r="B253">
        <v>2122</v>
      </c>
      <c r="C253">
        <v>5393</v>
      </c>
      <c r="F253">
        <v>97</v>
      </c>
      <c r="G253">
        <v>19</v>
      </c>
      <c r="H253">
        <v>2011</v>
      </c>
      <c r="I253">
        <v>42</v>
      </c>
      <c r="J253" t="s">
        <v>60</v>
      </c>
      <c r="K253" s="1">
        <v>40833</v>
      </c>
      <c r="L253" s="1">
        <v>40839</v>
      </c>
      <c r="M253" t="s">
        <v>19</v>
      </c>
    </row>
    <row r="254" spans="1:13" x14ac:dyDescent="0.25">
      <c r="A254">
        <v>832460109</v>
      </c>
      <c r="B254">
        <v>11</v>
      </c>
      <c r="C254">
        <v>5393</v>
      </c>
      <c r="D254">
        <v>7700</v>
      </c>
      <c r="E254">
        <v>400000610015000</v>
      </c>
      <c r="F254">
        <v>97</v>
      </c>
      <c r="G254">
        <v>19</v>
      </c>
      <c r="H254">
        <v>2011</v>
      </c>
      <c r="I254">
        <v>43</v>
      </c>
      <c r="J254" t="s">
        <v>61</v>
      </c>
      <c r="K254" s="1">
        <v>40840</v>
      </c>
      <c r="L254" s="1">
        <v>40846</v>
      </c>
      <c r="M254" t="s">
        <v>14</v>
      </c>
    </row>
    <row r="255" spans="1:13" x14ac:dyDescent="0.25">
      <c r="A255">
        <v>832460590</v>
      </c>
      <c r="B255">
        <v>45</v>
      </c>
      <c r="C255">
        <v>5393</v>
      </c>
      <c r="D255">
        <v>7700</v>
      </c>
      <c r="E255">
        <v>410015610040000</v>
      </c>
      <c r="F255">
        <v>97</v>
      </c>
      <c r="G255">
        <v>19</v>
      </c>
      <c r="H255">
        <v>2011</v>
      </c>
      <c r="I255">
        <v>43</v>
      </c>
      <c r="J255" t="s">
        <v>61</v>
      </c>
      <c r="K255" s="1">
        <v>40840</v>
      </c>
      <c r="L255" s="1">
        <v>40846</v>
      </c>
      <c r="M255" t="s">
        <v>15</v>
      </c>
    </row>
    <row r="256" spans="1:13" x14ac:dyDescent="0.25">
      <c r="A256">
        <v>832461071</v>
      </c>
      <c r="B256">
        <v>378</v>
      </c>
      <c r="C256">
        <v>5393</v>
      </c>
      <c r="D256">
        <v>7700</v>
      </c>
      <c r="E256">
        <v>410040610065000</v>
      </c>
      <c r="F256">
        <v>97</v>
      </c>
      <c r="G256">
        <v>19</v>
      </c>
      <c r="H256">
        <v>2011</v>
      </c>
      <c r="I256">
        <v>43</v>
      </c>
      <c r="J256" t="s">
        <v>61</v>
      </c>
      <c r="K256" s="1">
        <v>40840</v>
      </c>
      <c r="L256" s="1">
        <v>40846</v>
      </c>
      <c r="M256" t="s">
        <v>16</v>
      </c>
    </row>
    <row r="257" spans="1:13" x14ac:dyDescent="0.25">
      <c r="A257">
        <v>832461552</v>
      </c>
      <c r="B257">
        <v>1095</v>
      </c>
      <c r="C257">
        <v>5393</v>
      </c>
      <c r="D257">
        <v>7700</v>
      </c>
      <c r="E257">
        <v>410065610085000</v>
      </c>
      <c r="F257">
        <v>97</v>
      </c>
      <c r="G257">
        <v>19</v>
      </c>
      <c r="H257">
        <v>2011</v>
      </c>
      <c r="I257">
        <v>43</v>
      </c>
      <c r="J257" t="s">
        <v>61</v>
      </c>
      <c r="K257" s="1">
        <v>40840</v>
      </c>
      <c r="L257" s="1">
        <v>40846</v>
      </c>
      <c r="M257" t="s">
        <v>17</v>
      </c>
    </row>
    <row r="258" spans="1:13" x14ac:dyDescent="0.25">
      <c r="A258">
        <v>832462033</v>
      </c>
      <c r="B258">
        <v>519</v>
      </c>
      <c r="C258">
        <v>5393</v>
      </c>
      <c r="D258">
        <v>7700</v>
      </c>
      <c r="E258">
        <v>410085799999000</v>
      </c>
      <c r="F258">
        <v>97</v>
      </c>
      <c r="G258">
        <v>19</v>
      </c>
      <c r="H258">
        <v>2011</v>
      </c>
      <c r="I258">
        <v>43</v>
      </c>
      <c r="J258" t="s">
        <v>61</v>
      </c>
      <c r="K258" s="1">
        <v>40840</v>
      </c>
      <c r="L258" s="1">
        <v>40846</v>
      </c>
      <c r="M258" t="s">
        <v>18</v>
      </c>
    </row>
    <row r="259" spans="1:13" x14ac:dyDescent="0.25">
      <c r="A259">
        <v>832462336</v>
      </c>
      <c r="B259">
        <v>2048</v>
      </c>
      <c r="C259">
        <v>5393</v>
      </c>
      <c r="F259">
        <v>97</v>
      </c>
      <c r="G259">
        <v>19</v>
      </c>
      <c r="H259">
        <v>2011</v>
      </c>
      <c r="I259">
        <v>43</v>
      </c>
      <c r="J259" t="s">
        <v>61</v>
      </c>
      <c r="K259" s="1">
        <v>40840</v>
      </c>
      <c r="L259" s="1">
        <v>40846</v>
      </c>
      <c r="M259" t="s">
        <v>19</v>
      </c>
    </row>
    <row r="260" spans="1:13" x14ac:dyDescent="0.25">
      <c r="A260">
        <v>832460118</v>
      </c>
      <c r="B260">
        <v>9</v>
      </c>
      <c r="C260">
        <v>5393</v>
      </c>
      <c r="D260">
        <v>7700</v>
      </c>
      <c r="E260">
        <v>400000610015000</v>
      </c>
      <c r="F260">
        <v>97</v>
      </c>
      <c r="G260">
        <v>19</v>
      </c>
      <c r="H260">
        <v>2011</v>
      </c>
      <c r="I260">
        <v>44</v>
      </c>
      <c r="J260" t="s">
        <v>62</v>
      </c>
      <c r="K260" s="1">
        <v>40847</v>
      </c>
      <c r="L260" s="1">
        <v>40853</v>
      </c>
      <c r="M260" t="s">
        <v>14</v>
      </c>
    </row>
    <row r="261" spans="1:13" x14ac:dyDescent="0.25">
      <c r="A261">
        <v>832460599</v>
      </c>
      <c r="B261">
        <v>46</v>
      </c>
      <c r="C261">
        <v>5393</v>
      </c>
      <c r="D261">
        <v>7700</v>
      </c>
      <c r="E261">
        <v>410015610040000</v>
      </c>
      <c r="F261">
        <v>97</v>
      </c>
      <c r="G261">
        <v>19</v>
      </c>
      <c r="H261">
        <v>2011</v>
      </c>
      <c r="I261">
        <v>44</v>
      </c>
      <c r="J261" t="s">
        <v>62</v>
      </c>
      <c r="K261" s="1">
        <v>40847</v>
      </c>
      <c r="L261" s="1">
        <v>40853</v>
      </c>
      <c r="M261" t="s">
        <v>15</v>
      </c>
    </row>
    <row r="262" spans="1:13" x14ac:dyDescent="0.25">
      <c r="A262">
        <v>832461080</v>
      </c>
      <c r="B262">
        <v>403</v>
      </c>
      <c r="C262">
        <v>5393</v>
      </c>
      <c r="D262">
        <v>7700</v>
      </c>
      <c r="E262">
        <v>410040610065000</v>
      </c>
      <c r="F262">
        <v>97</v>
      </c>
      <c r="G262">
        <v>19</v>
      </c>
      <c r="H262">
        <v>2011</v>
      </c>
      <c r="I262">
        <v>44</v>
      </c>
      <c r="J262" t="s">
        <v>62</v>
      </c>
      <c r="K262" s="1">
        <v>40847</v>
      </c>
      <c r="L262" s="1">
        <v>40853</v>
      </c>
      <c r="M262" t="s">
        <v>16</v>
      </c>
    </row>
    <row r="263" spans="1:13" x14ac:dyDescent="0.25">
      <c r="A263">
        <v>832461561</v>
      </c>
      <c r="B263">
        <v>1129</v>
      </c>
      <c r="C263">
        <v>5393</v>
      </c>
      <c r="D263">
        <v>7700</v>
      </c>
      <c r="E263">
        <v>410065610085000</v>
      </c>
      <c r="F263">
        <v>97</v>
      </c>
      <c r="G263">
        <v>19</v>
      </c>
      <c r="H263">
        <v>2011</v>
      </c>
      <c r="I263">
        <v>44</v>
      </c>
      <c r="J263" t="s">
        <v>62</v>
      </c>
      <c r="K263" s="1">
        <v>40847</v>
      </c>
      <c r="L263" s="1">
        <v>40853</v>
      </c>
      <c r="M263" t="s">
        <v>17</v>
      </c>
    </row>
    <row r="264" spans="1:13" x14ac:dyDescent="0.25">
      <c r="A264">
        <v>832462042</v>
      </c>
      <c r="B264">
        <v>500</v>
      </c>
      <c r="C264">
        <v>5393</v>
      </c>
      <c r="D264">
        <v>7700</v>
      </c>
      <c r="E264">
        <v>410085799999000</v>
      </c>
      <c r="F264">
        <v>97</v>
      </c>
      <c r="G264">
        <v>19</v>
      </c>
      <c r="H264">
        <v>2011</v>
      </c>
      <c r="I264">
        <v>44</v>
      </c>
      <c r="J264" t="s">
        <v>62</v>
      </c>
      <c r="K264" s="1">
        <v>40847</v>
      </c>
      <c r="L264" s="1">
        <v>40853</v>
      </c>
      <c r="M264" t="s">
        <v>18</v>
      </c>
    </row>
    <row r="265" spans="1:13" x14ac:dyDescent="0.25">
      <c r="A265">
        <v>832462139</v>
      </c>
      <c r="B265">
        <v>2087</v>
      </c>
      <c r="C265">
        <v>5393</v>
      </c>
      <c r="F265">
        <v>97</v>
      </c>
      <c r="G265">
        <v>19</v>
      </c>
      <c r="H265">
        <v>2011</v>
      </c>
      <c r="I265">
        <v>44</v>
      </c>
      <c r="J265" t="s">
        <v>62</v>
      </c>
      <c r="K265" s="1">
        <v>40847</v>
      </c>
      <c r="L265" s="1">
        <v>40853</v>
      </c>
      <c r="M265" t="s">
        <v>19</v>
      </c>
    </row>
    <row r="266" spans="1:13" x14ac:dyDescent="0.25">
      <c r="A266">
        <v>832460127</v>
      </c>
      <c r="B266">
        <v>5</v>
      </c>
      <c r="C266">
        <v>5393</v>
      </c>
      <c r="D266">
        <v>7700</v>
      </c>
      <c r="E266">
        <v>400000610015000</v>
      </c>
      <c r="F266">
        <v>97</v>
      </c>
      <c r="G266">
        <v>19</v>
      </c>
      <c r="H266">
        <v>2011</v>
      </c>
      <c r="I266">
        <v>45</v>
      </c>
      <c r="J266" t="s">
        <v>63</v>
      </c>
      <c r="K266" s="1">
        <v>40854</v>
      </c>
      <c r="L266" s="1">
        <v>40860</v>
      </c>
      <c r="M266" t="s">
        <v>14</v>
      </c>
    </row>
    <row r="267" spans="1:13" x14ac:dyDescent="0.25">
      <c r="A267">
        <v>832460608</v>
      </c>
      <c r="B267">
        <v>41</v>
      </c>
      <c r="C267">
        <v>5393</v>
      </c>
      <c r="D267">
        <v>7700</v>
      </c>
      <c r="E267">
        <v>410015610040000</v>
      </c>
      <c r="F267">
        <v>97</v>
      </c>
      <c r="G267">
        <v>19</v>
      </c>
      <c r="H267">
        <v>2011</v>
      </c>
      <c r="I267">
        <v>45</v>
      </c>
      <c r="J267" t="s">
        <v>63</v>
      </c>
      <c r="K267" s="1">
        <v>40854</v>
      </c>
      <c r="L267" s="1">
        <v>40860</v>
      </c>
      <c r="M267" t="s">
        <v>15</v>
      </c>
    </row>
    <row r="268" spans="1:13" x14ac:dyDescent="0.25">
      <c r="A268">
        <v>832461089</v>
      </c>
      <c r="B268">
        <v>404</v>
      </c>
      <c r="C268">
        <v>5393</v>
      </c>
      <c r="D268">
        <v>7700</v>
      </c>
      <c r="E268">
        <v>410040610065000</v>
      </c>
      <c r="F268">
        <v>97</v>
      </c>
      <c r="G268">
        <v>19</v>
      </c>
      <c r="H268">
        <v>2011</v>
      </c>
      <c r="I268">
        <v>45</v>
      </c>
      <c r="J268" t="s">
        <v>63</v>
      </c>
      <c r="K268" s="1">
        <v>40854</v>
      </c>
      <c r="L268" s="1">
        <v>40860</v>
      </c>
      <c r="M268" t="s">
        <v>16</v>
      </c>
    </row>
    <row r="269" spans="1:13" x14ac:dyDescent="0.25">
      <c r="A269">
        <v>832461570</v>
      </c>
      <c r="B269">
        <v>1053</v>
      </c>
      <c r="C269">
        <v>5393</v>
      </c>
      <c r="D269">
        <v>7700</v>
      </c>
      <c r="E269">
        <v>410065610085000</v>
      </c>
      <c r="F269">
        <v>97</v>
      </c>
      <c r="G269">
        <v>19</v>
      </c>
      <c r="H269">
        <v>2011</v>
      </c>
      <c r="I269">
        <v>45</v>
      </c>
      <c r="J269" t="s">
        <v>63</v>
      </c>
      <c r="K269" s="1">
        <v>40854</v>
      </c>
      <c r="L269" s="1">
        <v>40860</v>
      </c>
      <c r="M269" t="s">
        <v>17</v>
      </c>
    </row>
    <row r="270" spans="1:13" x14ac:dyDescent="0.25">
      <c r="A270">
        <v>832462051</v>
      </c>
      <c r="B270">
        <v>518</v>
      </c>
      <c r="C270">
        <v>5393</v>
      </c>
      <c r="D270">
        <v>7700</v>
      </c>
      <c r="E270">
        <v>410085799999000</v>
      </c>
      <c r="F270">
        <v>97</v>
      </c>
      <c r="G270">
        <v>19</v>
      </c>
      <c r="H270">
        <v>2011</v>
      </c>
      <c r="I270">
        <v>45</v>
      </c>
      <c r="J270" t="s">
        <v>63</v>
      </c>
      <c r="K270" s="1">
        <v>40854</v>
      </c>
      <c r="L270" s="1">
        <v>40860</v>
      </c>
      <c r="M270" t="s">
        <v>18</v>
      </c>
    </row>
    <row r="271" spans="1:13" x14ac:dyDescent="0.25">
      <c r="A271">
        <v>832462381</v>
      </c>
      <c r="B271">
        <v>2021</v>
      </c>
      <c r="C271">
        <v>5393</v>
      </c>
      <c r="F271">
        <v>97</v>
      </c>
      <c r="G271">
        <v>19</v>
      </c>
      <c r="H271">
        <v>2011</v>
      </c>
      <c r="I271">
        <v>45</v>
      </c>
      <c r="J271" t="s">
        <v>63</v>
      </c>
      <c r="K271" s="1">
        <v>40854</v>
      </c>
      <c r="L271" s="1">
        <v>40860</v>
      </c>
      <c r="M271" t="s">
        <v>19</v>
      </c>
    </row>
    <row r="272" spans="1:13" x14ac:dyDescent="0.25">
      <c r="A272">
        <v>832460136</v>
      </c>
      <c r="B272">
        <v>7</v>
      </c>
      <c r="C272">
        <v>5393</v>
      </c>
      <c r="D272">
        <v>7700</v>
      </c>
      <c r="E272">
        <v>400000610015000</v>
      </c>
      <c r="F272">
        <v>97</v>
      </c>
      <c r="G272">
        <v>19</v>
      </c>
      <c r="H272">
        <v>2011</v>
      </c>
      <c r="I272">
        <v>46</v>
      </c>
      <c r="J272" t="s">
        <v>64</v>
      </c>
      <c r="K272" s="1">
        <v>40861</v>
      </c>
      <c r="L272" s="1">
        <v>40867</v>
      </c>
      <c r="M272" t="s">
        <v>14</v>
      </c>
    </row>
    <row r="273" spans="1:13" x14ac:dyDescent="0.25">
      <c r="A273">
        <v>832460618</v>
      </c>
      <c r="B273">
        <v>44</v>
      </c>
      <c r="C273">
        <v>5393</v>
      </c>
      <c r="D273">
        <v>7700</v>
      </c>
      <c r="E273">
        <v>410015610040000</v>
      </c>
      <c r="F273">
        <v>97</v>
      </c>
      <c r="G273">
        <v>19</v>
      </c>
      <c r="H273">
        <v>2011</v>
      </c>
      <c r="I273">
        <v>46</v>
      </c>
      <c r="J273" t="s">
        <v>64</v>
      </c>
      <c r="K273" s="1">
        <v>40861</v>
      </c>
      <c r="L273" s="1">
        <v>40867</v>
      </c>
      <c r="M273" t="s">
        <v>15</v>
      </c>
    </row>
    <row r="274" spans="1:13" x14ac:dyDescent="0.25">
      <c r="A274">
        <v>832461098</v>
      </c>
      <c r="B274">
        <v>397</v>
      </c>
      <c r="C274">
        <v>5393</v>
      </c>
      <c r="D274">
        <v>7700</v>
      </c>
      <c r="E274">
        <v>410040610065000</v>
      </c>
      <c r="F274">
        <v>97</v>
      </c>
      <c r="G274">
        <v>19</v>
      </c>
      <c r="H274">
        <v>2011</v>
      </c>
      <c r="I274">
        <v>46</v>
      </c>
      <c r="J274" t="s">
        <v>64</v>
      </c>
      <c r="K274" s="1">
        <v>40861</v>
      </c>
      <c r="L274" s="1">
        <v>40867</v>
      </c>
      <c r="M274" t="s">
        <v>16</v>
      </c>
    </row>
    <row r="275" spans="1:13" x14ac:dyDescent="0.25">
      <c r="A275">
        <v>832461579</v>
      </c>
      <c r="B275">
        <v>1087</v>
      </c>
      <c r="C275">
        <v>5393</v>
      </c>
      <c r="D275">
        <v>7700</v>
      </c>
      <c r="E275">
        <v>410065610085000</v>
      </c>
      <c r="F275">
        <v>97</v>
      </c>
      <c r="G275">
        <v>19</v>
      </c>
      <c r="H275">
        <v>2011</v>
      </c>
      <c r="I275">
        <v>46</v>
      </c>
      <c r="J275" t="s">
        <v>64</v>
      </c>
      <c r="K275" s="1">
        <v>40861</v>
      </c>
      <c r="L275" s="1">
        <v>40867</v>
      </c>
      <c r="M275" t="s">
        <v>17</v>
      </c>
    </row>
    <row r="276" spans="1:13" x14ac:dyDescent="0.25">
      <c r="A276">
        <v>832462060</v>
      </c>
      <c r="B276">
        <v>500</v>
      </c>
      <c r="C276">
        <v>5393</v>
      </c>
      <c r="D276">
        <v>7700</v>
      </c>
      <c r="E276">
        <v>410085799999000</v>
      </c>
      <c r="F276">
        <v>97</v>
      </c>
      <c r="G276">
        <v>19</v>
      </c>
      <c r="H276">
        <v>2011</v>
      </c>
      <c r="I276">
        <v>46</v>
      </c>
      <c r="J276" t="s">
        <v>64</v>
      </c>
      <c r="K276" s="1">
        <v>40861</v>
      </c>
      <c r="L276" s="1">
        <v>40867</v>
      </c>
      <c r="M276" t="s">
        <v>18</v>
      </c>
    </row>
    <row r="277" spans="1:13" x14ac:dyDescent="0.25">
      <c r="A277">
        <v>832462373</v>
      </c>
      <c r="B277">
        <v>2035</v>
      </c>
      <c r="C277">
        <v>5393</v>
      </c>
      <c r="F277">
        <v>97</v>
      </c>
      <c r="G277">
        <v>19</v>
      </c>
      <c r="H277">
        <v>2011</v>
      </c>
      <c r="I277">
        <v>46</v>
      </c>
      <c r="J277" t="s">
        <v>64</v>
      </c>
      <c r="K277" s="1">
        <v>40861</v>
      </c>
      <c r="L277" s="1">
        <v>40867</v>
      </c>
      <c r="M277" t="s">
        <v>19</v>
      </c>
    </row>
    <row r="278" spans="1:13" x14ac:dyDescent="0.25">
      <c r="A278">
        <v>832460145</v>
      </c>
      <c r="B278">
        <v>6</v>
      </c>
      <c r="C278">
        <v>5393</v>
      </c>
      <c r="D278">
        <v>7700</v>
      </c>
      <c r="E278">
        <v>400000610015000</v>
      </c>
      <c r="F278">
        <v>97</v>
      </c>
      <c r="G278">
        <v>19</v>
      </c>
      <c r="H278">
        <v>2011</v>
      </c>
      <c r="I278">
        <v>47</v>
      </c>
      <c r="J278" t="s">
        <v>65</v>
      </c>
      <c r="K278" s="1">
        <v>40868</v>
      </c>
      <c r="L278" s="1">
        <v>40874</v>
      </c>
      <c r="M278" t="s">
        <v>14</v>
      </c>
    </row>
    <row r="279" spans="1:13" x14ac:dyDescent="0.25">
      <c r="A279">
        <v>832460626</v>
      </c>
      <c r="B279">
        <v>44</v>
      </c>
      <c r="C279">
        <v>5393</v>
      </c>
      <c r="D279">
        <v>7700</v>
      </c>
      <c r="E279">
        <v>410015610040000</v>
      </c>
      <c r="F279">
        <v>97</v>
      </c>
      <c r="G279">
        <v>19</v>
      </c>
      <c r="H279">
        <v>2011</v>
      </c>
      <c r="I279">
        <v>47</v>
      </c>
      <c r="J279" t="s">
        <v>65</v>
      </c>
      <c r="K279" s="1">
        <v>40868</v>
      </c>
      <c r="L279" s="1">
        <v>40874</v>
      </c>
      <c r="M279" t="s">
        <v>15</v>
      </c>
    </row>
    <row r="280" spans="1:13" x14ac:dyDescent="0.25">
      <c r="A280">
        <v>832461104</v>
      </c>
      <c r="B280">
        <v>392</v>
      </c>
      <c r="C280">
        <v>5393</v>
      </c>
      <c r="D280">
        <v>7700</v>
      </c>
      <c r="E280">
        <v>410040610065000</v>
      </c>
      <c r="F280">
        <v>97</v>
      </c>
      <c r="G280">
        <v>19</v>
      </c>
      <c r="H280">
        <v>2011</v>
      </c>
      <c r="I280">
        <v>47</v>
      </c>
      <c r="J280" t="s">
        <v>65</v>
      </c>
      <c r="K280" s="1">
        <v>40868</v>
      </c>
      <c r="L280" s="1">
        <v>40874</v>
      </c>
      <c r="M280" t="s">
        <v>16</v>
      </c>
    </row>
    <row r="281" spans="1:13" x14ac:dyDescent="0.25">
      <c r="A281">
        <v>832461588</v>
      </c>
      <c r="B281">
        <v>1080</v>
      </c>
      <c r="C281">
        <v>5393</v>
      </c>
      <c r="D281">
        <v>7700</v>
      </c>
      <c r="E281">
        <v>410065610085000</v>
      </c>
      <c r="F281">
        <v>97</v>
      </c>
      <c r="G281">
        <v>19</v>
      </c>
      <c r="H281">
        <v>2011</v>
      </c>
      <c r="I281">
        <v>47</v>
      </c>
      <c r="J281" t="s">
        <v>65</v>
      </c>
      <c r="K281" s="1">
        <v>40868</v>
      </c>
      <c r="L281" s="1">
        <v>40874</v>
      </c>
      <c r="M281" t="s">
        <v>17</v>
      </c>
    </row>
    <row r="282" spans="1:13" x14ac:dyDescent="0.25">
      <c r="A282">
        <v>832462069</v>
      </c>
      <c r="B282">
        <v>519</v>
      </c>
      <c r="C282">
        <v>5393</v>
      </c>
      <c r="D282">
        <v>7700</v>
      </c>
      <c r="E282">
        <v>410085799999000</v>
      </c>
      <c r="F282">
        <v>97</v>
      </c>
      <c r="G282">
        <v>19</v>
      </c>
      <c r="H282">
        <v>2011</v>
      </c>
      <c r="I282">
        <v>47</v>
      </c>
      <c r="J282" t="s">
        <v>65</v>
      </c>
      <c r="K282" s="1">
        <v>40868</v>
      </c>
      <c r="L282" s="1">
        <v>40874</v>
      </c>
      <c r="M282" t="s">
        <v>18</v>
      </c>
    </row>
    <row r="283" spans="1:13" x14ac:dyDescent="0.25">
      <c r="A283">
        <v>832462528</v>
      </c>
      <c r="B283">
        <v>2041</v>
      </c>
      <c r="C283">
        <v>5393</v>
      </c>
      <c r="F283">
        <v>97</v>
      </c>
      <c r="G283">
        <v>19</v>
      </c>
      <c r="H283">
        <v>2011</v>
      </c>
      <c r="I283">
        <v>47</v>
      </c>
      <c r="J283" t="s">
        <v>65</v>
      </c>
      <c r="K283" s="1">
        <v>40868</v>
      </c>
      <c r="L283" s="1">
        <v>40874</v>
      </c>
      <c r="M283" t="s">
        <v>19</v>
      </c>
    </row>
    <row r="284" spans="1:13" x14ac:dyDescent="0.25">
      <c r="A284">
        <v>832460154</v>
      </c>
      <c r="B284">
        <v>10</v>
      </c>
      <c r="C284">
        <v>5393</v>
      </c>
      <c r="D284">
        <v>7700</v>
      </c>
      <c r="E284">
        <v>400000610015000</v>
      </c>
      <c r="F284">
        <v>97</v>
      </c>
      <c r="G284">
        <v>19</v>
      </c>
      <c r="H284">
        <v>2011</v>
      </c>
      <c r="I284">
        <v>48</v>
      </c>
      <c r="J284" t="s">
        <v>66</v>
      </c>
      <c r="K284" s="1">
        <v>40875</v>
      </c>
      <c r="L284" s="1">
        <v>40881</v>
      </c>
      <c r="M284" t="s">
        <v>14</v>
      </c>
    </row>
    <row r="285" spans="1:13" x14ac:dyDescent="0.25">
      <c r="A285">
        <v>832460635</v>
      </c>
      <c r="B285">
        <v>37</v>
      </c>
      <c r="C285">
        <v>5393</v>
      </c>
      <c r="D285">
        <v>7700</v>
      </c>
      <c r="E285">
        <v>410015610040000</v>
      </c>
      <c r="F285">
        <v>97</v>
      </c>
      <c r="G285">
        <v>19</v>
      </c>
      <c r="H285">
        <v>2011</v>
      </c>
      <c r="I285">
        <v>48</v>
      </c>
      <c r="J285" t="s">
        <v>66</v>
      </c>
      <c r="K285" s="1">
        <v>40875</v>
      </c>
      <c r="L285" s="1">
        <v>40881</v>
      </c>
      <c r="M285" t="s">
        <v>15</v>
      </c>
    </row>
    <row r="286" spans="1:13" x14ac:dyDescent="0.25">
      <c r="A286">
        <v>832461116</v>
      </c>
      <c r="B286">
        <v>426</v>
      </c>
      <c r="C286">
        <v>5393</v>
      </c>
      <c r="D286">
        <v>7700</v>
      </c>
      <c r="E286">
        <v>410040610065000</v>
      </c>
      <c r="F286">
        <v>97</v>
      </c>
      <c r="G286">
        <v>19</v>
      </c>
      <c r="H286">
        <v>2011</v>
      </c>
      <c r="I286">
        <v>48</v>
      </c>
      <c r="J286" t="s">
        <v>66</v>
      </c>
      <c r="K286" s="1">
        <v>40875</v>
      </c>
      <c r="L286" s="1">
        <v>40881</v>
      </c>
      <c r="M286" t="s">
        <v>16</v>
      </c>
    </row>
    <row r="287" spans="1:13" x14ac:dyDescent="0.25">
      <c r="A287">
        <v>832461597</v>
      </c>
      <c r="B287">
        <v>1091</v>
      </c>
      <c r="C287">
        <v>5393</v>
      </c>
      <c r="D287">
        <v>7700</v>
      </c>
      <c r="E287">
        <v>410065610085000</v>
      </c>
      <c r="F287">
        <v>97</v>
      </c>
      <c r="G287">
        <v>19</v>
      </c>
      <c r="H287">
        <v>2011</v>
      </c>
      <c r="I287">
        <v>48</v>
      </c>
      <c r="J287" t="s">
        <v>66</v>
      </c>
      <c r="K287" s="1">
        <v>40875</v>
      </c>
      <c r="L287" s="1">
        <v>40881</v>
      </c>
      <c r="M287" t="s">
        <v>17</v>
      </c>
    </row>
    <row r="288" spans="1:13" x14ac:dyDescent="0.25">
      <c r="A288">
        <v>832462078</v>
      </c>
      <c r="B288">
        <v>552</v>
      </c>
      <c r="C288">
        <v>5393</v>
      </c>
      <c r="D288">
        <v>7700</v>
      </c>
      <c r="E288">
        <v>410085799999000</v>
      </c>
      <c r="F288">
        <v>97</v>
      </c>
      <c r="G288">
        <v>19</v>
      </c>
      <c r="H288">
        <v>2011</v>
      </c>
      <c r="I288">
        <v>48</v>
      </c>
      <c r="J288" t="s">
        <v>66</v>
      </c>
      <c r="K288" s="1">
        <v>40875</v>
      </c>
      <c r="L288" s="1">
        <v>40881</v>
      </c>
      <c r="M288" t="s">
        <v>18</v>
      </c>
    </row>
    <row r="289" spans="1:13" x14ac:dyDescent="0.25">
      <c r="A289">
        <v>832462465</v>
      </c>
      <c r="B289">
        <v>2116</v>
      </c>
      <c r="C289">
        <v>5393</v>
      </c>
      <c r="F289">
        <v>97</v>
      </c>
      <c r="G289">
        <v>19</v>
      </c>
      <c r="H289">
        <v>2011</v>
      </c>
      <c r="I289">
        <v>48</v>
      </c>
      <c r="J289" t="s">
        <v>66</v>
      </c>
      <c r="K289" s="1">
        <v>40875</v>
      </c>
      <c r="L289" s="1">
        <v>40881</v>
      </c>
      <c r="M289" t="s">
        <v>19</v>
      </c>
    </row>
    <row r="290" spans="1:13" x14ac:dyDescent="0.25">
      <c r="A290">
        <v>832460163</v>
      </c>
      <c r="B290">
        <v>10</v>
      </c>
      <c r="C290">
        <v>5393</v>
      </c>
      <c r="D290">
        <v>7700</v>
      </c>
      <c r="E290">
        <v>400000610015000</v>
      </c>
      <c r="F290">
        <v>97</v>
      </c>
      <c r="G290">
        <v>19</v>
      </c>
      <c r="H290">
        <v>2011</v>
      </c>
      <c r="I290">
        <v>49</v>
      </c>
      <c r="J290" t="s">
        <v>67</v>
      </c>
      <c r="K290" s="1">
        <v>40882</v>
      </c>
      <c r="L290" s="1">
        <v>40888</v>
      </c>
      <c r="M290" t="s">
        <v>14</v>
      </c>
    </row>
    <row r="291" spans="1:13" x14ac:dyDescent="0.25">
      <c r="A291">
        <v>832460644</v>
      </c>
      <c r="B291">
        <v>44</v>
      </c>
      <c r="C291">
        <v>5393</v>
      </c>
      <c r="D291">
        <v>7700</v>
      </c>
      <c r="E291">
        <v>410015610040000</v>
      </c>
      <c r="F291">
        <v>97</v>
      </c>
      <c r="G291">
        <v>19</v>
      </c>
      <c r="H291">
        <v>2011</v>
      </c>
      <c r="I291">
        <v>49</v>
      </c>
      <c r="J291" t="s">
        <v>67</v>
      </c>
      <c r="K291" s="1">
        <v>40882</v>
      </c>
      <c r="L291" s="1">
        <v>40888</v>
      </c>
      <c r="M291" t="s">
        <v>15</v>
      </c>
    </row>
    <row r="292" spans="1:13" x14ac:dyDescent="0.25">
      <c r="A292">
        <v>832461125</v>
      </c>
      <c r="B292">
        <v>442</v>
      </c>
      <c r="C292">
        <v>5393</v>
      </c>
      <c r="D292">
        <v>7700</v>
      </c>
      <c r="E292">
        <v>410040610065000</v>
      </c>
      <c r="F292">
        <v>97</v>
      </c>
      <c r="G292">
        <v>19</v>
      </c>
      <c r="H292">
        <v>2011</v>
      </c>
      <c r="I292">
        <v>49</v>
      </c>
      <c r="J292" t="s">
        <v>67</v>
      </c>
      <c r="K292" s="1">
        <v>40882</v>
      </c>
      <c r="L292" s="1">
        <v>40888</v>
      </c>
      <c r="M292" t="s">
        <v>16</v>
      </c>
    </row>
    <row r="293" spans="1:13" x14ac:dyDescent="0.25">
      <c r="A293">
        <v>832461606</v>
      </c>
      <c r="B293">
        <v>1125</v>
      </c>
      <c r="C293">
        <v>5393</v>
      </c>
      <c r="D293">
        <v>7700</v>
      </c>
      <c r="E293">
        <v>410065610085000</v>
      </c>
      <c r="F293">
        <v>97</v>
      </c>
      <c r="G293">
        <v>19</v>
      </c>
      <c r="H293">
        <v>2011</v>
      </c>
      <c r="I293">
        <v>49</v>
      </c>
      <c r="J293" t="s">
        <v>67</v>
      </c>
      <c r="K293" s="1">
        <v>40882</v>
      </c>
      <c r="L293" s="1">
        <v>40888</v>
      </c>
      <c r="M293" t="s">
        <v>17</v>
      </c>
    </row>
    <row r="294" spans="1:13" x14ac:dyDescent="0.25">
      <c r="A294">
        <v>832462087</v>
      </c>
      <c r="B294">
        <v>533</v>
      </c>
      <c r="C294">
        <v>5393</v>
      </c>
      <c r="D294">
        <v>7700</v>
      </c>
      <c r="E294">
        <v>410085799999000</v>
      </c>
      <c r="F294">
        <v>97</v>
      </c>
      <c r="G294">
        <v>19</v>
      </c>
      <c r="H294">
        <v>2011</v>
      </c>
      <c r="I294">
        <v>49</v>
      </c>
      <c r="J294" t="s">
        <v>67</v>
      </c>
      <c r="K294" s="1">
        <v>40882</v>
      </c>
      <c r="L294" s="1">
        <v>40888</v>
      </c>
      <c r="M294" t="s">
        <v>18</v>
      </c>
    </row>
    <row r="295" spans="1:13" x14ac:dyDescent="0.25">
      <c r="A295">
        <v>832462412</v>
      </c>
      <c r="B295">
        <v>2154</v>
      </c>
      <c r="C295">
        <v>5393</v>
      </c>
      <c r="F295">
        <v>97</v>
      </c>
      <c r="G295">
        <v>19</v>
      </c>
      <c r="H295">
        <v>2011</v>
      </c>
      <c r="I295">
        <v>49</v>
      </c>
      <c r="J295" t="s">
        <v>67</v>
      </c>
      <c r="K295" s="1">
        <v>40882</v>
      </c>
      <c r="L295" s="1">
        <v>40888</v>
      </c>
      <c r="M295" t="s">
        <v>19</v>
      </c>
    </row>
    <row r="296" spans="1:13" x14ac:dyDescent="0.25">
      <c r="A296">
        <v>832460172</v>
      </c>
      <c r="B296">
        <v>11</v>
      </c>
      <c r="C296">
        <v>5393</v>
      </c>
      <c r="D296">
        <v>7700</v>
      </c>
      <c r="E296">
        <v>400000610015000</v>
      </c>
      <c r="F296">
        <v>97</v>
      </c>
      <c r="G296">
        <v>19</v>
      </c>
      <c r="H296">
        <v>2011</v>
      </c>
      <c r="I296">
        <v>50</v>
      </c>
      <c r="J296" t="s">
        <v>68</v>
      </c>
      <c r="K296" s="1">
        <v>40889</v>
      </c>
      <c r="L296" s="1">
        <v>40895</v>
      </c>
      <c r="M296" t="s">
        <v>14</v>
      </c>
    </row>
    <row r="297" spans="1:13" x14ac:dyDescent="0.25">
      <c r="A297">
        <v>832460653</v>
      </c>
      <c r="B297">
        <v>45</v>
      </c>
      <c r="C297">
        <v>5393</v>
      </c>
      <c r="D297">
        <v>7700</v>
      </c>
      <c r="E297">
        <v>410015610040000</v>
      </c>
      <c r="F297">
        <v>97</v>
      </c>
      <c r="G297">
        <v>19</v>
      </c>
      <c r="H297">
        <v>2011</v>
      </c>
      <c r="I297">
        <v>50</v>
      </c>
      <c r="J297" t="s">
        <v>68</v>
      </c>
      <c r="K297" s="1">
        <v>40889</v>
      </c>
      <c r="L297" s="1">
        <v>40895</v>
      </c>
      <c r="M297" t="s">
        <v>15</v>
      </c>
    </row>
    <row r="298" spans="1:13" x14ac:dyDescent="0.25">
      <c r="A298">
        <v>832461134</v>
      </c>
      <c r="B298">
        <v>427</v>
      </c>
      <c r="C298">
        <v>5393</v>
      </c>
      <c r="D298">
        <v>7700</v>
      </c>
      <c r="E298">
        <v>410040610065000</v>
      </c>
      <c r="F298">
        <v>97</v>
      </c>
      <c r="G298">
        <v>19</v>
      </c>
      <c r="H298">
        <v>2011</v>
      </c>
      <c r="I298">
        <v>50</v>
      </c>
      <c r="J298" t="s">
        <v>68</v>
      </c>
      <c r="K298" s="1">
        <v>40889</v>
      </c>
      <c r="L298" s="1">
        <v>40895</v>
      </c>
      <c r="M298" t="s">
        <v>16</v>
      </c>
    </row>
    <row r="299" spans="1:13" x14ac:dyDescent="0.25">
      <c r="A299">
        <v>832461615</v>
      </c>
      <c r="B299">
        <v>1057</v>
      </c>
      <c r="C299">
        <v>5393</v>
      </c>
      <c r="D299">
        <v>7700</v>
      </c>
      <c r="E299">
        <v>410065610085000</v>
      </c>
      <c r="F299">
        <v>97</v>
      </c>
      <c r="G299">
        <v>19</v>
      </c>
      <c r="H299">
        <v>2011</v>
      </c>
      <c r="I299">
        <v>50</v>
      </c>
      <c r="J299" t="s">
        <v>68</v>
      </c>
      <c r="K299" s="1">
        <v>40889</v>
      </c>
      <c r="L299" s="1">
        <v>40895</v>
      </c>
      <c r="M299" t="s">
        <v>17</v>
      </c>
    </row>
    <row r="300" spans="1:13" x14ac:dyDescent="0.25">
      <c r="A300">
        <v>832462096</v>
      </c>
      <c r="B300">
        <v>547</v>
      </c>
      <c r="C300">
        <v>5393</v>
      </c>
      <c r="D300">
        <v>7700</v>
      </c>
      <c r="E300">
        <v>410085799999000</v>
      </c>
      <c r="F300">
        <v>97</v>
      </c>
      <c r="G300">
        <v>19</v>
      </c>
      <c r="H300">
        <v>2011</v>
      </c>
      <c r="I300">
        <v>50</v>
      </c>
      <c r="J300" t="s">
        <v>68</v>
      </c>
      <c r="K300" s="1">
        <v>40889</v>
      </c>
      <c r="L300" s="1">
        <v>40895</v>
      </c>
      <c r="M300" t="s">
        <v>18</v>
      </c>
    </row>
    <row r="301" spans="1:13" x14ac:dyDescent="0.25">
      <c r="A301">
        <v>832462419</v>
      </c>
      <c r="B301">
        <v>2087</v>
      </c>
      <c r="C301">
        <v>5393</v>
      </c>
      <c r="F301">
        <v>97</v>
      </c>
      <c r="G301">
        <v>19</v>
      </c>
      <c r="H301">
        <v>2011</v>
      </c>
      <c r="I301">
        <v>50</v>
      </c>
      <c r="J301" t="s">
        <v>68</v>
      </c>
      <c r="K301" s="1">
        <v>40889</v>
      </c>
      <c r="L301" s="1">
        <v>40895</v>
      </c>
      <c r="M301" t="s">
        <v>19</v>
      </c>
    </row>
    <row r="302" spans="1:13" x14ac:dyDescent="0.25">
      <c r="A302">
        <v>832460181</v>
      </c>
      <c r="B302">
        <v>4</v>
      </c>
      <c r="C302">
        <v>5393</v>
      </c>
      <c r="D302">
        <v>7700</v>
      </c>
      <c r="E302">
        <v>400000610015000</v>
      </c>
      <c r="F302">
        <v>97</v>
      </c>
      <c r="G302">
        <v>19</v>
      </c>
      <c r="H302">
        <v>2011</v>
      </c>
      <c r="I302">
        <v>51</v>
      </c>
      <c r="J302" t="s">
        <v>69</v>
      </c>
      <c r="K302" s="1">
        <v>40896</v>
      </c>
      <c r="L302" s="1">
        <v>40902</v>
      </c>
      <c r="M302" t="s">
        <v>14</v>
      </c>
    </row>
    <row r="303" spans="1:13" x14ac:dyDescent="0.25">
      <c r="A303">
        <v>832460662</v>
      </c>
      <c r="B303">
        <v>39</v>
      </c>
      <c r="C303">
        <v>5393</v>
      </c>
      <c r="D303">
        <v>7700</v>
      </c>
      <c r="E303">
        <v>410015610040000</v>
      </c>
      <c r="F303">
        <v>97</v>
      </c>
      <c r="G303">
        <v>19</v>
      </c>
      <c r="H303">
        <v>2011</v>
      </c>
      <c r="I303">
        <v>51</v>
      </c>
      <c r="J303" t="s">
        <v>69</v>
      </c>
      <c r="K303" s="1">
        <v>40896</v>
      </c>
      <c r="L303" s="1">
        <v>40902</v>
      </c>
      <c r="M303" t="s">
        <v>15</v>
      </c>
    </row>
    <row r="304" spans="1:13" x14ac:dyDescent="0.25">
      <c r="A304">
        <v>832461143</v>
      </c>
      <c r="B304">
        <v>398</v>
      </c>
      <c r="C304">
        <v>5393</v>
      </c>
      <c r="D304">
        <v>7700</v>
      </c>
      <c r="E304">
        <v>410040610065000</v>
      </c>
      <c r="F304">
        <v>97</v>
      </c>
      <c r="G304">
        <v>19</v>
      </c>
      <c r="H304">
        <v>2011</v>
      </c>
      <c r="I304">
        <v>51</v>
      </c>
      <c r="J304" t="s">
        <v>69</v>
      </c>
      <c r="K304" s="1">
        <v>40896</v>
      </c>
      <c r="L304" s="1">
        <v>40902</v>
      </c>
      <c r="M304" t="s">
        <v>16</v>
      </c>
    </row>
    <row r="305" spans="1:13" x14ac:dyDescent="0.25">
      <c r="A305">
        <v>832461624</v>
      </c>
      <c r="B305">
        <v>1148</v>
      </c>
      <c r="C305">
        <v>5393</v>
      </c>
      <c r="D305">
        <v>7700</v>
      </c>
      <c r="E305">
        <v>410065610085000</v>
      </c>
      <c r="F305">
        <v>97</v>
      </c>
      <c r="G305">
        <v>19</v>
      </c>
      <c r="H305">
        <v>2011</v>
      </c>
      <c r="I305">
        <v>51</v>
      </c>
      <c r="J305" t="s">
        <v>69</v>
      </c>
      <c r="K305" s="1">
        <v>40896</v>
      </c>
      <c r="L305" s="1">
        <v>40902</v>
      </c>
      <c r="M305" t="s">
        <v>17</v>
      </c>
    </row>
    <row r="306" spans="1:13" x14ac:dyDescent="0.25">
      <c r="A306">
        <v>832462105</v>
      </c>
      <c r="B306">
        <v>646</v>
      </c>
      <c r="C306">
        <v>5393</v>
      </c>
      <c r="D306">
        <v>7700</v>
      </c>
      <c r="E306">
        <v>410085799999000</v>
      </c>
      <c r="F306">
        <v>97</v>
      </c>
      <c r="G306">
        <v>19</v>
      </c>
      <c r="H306">
        <v>2011</v>
      </c>
      <c r="I306">
        <v>51</v>
      </c>
      <c r="J306" t="s">
        <v>69</v>
      </c>
      <c r="K306" s="1">
        <v>40896</v>
      </c>
      <c r="L306" s="1">
        <v>40902</v>
      </c>
      <c r="M306" t="s">
        <v>18</v>
      </c>
    </row>
    <row r="307" spans="1:13" x14ac:dyDescent="0.25">
      <c r="A307">
        <v>832462286</v>
      </c>
      <c r="B307">
        <v>2235</v>
      </c>
      <c r="C307">
        <v>5393</v>
      </c>
      <c r="F307">
        <v>97</v>
      </c>
      <c r="G307">
        <v>19</v>
      </c>
      <c r="H307">
        <v>2011</v>
      </c>
      <c r="I307">
        <v>51</v>
      </c>
      <c r="J307" t="s">
        <v>69</v>
      </c>
      <c r="K307" s="1">
        <v>40896</v>
      </c>
      <c r="L307" s="1">
        <v>40902</v>
      </c>
      <c r="M307" t="s">
        <v>19</v>
      </c>
    </row>
    <row r="308" spans="1:13" x14ac:dyDescent="0.25">
      <c r="A308">
        <v>832460191</v>
      </c>
      <c r="B308">
        <v>6</v>
      </c>
      <c r="C308">
        <v>5393</v>
      </c>
      <c r="D308">
        <v>7700</v>
      </c>
      <c r="E308">
        <v>400000610015000</v>
      </c>
      <c r="F308">
        <v>97</v>
      </c>
      <c r="G308">
        <v>19</v>
      </c>
      <c r="H308">
        <v>2011</v>
      </c>
      <c r="I308">
        <v>52</v>
      </c>
      <c r="J308" t="s">
        <v>70</v>
      </c>
      <c r="K308" s="1">
        <v>40903</v>
      </c>
      <c r="L308" s="1">
        <v>40909</v>
      </c>
      <c r="M308" t="s">
        <v>14</v>
      </c>
    </row>
    <row r="309" spans="1:13" x14ac:dyDescent="0.25">
      <c r="A309">
        <v>832460671</v>
      </c>
      <c r="B309">
        <v>60</v>
      </c>
      <c r="C309">
        <v>5393</v>
      </c>
      <c r="D309">
        <v>7700</v>
      </c>
      <c r="E309">
        <v>410015610040000</v>
      </c>
      <c r="F309">
        <v>97</v>
      </c>
      <c r="G309">
        <v>19</v>
      </c>
      <c r="H309">
        <v>2011</v>
      </c>
      <c r="I309">
        <v>52</v>
      </c>
      <c r="J309" t="s">
        <v>70</v>
      </c>
      <c r="K309" s="1">
        <v>40903</v>
      </c>
      <c r="L309" s="1">
        <v>40909</v>
      </c>
      <c r="M309" t="s">
        <v>15</v>
      </c>
    </row>
    <row r="310" spans="1:13" x14ac:dyDescent="0.25">
      <c r="A310">
        <v>832461152</v>
      </c>
      <c r="B310">
        <v>449</v>
      </c>
      <c r="C310">
        <v>5393</v>
      </c>
      <c r="D310">
        <v>7700</v>
      </c>
      <c r="E310">
        <v>410040610065000</v>
      </c>
      <c r="F310">
        <v>97</v>
      </c>
      <c r="G310">
        <v>19</v>
      </c>
      <c r="H310">
        <v>2011</v>
      </c>
      <c r="I310">
        <v>52</v>
      </c>
      <c r="J310" t="s">
        <v>70</v>
      </c>
      <c r="K310" s="1">
        <v>40903</v>
      </c>
      <c r="L310" s="1">
        <v>40909</v>
      </c>
      <c r="M310" t="s">
        <v>16</v>
      </c>
    </row>
    <row r="311" spans="1:13" x14ac:dyDescent="0.25">
      <c r="A311">
        <v>832461633</v>
      </c>
      <c r="B311">
        <v>1161</v>
      </c>
      <c r="C311">
        <v>5393</v>
      </c>
      <c r="D311">
        <v>7700</v>
      </c>
      <c r="E311">
        <v>410065610085000</v>
      </c>
      <c r="F311">
        <v>97</v>
      </c>
      <c r="G311">
        <v>19</v>
      </c>
      <c r="H311">
        <v>2011</v>
      </c>
      <c r="I311">
        <v>52</v>
      </c>
      <c r="J311" t="s">
        <v>70</v>
      </c>
      <c r="K311" s="1">
        <v>40903</v>
      </c>
      <c r="L311" s="1">
        <v>40909</v>
      </c>
      <c r="M311" t="s">
        <v>17</v>
      </c>
    </row>
    <row r="312" spans="1:13" x14ac:dyDescent="0.25">
      <c r="A312">
        <v>832462114</v>
      </c>
      <c r="B312">
        <v>569</v>
      </c>
      <c r="C312">
        <v>5393</v>
      </c>
      <c r="D312">
        <v>7700</v>
      </c>
      <c r="E312">
        <v>410085799999000</v>
      </c>
      <c r="F312">
        <v>97</v>
      </c>
      <c r="G312">
        <v>19</v>
      </c>
      <c r="H312">
        <v>2011</v>
      </c>
      <c r="I312">
        <v>52</v>
      </c>
      <c r="J312" t="s">
        <v>70</v>
      </c>
      <c r="K312" s="1">
        <v>40903</v>
      </c>
      <c r="L312" s="1">
        <v>40909</v>
      </c>
      <c r="M312" t="s">
        <v>18</v>
      </c>
    </row>
    <row r="313" spans="1:13" x14ac:dyDescent="0.25">
      <c r="A313">
        <v>832462376</v>
      </c>
      <c r="B313">
        <v>2245</v>
      </c>
      <c r="C313">
        <v>5393</v>
      </c>
      <c r="F313">
        <v>97</v>
      </c>
      <c r="G313">
        <v>19</v>
      </c>
      <c r="H313">
        <v>2011</v>
      </c>
      <c r="I313">
        <v>52</v>
      </c>
      <c r="J313" t="s">
        <v>70</v>
      </c>
      <c r="K313" s="1">
        <v>40903</v>
      </c>
      <c r="L313" s="1">
        <v>40909</v>
      </c>
      <c r="M313" t="s">
        <v>19</v>
      </c>
    </row>
    <row r="314" spans="1:13" x14ac:dyDescent="0.25">
      <c r="A314">
        <v>832459720</v>
      </c>
      <c r="B314">
        <v>9</v>
      </c>
      <c r="C314">
        <v>5393</v>
      </c>
      <c r="D314">
        <v>7700</v>
      </c>
      <c r="E314">
        <v>400000610015000</v>
      </c>
      <c r="F314">
        <v>97</v>
      </c>
      <c r="G314">
        <v>19</v>
      </c>
      <c r="H314">
        <v>2012</v>
      </c>
      <c r="I314">
        <v>1</v>
      </c>
      <c r="J314" t="s">
        <v>71</v>
      </c>
      <c r="K314" s="1">
        <v>40910</v>
      </c>
      <c r="L314" s="1">
        <v>40916</v>
      </c>
      <c r="M314" t="s">
        <v>14</v>
      </c>
    </row>
    <row r="315" spans="1:13" x14ac:dyDescent="0.25">
      <c r="A315">
        <v>832460201</v>
      </c>
      <c r="B315">
        <v>53</v>
      </c>
      <c r="C315">
        <v>5393</v>
      </c>
      <c r="D315">
        <v>7700</v>
      </c>
      <c r="E315">
        <v>410015610040000</v>
      </c>
      <c r="F315">
        <v>97</v>
      </c>
      <c r="G315">
        <v>19</v>
      </c>
      <c r="H315">
        <v>2012</v>
      </c>
      <c r="I315">
        <v>1</v>
      </c>
      <c r="J315" t="s">
        <v>71</v>
      </c>
      <c r="K315" s="1">
        <v>40910</v>
      </c>
      <c r="L315" s="1">
        <v>40916</v>
      </c>
      <c r="M315" t="s">
        <v>15</v>
      </c>
    </row>
    <row r="316" spans="1:13" x14ac:dyDescent="0.25">
      <c r="A316">
        <v>832460682</v>
      </c>
      <c r="B316">
        <v>446</v>
      </c>
      <c r="C316">
        <v>5393</v>
      </c>
      <c r="D316">
        <v>7700</v>
      </c>
      <c r="E316">
        <v>410040610065000</v>
      </c>
      <c r="F316">
        <v>97</v>
      </c>
      <c r="G316">
        <v>19</v>
      </c>
      <c r="H316">
        <v>2012</v>
      </c>
      <c r="I316">
        <v>1</v>
      </c>
      <c r="J316" t="s">
        <v>71</v>
      </c>
      <c r="K316" s="1">
        <v>40910</v>
      </c>
      <c r="L316" s="1">
        <v>40916</v>
      </c>
      <c r="M316" t="s">
        <v>16</v>
      </c>
    </row>
    <row r="317" spans="1:13" x14ac:dyDescent="0.25">
      <c r="A317">
        <v>832461163</v>
      </c>
      <c r="B317">
        <v>1149</v>
      </c>
      <c r="C317">
        <v>5393</v>
      </c>
      <c r="D317">
        <v>7700</v>
      </c>
      <c r="E317">
        <v>410065610085000</v>
      </c>
      <c r="F317">
        <v>97</v>
      </c>
      <c r="G317">
        <v>19</v>
      </c>
      <c r="H317">
        <v>2012</v>
      </c>
      <c r="I317">
        <v>1</v>
      </c>
      <c r="J317" t="s">
        <v>71</v>
      </c>
      <c r="K317" s="1">
        <v>40910</v>
      </c>
      <c r="L317" s="1">
        <v>40916</v>
      </c>
      <c r="M317" t="s">
        <v>17</v>
      </c>
    </row>
    <row r="318" spans="1:13" x14ac:dyDescent="0.25">
      <c r="A318">
        <v>832461644</v>
      </c>
      <c r="B318">
        <v>605</v>
      </c>
      <c r="C318">
        <v>5393</v>
      </c>
      <c r="D318">
        <v>7700</v>
      </c>
      <c r="E318">
        <v>410085799999000</v>
      </c>
      <c r="F318">
        <v>97</v>
      </c>
      <c r="G318">
        <v>19</v>
      </c>
      <c r="H318">
        <v>2012</v>
      </c>
      <c r="I318">
        <v>1</v>
      </c>
      <c r="J318" t="s">
        <v>71</v>
      </c>
      <c r="K318" s="1">
        <v>40910</v>
      </c>
      <c r="L318" s="1">
        <v>40916</v>
      </c>
      <c r="M318" t="s">
        <v>18</v>
      </c>
    </row>
    <row r="319" spans="1:13" x14ac:dyDescent="0.25">
      <c r="A319">
        <v>832462356</v>
      </c>
      <c r="B319">
        <v>2262</v>
      </c>
      <c r="C319">
        <v>5393</v>
      </c>
      <c r="F319">
        <v>97</v>
      </c>
      <c r="G319">
        <v>19</v>
      </c>
      <c r="H319">
        <v>2012</v>
      </c>
      <c r="I319">
        <v>1</v>
      </c>
      <c r="J319" t="s">
        <v>71</v>
      </c>
      <c r="K319" s="1">
        <v>40910</v>
      </c>
      <c r="L319" s="1">
        <v>40916</v>
      </c>
      <c r="M319" t="s">
        <v>19</v>
      </c>
    </row>
    <row r="320" spans="1:13" x14ac:dyDescent="0.25">
      <c r="A320">
        <v>832459730</v>
      </c>
      <c r="B320">
        <v>11</v>
      </c>
      <c r="C320">
        <v>5393</v>
      </c>
      <c r="D320">
        <v>7700</v>
      </c>
      <c r="E320">
        <v>400000610015000</v>
      </c>
      <c r="F320">
        <v>97</v>
      </c>
      <c r="G320">
        <v>19</v>
      </c>
      <c r="H320">
        <v>2012</v>
      </c>
      <c r="I320">
        <v>2</v>
      </c>
      <c r="J320" t="s">
        <v>72</v>
      </c>
      <c r="K320" s="1">
        <v>40917</v>
      </c>
      <c r="L320" s="1">
        <v>40923</v>
      </c>
      <c r="M320" t="s">
        <v>14</v>
      </c>
    </row>
    <row r="321" spans="1:13" x14ac:dyDescent="0.25">
      <c r="A321">
        <v>832460211</v>
      </c>
      <c r="B321">
        <v>51</v>
      </c>
      <c r="C321">
        <v>5393</v>
      </c>
      <c r="D321">
        <v>7700</v>
      </c>
      <c r="E321">
        <v>410015610040000</v>
      </c>
      <c r="F321">
        <v>97</v>
      </c>
      <c r="G321">
        <v>19</v>
      </c>
      <c r="H321">
        <v>2012</v>
      </c>
      <c r="I321">
        <v>2</v>
      </c>
      <c r="J321" t="s">
        <v>72</v>
      </c>
      <c r="K321" s="1">
        <v>40917</v>
      </c>
      <c r="L321" s="1">
        <v>40923</v>
      </c>
      <c r="M321" t="s">
        <v>15</v>
      </c>
    </row>
    <row r="322" spans="1:13" x14ac:dyDescent="0.25">
      <c r="A322">
        <v>832460692</v>
      </c>
      <c r="B322">
        <v>395</v>
      </c>
      <c r="C322">
        <v>5393</v>
      </c>
      <c r="D322">
        <v>7700</v>
      </c>
      <c r="E322">
        <v>410040610065000</v>
      </c>
      <c r="F322">
        <v>97</v>
      </c>
      <c r="G322">
        <v>19</v>
      </c>
      <c r="H322">
        <v>2012</v>
      </c>
      <c r="I322">
        <v>2</v>
      </c>
      <c r="J322" t="s">
        <v>72</v>
      </c>
      <c r="K322" s="1">
        <v>40917</v>
      </c>
      <c r="L322" s="1">
        <v>40923</v>
      </c>
      <c r="M322" t="s">
        <v>16</v>
      </c>
    </row>
    <row r="323" spans="1:13" x14ac:dyDescent="0.25">
      <c r="A323">
        <v>832461173</v>
      </c>
      <c r="B323">
        <v>1153</v>
      </c>
      <c r="C323">
        <v>5393</v>
      </c>
      <c r="D323">
        <v>7700</v>
      </c>
      <c r="E323">
        <v>410065610085000</v>
      </c>
      <c r="F323">
        <v>97</v>
      </c>
      <c r="G323">
        <v>19</v>
      </c>
      <c r="H323">
        <v>2012</v>
      </c>
      <c r="I323">
        <v>2</v>
      </c>
      <c r="J323" t="s">
        <v>72</v>
      </c>
      <c r="K323" s="1">
        <v>40917</v>
      </c>
      <c r="L323" s="1">
        <v>40923</v>
      </c>
      <c r="M323" t="s">
        <v>17</v>
      </c>
    </row>
    <row r="324" spans="1:13" x14ac:dyDescent="0.25">
      <c r="A324">
        <v>832461655</v>
      </c>
      <c r="B324">
        <v>578</v>
      </c>
      <c r="C324">
        <v>5393</v>
      </c>
      <c r="D324">
        <v>7700</v>
      </c>
      <c r="E324">
        <v>410085799999000</v>
      </c>
      <c r="F324">
        <v>97</v>
      </c>
      <c r="G324">
        <v>19</v>
      </c>
      <c r="H324">
        <v>2012</v>
      </c>
      <c r="I324">
        <v>2</v>
      </c>
      <c r="J324" t="s">
        <v>72</v>
      </c>
      <c r="K324" s="1">
        <v>40917</v>
      </c>
      <c r="L324" s="1">
        <v>40923</v>
      </c>
      <c r="M324" t="s">
        <v>18</v>
      </c>
    </row>
    <row r="325" spans="1:13" x14ac:dyDescent="0.25">
      <c r="A325">
        <v>832462483</v>
      </c>
      <c r="B325">
        <v>2188</v>
      </c>
      <c r="C325">
        <v>5393</v>
      </c>
      <c r="F325">
        <v>97</v>
      </c>
      <c r="G325">
        <v>19</v>
      </c>
      <c r="H325">
        <v>2012</v>
      </c>
      <c r="I325">
        <v>2</v>
      </c>
      <c r="J325" t="s">
        <v>72</v>
      </c>
      <c r="K325" s="1">
        <v>40917</v>
      </c>
      <c r="L325" s="1">
        <v>40923</v>
      </c>
      <c r="M325" t="s">
        <v>19</v>
      </c>
    </row>
    <row r="326" spans="1:13" x14ac:dyDescent="0.25">
      <c r="A326">
        <v>832459740</v>
      </c>
      <c r="B326">
        <v>9</v>
      </c>
      <c r="C326">
        <v>5393</v>
      </c>
      <c r="D326">
        <v>7700</v>
      </c>
      <c r="E326">
        <v>400000610015000</v>
      </c>
      <c r="F326">
        <v>97</v>
      </c>
      <c r="G326">
        <v>19</v>
      </c>
      <c r="H326">
        <v>2012</v>
      </c>
      <c r="I326">
        <v>3</v>
      </c>
      <c r="J326" t="s">
        <v>73</v>
      </c>
      <c r="K326" s="1">
        <v>40924</v>
      </c>
      <c r="L326" s="1">
        <v>40930</v>
      </c>
      <c r="M326" t="s">
        <v>14</v>
      </c>
    </row>
    <row r="327" spans="1:13" x14ac:dyDescent="0.25">
      <c r="A327">
        <v>832460221</v>
      </c>
      <c r="B327">
        <v>45</v>
      </c>
      <c r="C327">
        <v>5393</v>
      </c>
      <c r="D327">
        <v>7700</v>
      </c>
      <c r="E327">
        <v>410015610040000</v>
      </c>
      <c r="F327">
        <v>97</v>
      </c>
      <c r="G327">
        <v>19</v>
      </c>
      <c r="H327">
        <v>2012</v>
      </c>
      <c r="I327">
        <v>3</v>
      </c>
      <c r="J327" t="s">
        <v>73</v>
      </c>
      <c r="K327" s="1">
        <v>40924</v>
      </c>
      <c r="L327" s="1">
        <v>40930</v>
      </c>
      <c r="M327" t="s">
        <v>15</v>
      </c>
    </row>
    <row r="328" spans="1:13" x14ac:dyDescent="0.25">
      <c r="A328">
        <v>832460702</v>
      </c>
      <c r="B328">
        <v>394</v>
      </c>
      <c r="C328">
        <v>5393</v>
      </c>
      <c r="D328">
        <v>7700</v>
      </c>
      <c r="E328">
        <v>410040610065000</v>
      </c>
      <c r="F328">
        <v>97</v>
      </c>
      <c r="G328">
        <v>19</v>
      </c>
      <c r="H328">
        <v>2012</v>
      </c>
      <c r="I328">
        <v>3</v>
      </c>
      <c r="J328" t="s">
        <v>73</v>
      </c>
      <c r="K328" s="1">
        <v>40924</v>
      </c>
      <c r="L328" s="1">
        <v>40930</v>
      </c>
      <c r="M328" t="s">
        <v>16</v>
      </c>
    </row>
    <row r="329" spans="1:13" x14ac:dyDescent="0.25">
      <c r="A329">
        <v>832461183</v>
      </c>
      <c r="B329">
        <v>1110</v>
      </c>
      <c r="C329">
        <v>5393</v>
      </c>
      <c r="D329">
        <v>7700</v>
      </c>
      <c r="E329">
        <v>410065610085000</v>
      </c>
      <c r="F329">
        <v>97</v>
      </c>
      <c r="G329">
        <v>19</v>
      </c>
      <c r="H329">
        <v>2012</v>
      </c>
      <c r="I329">
        <v>3</v>
      </c>
      <c r="J329" t="s">
        <v>73</v>
      </c>
      <c r="K329" s="1">
        <v>40924</v>
      </c>
      <c r="L329" s="1">
        <v>40930</v>
      </c>
      <c r="M329" t="s">
        <v>17</v>
      </c>
    </row>
    <row r="330" spans="1:13" x14ac:dyDescent="0.25">
      <c r="A330">
        <v>832461664</v>
      </c>
      <c r="B330">
        <v>545</v>
      </c>
      <c r="C330">
        <v>5393</v>
      </c>
      <c r="D330">
        <v>7700</v>
      </c>
      <c r="E330">
        <v>410085799999000</v>
      </c>
      <c r="F330">
        <v>97</v>
      </c>
      <c r="G330">
        <v>19</v>
      </c>
      <c r="H330">
        <v>2012</v>
      </c>
      <c r="I330">
        <v>3</v>
      </c>
      <c r="J330" t="s">
        <v>73</v>
      </c>
      <c r="K330" s="1">
        <v>40924</v>
      </c>
      <c r="L330" s="1">
        <v>40930</v>
      </c>
      <c r="M330" t="s">
        <v>18</v>
      </c>
    </row>
    <row r="331" spans="1:13" x14ac:dyDescent="0.25">
      <c r="A331">
        <v>832462221</v>
      </c>
      <c r="B331">
        <v>2103</v>
      </c>
      <c r="C331">
        <v>5393</v>
      </c>
      <c r="F331">
        <v>97</v>
      </c>
      <c r="G331">
        <v>19</v>
      </c>
      <c r="H331">
        <v>2012</v>
      </c>
      <c r="I331">
        <v>3</v>
      </c>
      <c r="J331" t="s">
        <v>73</v>
      </c>
      <c r="K331" s="1">
        <v>40924</v>
      </c>
      <c r="L331" s="1">
        <v>40930</v>
      </c>
      <c r="M331" t="s">
        <v>19</v>
      </c>
    </row>
    <row r="332" spans="1:13" x14ac:dyDescent="0.25">
      <c r="A332">
        <v>832459750</v>
      </c>
      <c r="B332">
        <v>5</v>
      </c>
      <c r="C332">
        <v>5393</v>
      </c>
      <c r="D332">
        <v>7700</v>
      </c>
      <c r="E332">
        <v>400000610015000</v>
      </c>
      <c r="F332">
        <v>97</v>
      </c>
      <c r="G332">
        <v>19</v>
      </c>
      <c r="H332">
        <v>2012</v>
      </c>
      <c r="I332">
        <v>4</v>
      </c>
      <c r="J332" t="s">
        <v>74</v>
      </c>
      <c r="K332" s="1">
        <v>40931</v>
      </c>
      <c r="L332" s="1">
        <v>40937</v>
      </c>
      <c r="M332" t="s">
        <v>14</v>
      </c>
    </row>
    <row r="333" spans="1:13" x14ac:dyDescent="0.25">
      <c r="A333">
        <v>832460231</v>
      </c>
      <c r="B333">
        <v>41</v>
      </c>
      <c r="C333">
        <v>5393</v>
      </c>
      <c r="D333">
        <v>7700</v>
      </c>
      <c r="E333">
        <v>410015610040000</v>
      </c>
      <c r="F333">
        <v>97</v>
      </c>
      <c r="G333">
        <v>19</v>
      </c>
      <c r="H333">
        <v>2012</v>
      </c>
      <c r="I333">
        <v>4</v>
      </c>
      <c r="J333" t="s">
        <v>74</v>
      </c>
      <c r="K333" s="1">
        <v>40931</v>
      </c>
      <c r="L333" s="1">
        <v>40937</v>
      </c>
      <c r="M333" t="s">
        <v>15</v>
      </c>
    </row>
    <row r="334" spans="1:13" x14ac:dyDescent="0.25">
      <c r="A334">
        <v>832460712</v>
      </c>
      <c r="B334">
        <v>424</v>
      </c>
      <c r="C334">
        <v>5393</v>
      </c>
      <c r="D334">
        <v>7700</v>
      </c>
      <c r="E334">
        <v>410040610065000</v>
      </c>
      <c r="F334">
        <v>97</v>
      </c>
      <c r="G334">
        <v>19</v>
      </c>
      <c r="H334">
        <v>2012</v>
      </c>
      <c r="I334">
        <v>4</v>
      </c>
      <c r="J334" t="s">
        <v>74</v>
      </c>
      <c r="K334" s="1">
        <v>40931</v>
      </c>
      <c r="L334" s="1">
        <v>40937</v>
      </c>
      <c r="M334" t="s">
        <v>16</v>
      </c>
    </row>
    <row r="335" spans="1:13" x14ac:dyDescent="0.25">
      <c r="A335">
        <v>832461193</v>
      </c>
      <c r="B335">
        <v>1074</v>
      </c>
      <c r="C335">
        <v>5393</v>
      </c>
      <c r="D335">
        <v>7700</v>
      </c>
      <c r="E335">
        <v>410065610085000</v>
      </c>
      <c r="F335">
        <v>97</v>
      </c>
      <c r="G335">
        <v>19</v>
      </c>
      <c r="H335">
        <v>2012</v>
      </c>
      <c r="I335">
        <v>4</v>
      </c>
      <c r="J335" t="s">
        <v>74</v>
      </c>
      <c r="K335" s="1">
        <v>40931</v>
      </c>
      <c r="L335" s="1">
        <v>40937</v>
      </c>
      <c r="M335" t="s">
        <v>17</v>
      </c>
    </row>
    <row r="336" spans="1:13" x14ac:dyDescent="0.25">
      <c r="A336">
        <v>832461674</v>
      </c>
      <c r="B336">
        <v>571</v>
      </c>
      <c r="C336">
        <v>5393</v>
      </c>
      <c r="D336">
        <v>7700</v>
      </c>
      <c r="E336">
        <v>410085799999000</v>
      </c>
      <c r="F336">
        <v>97</v>
      </c>
      <c r="G336">
        <v>19</v>
      </c>
      <c r="H336">
        <v>2012</v>
      </c>
      <c r="I336">
        <v>4</v>
      </c>
      <c r="J336" t="s">
        <v>74</v>
      </c>
      <c r="K336" s="1">
        <v>40931</v>
      </c>
      <c r="L336" s="1">
        <v>40937</v>
      </c>
      <c r="M336" t="s">
        <v>18</v>
      </c>
    </row>
    <row r="337" spans="1:13" x14ac:dyDescent="0.25">
      <c r="A337">
        <v>832462343</v>
      </c>
      <c r="B337">
        <v>2115</v>
      </c>
      <c r="C337">
        <v>5393</v>
      </c>
      <c r="F337">
        <v>97</v>
      </c>
      <c r="G337">
        <v>19</v>
      </c>
      <c r="H337">
        <v>2012</v>
      </c>
      <c r="I337">
        <v>4</v>
      </c>
      <c r="J337" t="s">
        <v>74</v>
      </c>
      <c r="K337" s="1">
        <v>40931</v>
      </c>
      <c r="L337" s="1">
        <v>40937</v>
      </c>
      <c r="M337" t="s">
        <v>19</v>
      </c>
    </row>
    <row r="338" spans="1:13" x14ac:dyDescent="0.25">
      <c r="A338">
        <v>832459760</v>
      </c>
      <c r="B338">
        <v>12</v>
      </c>
      <c r="C338">
        <v>5393</v>
      </c>
      <c r="D338">
        <v>7700</v>
      </c>
      <c r="E338">
        <v>400000610015000</v>
      </c>
      <c r="F338">
        <v>97</v>
      </c>
      <c r="G338">
        <v>19</v>
      </c>
      <c r="H338">
        <v>2012</v>
      </c>
      <c r="I338">
        <v>5</v>
      </c>
      <c r="J338" t="s">
        <v>75</v>
      </c>
      <c r="K338" s="1">
        <v>40938</v>
      </c>
      <c r="L338" s="1">
        <v>40944</v>
      </c>
      <c r="M338" t="s">
        <v>14</v>
      </c>
    </row>
    <row r="339" spans="1:13" x14ac:dyDescent="0.25">
      <c r="A339">
        <v>832460241</v>
      </c>
      <c r="B339">
        <v>52</v>
      </c>
      <c r="C339">
        <v>5393</v>
      </c>
      <c r="D339">
        <v>7700</v>
      </c>
      <c r="E339">
        <v>410015610040000</v>
      </c>
      <c r="F339">
        <v>97</v>
      </c>
      <c r="G339">
        <v>19</v>
      </c>
      <c r="H339">
        <v>2012</v>
      </c>
      <c r="I339">
        <v>5</v>
      </c>
      <c r="J339" t="s">
        <v>75</v>
      </c>
      <c r="K339" s="1">
        <v>40938</v>
      </c>
      <c r="L339" s="1">
        <v>40944</v>
      </c>
      <c r="M339" t="s">
        <v>15</v>
      </c>
    </row>
    <row r="340" spans="1:13" x14ac:dyDescent="0.25">
      <c r="A340">
        <v>832460722</v>
      </c>
      <c r="B340">
        <v>407</v>
      </c>
      <c r="C340">
        <v>5393</v>
      </c>
      <c r="D340">
        <v>7700</v>
      </c>
      <c r="E340">
        <v>410040610065000</v>
      </c>
      <c r="F340">
        <v>97</v>
      </c>
      <c r="G340">
        <v>19</v>
      </c>
      <c r="H340">
        <v>2012</v>
      </c>
      <c r="I340">
        <v>5</v>
      </c>
      <c r="J340" t="s">
        <v>75</v>
      </c>
      <c r="K340" s="1">
        <v>40938</v>
      </c>
      <c r="L340" s="1">
        <v>40944</v>
      </c>
      <c r="M340" t="s">
        <v>16</v>
      </c>
    </row>
    <row r="341" spans="1:13" x14ac:dyDescent="0.25">
      <c r="A341">
        <v>832461203</v>
      </c>
      <c r="B341">
        <v>1154</v>
      </c>
      <c r="C341">
        <v>5393</v>
      </c>
      <c r="D341">
        <v>7700</v>
      </c>
      <c r="E341">
        <v>410065610085000</v>
      </c>
      <c r="F341">
        <v>97</v>
      </c>
      <c r="G341">
        <v>19</v>
      </c>
      <c r="H341">
        <v>2012</v>
      </c>
      <c r="I341">
        <v>5</v>
      </c>
      <c r="J341" t="s">
        <v>75</v>
      </c>
      <c r="K341" s="1">
        <v>40938</v>
      </c>
      <c r="L341" s="1">
        <v>40944</v>
      </c>
      <c r="M341" t="s">
        <v>17</v>
      </c>
    </row>
    <row r="342" spans="1:13" x14ac:dyDescent="0.25">
      <c r="A342">
        <v>832461684</v>
      </c>
      <c r="B342">
        <v>576</v>
      </c>
      <c r="C342">
        <v>5393</v>
      </c>
      <c r="D342">
        <v>7700</v>
      </c>
      <c r="E342">
        <v>410085799999000</v>
      </c>
      <c r="F342">
        <v>97</v>
      </c>
      <c r="G342">
        <v>19</v>
      </c>
      <c r="H342">
        <v>2012</v>
      </c>
      <c r="I342">
        <v>5</v>
      </c>
      <c r="J342" t="s">
        <v>75</v>
      </c>
      <c r="K342" s="1">
        <v>40938</v>
      </c>
      <c r="L342" s="1">
        <v>40944</v>
      </c>
      <c r="M342" t="s">
        <v>18</v>
      </c>
    </row>
    <row r="343" spans="1:13" x14ac:dyDescent="0.25">
      <c r="A343">
        <v>832462519</v>
      </c>
      <c r="B343">
        <v>2201</v>
      </c>
      <c r="C343">
        <v>5393</v>
      </c>
      <c r="F343">
        <v>97</v>
      </c>
      <c r="G343">
        <v>19</v>
      </c>
      <c r="H343">
        <v>2012</v>
      </c>
      <c r="I343">
        <v>5</v>
      </c>
      <c r="J343" t="s">
        <v>75</v>
      </c>
      <c r="K343" s="1">
        <v>40938</v>
      </c>
      <c r="L343" s="1">
        <v>40944</v>
      </c>
      <c r="M343" t="s">
        <v>19</v>
      </c>
    </row>
    <row r="344" spans="1:13" x14ac:dyDescent="0.25">
      <c r="A344">
        <v>832459770</v>
      </c>
      <c r="B344">
        <v>6</v>
      </c>
      <c r="C344">
        <v>5393</v>
      </c>
      <c r="D344">
        <v>7700</v>
      </c>
      <c r="E344">
        <v>400000610015000</v>
      </c>
      <c r="F344">
        <v>97</v>
      </c>
      <c r="G344">
        <v>19</v>
      </c>
      <c r="H344">
        <v>2012</v>
      </c>
      <c r="I344">
        <v>6</v>
      </c>
      <c r="J344" t="s">
        <v>76</v>
      </c>
      <c r="K344" s="1">
        <v>40945</v>
      </c>
      <c r="L344" s="1">
        <v>40951</v>
      </c>
      <c r="M344" t="s">
        <v>14</v>
      </c>
    </row>
    <row r="345" spans="1:13" x14ac:dyDescent="0.25">
      <c r="A345">
        <v>832460252</v>
      </c>
      <c r="B345">
        <v>38</v>
      </c>
      <c r="C345">
        <v>5393</v>
      </c>
      <c r="D345">
        <v>7700</v>
      </c>
      <c r="E345">
        <v>410015610040000</v>
      </c>
      <c r="F345">
        <v>97</v>
      </c>
      <c r="G345">
        <v>19</v>
      </c>
      <c r="H345">
        <v>2012</v>
      </c>
      <c r="I345">
        <v>6</v>
      </c>
      <c r="J345" t="s">
        <v>76</v>
      </c>
      <c r="K345" s="1">
        <v>40945</v>
      </c>
      <c r="L345" s="1">
        <v>40951</v>
      </c>
      <c r="M345" t="s">
        <v>15</v>
      </c>
    </row>
    <row r="346" spans="1:13" x14ac:dyDescent="0.25">
      <c r="A346">
        <v>832460732</v>
      </c>
      <c r="B346">
        <v>469</v>
      </c>
      <c r="C346">
        <v>5393</v>
      </c>
      <c r="D346">
        <v>7700</v>
      </c>
      <c r="E346">
        <v>410040610065000</v>
      </c>
      <c r="F346">
        <v>97</v>
      </c>
      <c r="G346">
        <v>19</v>
      </c>
      <c r="H346">
        <v>2012</v>
      </c>
      <c r="I346">
        <v>6</v>
      </c>
      <c r="J346" t="s">
        <v>76</v>
      </c>
      <c r="K346" s="1">
        <v>40945</v>
      </c>
      <c r="L346" s="1">
        <v>40951</v>
      </c>
      <c r="M346" t="s">
        <v>16</v>
      </c>
    </row>
    <row r="347" spans="1:13" x14ac:dyDescent="0.25">
      <c r="A347">
        <v>832461213</v>
      </c>
      <c r="B347">
        <v>1165</v>
      </c>
      <c r="C347">
        <v>5393</v>
      </c>
      <c r="D347">
        <v>7700</v>
      </c>
      <c r="E347">
        <v>410065610085000</v>
      </c>
      <c r="F347">
        <v>97</v>
      </c>
      <c r="G347">
        <v>19</v>
      </c>
      <c r="H347">
        <v>2012</v>
      </c>
      <c r="I347">
        <v>6</v>
      </c>
      <c r="J347" t="s">
        <v>76</v>
      </c>
      <c r="K347" s="1">
        <v>40945</v>
      </c>
      <c r="L347" s="1">
        <v>40951</v>
      </c>
      <c r="M347" t="s">
        <v>17</v>
      </c>
    </row>
    <row r="348" spans="1:13" x14ac:dyDescent="0.25">
      <c r="A348">
        <v>832461694</v>
      </c>
      <c r="B348">
        <v>603</v>
      </c>
      <c r="C348">
        <v>5393</v>
      </c>
      <c r="D348">
        <v>7700</v>
      </c>
      <c r="E348">
        <v>410085799999000</v>
      </c>
      <c r="F348">
        <v>97</v>
      </c>
      <c r="G348">
        <v>19</v>
      </c>
      <c r="H348">
        <v>2012</v>
      </c>
      <c r="I348">
        <v>6</v>
      </c>
      <c r="J348" t="s">
        <v>76</v>
      </c>
      <c r="K348" s="1">
        <v>40945</v>
      </c>
      <c r="L348" s="1">
        <v>40951</v>
      </c>
      <c r="M348" t="s">
        <v>18</v>
      </c>
    </row>
    <row r="349" spans="1:13" x14ac:dyDescent="0.25">
      <c r="A349">
        <v>832462171</v>
      </c>
      <c r="B349">
        <v>2281</v>
      </c>
      <c r="C349">
        <v>5393</v>
      </c>
      <c r="F349">
        <v>97</v>
      </c>
      <c r="G349">
        <v>19</v>
      </c>
      <c r="H349">
        <v>2012</v>
      </c>
      <c r="I349">
        <v>6</v>
      </c>
      <c r="J349" t="s">
        <v>76</v>
      </c>
      <c r="K349" s="1">
        <v>40945</v>
      </c>
      <c r="L349" s="1">
        <v>40951</v>
      </c>
      <c r="M349" t="s">
        <v>19</v>
      </c>
    </row>
    <row r="350" spans="1:13" x14ac:dyDescent="0.25">
      <c r="A350">
        <v>832459780</v>
      </c>
      <c r="B350">
        <v>11</v>
      </c>
      <c r="C350">
        <v>5393</v>
      </c>
      <c r="D350">
        <v>7700</v>
      </c>
      <c r="E350">
        <v>400000610015000</v>
      </c>
      <c r="F350">
        <v>97</v>
      </c>
      <c r="G350">
        <v>19</v>
      </c>
      <c r="H350">
        <v>2012</v>
      </c>
      <c r="I350">
        <v>7</v>
      </c>
      <c r="J350" t="s">
        <v>77</v>
      </c>
      <c r="K350" s="1">
        <v>40952</v>
      </c>
      <c r="L350" s="1">
        <v>40958</v>
      </c>
      <c r="M350" t="s">
        <v>14</v>
      </c>
    </row>
    <row r="351" spans="1:13" x14ac:dyDescent="0.25">
      <c r="A351">
        <v>832460261</v>
      </c>
      <c r="B351">
        <v>49</v>
      </c>
      <c r="C351">
        <v>5393</v>
      </c>
      <c r="D351">
        <v>7700</v>
      </c>
      <c r="E351">
        <v>410015610040000</v>
      </c>
      <c r="F351">
        <v>97</v>
      </c>
      <c r="G351">
        <v>19</v>
      </c>
      <c r="H351">
        <v>2012</v>
      </c>
      <c r="I351">
        <v>7</v>
      </c>
      <c r="J351" t="s">
        <v>77</v>
      </c>
      <c r="K351" s="1">
        <v>40952</v>
      </c>
      <c r="L351" s="1">
        <v>40958</v>
      </c>
      <c r="M351" t="s">
        <v>15</v>
      </c>
    </row>
    <row r="352" spans="1:13" x14ac:dyDescent="0.25">
      <c r="A352">
        <v>832460739</v>
      </c>
      <c r="B352">
        <v>432</v>
      </c>
      <c r="C352">
        <v>5393</v>
      </c>
      <c r="D352">
        <v>7700</v>
      </c>
      <c r="E352">
        <v>410040610065000</v>
      </c>
      <c r="F352">
        <v>97</v>
      </c>
      <c r="G352">
        <v>19</v>
      </c>
      <c r="H352">
        <v>2012</v>
      </c>
      <c r="I352">
        <v>7</v>
      </c>
      <c r="J352" t="s">
        <v>77</v>
      </c>
      <c r="K352" s="1">
        <v>40952</v>
      </c>
      <c r="L352" s="1">
        <v>40958</v>
      </c>
      <c r="M352" t="s">
        <v>16</v>
      </c>
    </row>
    <row r="353" spans="1:13" x14ac:dyDescent="0.25">
      <c r="A353">
        <v>832461223</v>
      </c>
      <c r="B353">
        <v>1211</v>
      </c>
      <c r="C353">
        <v>5393</v>
      </c>
      <c r="D353">
        <v>7700</v>
      </c>
      <c r="E353">
        <v>410065610085000</v>
      </c>
      <c r="F353">
        <v>97</v>
      </c>
      <c r="G353">
        <v>19</v>
      </c>
      <c r="H353">
        <v>2012</v>
      </c>
      <c r="I353">
        <v>7</v>
      </c>
      <c r="J353" t="s">
        <v>77</v>
      </c>
      <c r="K353" s="1">
        <v>40952</v>
      </c>
      <c r="L353" s="1">
        <v>40958</v>
      </c>
      <c r="M353" t="s">
        <v>17</v>
      </c>
    </row>
    <row r="354" spans="1:13" x14ac:dyDescent="0.25">
      <c r="A354">
        <v>832461704</v>
      </c>
      <c r="B354">
        <v>618</v>
      </c>
      <c r="C354">
        <v>5393</v>
      </c>
      <c r="D354">
        <v>7700</v>
      </c>
      <c r="E354">
        <v>410085799999000</v>
      </c>
      <c r="F354">
        <v>97</v>
      </c>
      <c r="G354">
        <v>19</v>
      </c>
      <c r="H354">
        <v>2012</v>
      </c>
      <c r="I354">
        <v>7</v>
      </c>
      <c r="J354" t="s">
        <v>77</v>
      </c>
      <c r="K354" s="1">
        <v>40952</v>
      </c>
      <c r="L354" s="1">
        <v>40958</v>
      </c>
      <c r="M354" t="s">
        <v>18</v>
      </c>
    </row>
    <row r="355" spans="1:13" x14ac:dyDescent="0.25">
      <c r="A355">
        <v>832462557</v>
      </c>
      <c r="B355">
        <v>2321</v>
      </c>
      <c r="C355">
        <v>5393</v>
      </c>
      <c r="F355">
        <v>97</v>
      </c>
      <c r="G355">
        <v>19</v>
      </c>
      <c r="H355">
        <v>2012</v>
      </c>
      <c r="I355">
        <v>7</v>
      </c>
      <c r="J355" t="s">
        <v>77</v>
      </c>
      <c r="K355" s="1">
        <v>40952</v>
      </c>
      <c r="L355" s="1">
        <v>40958</v>
      </c>
      <c r="M355" t="s">
        <v>19</v>
      </c>
    </row>
    <row r="356" spans="1:13" x14ac:dyDescent="0.25">
      <c r="A356">
        <v>832459790</v>
      </c>
      <c r="B356">
        <v>15</v>
      </c>
      <c r="C356">
        <v>5393</v>
      </c>
      <c r="D356">
        <v>7700</v>
      </c>
      <c r="E356">
        <v>400000610015000</v>
      </c>
      <c r="F356">
        <v>97</v>
      </c>
      <c r="G356">
        <v>19</v>
      </c>
      <c r="H356">
        <v>2012</v>
      </c>
      <c r="I356">
        <v>8</v>
      </c>
      <c r="J356" t="s">
        <v>78</v>
      </c>
      <c r="K356" s="1">
        <v>40959</v>
      </c>
      <c r="L356" s="1">
        <v>40965</v>
      </c>
      <c r="M356" t="s">
        <v>14</v>
      </c>
    </row>
    <row r="357" spans="1:13" x14ac:dyDescent="0.25">
      <c r="A357">
        <v>832460271</v>
      </c>
      <c r="B357">
        <v>42</v>
      </c>
      <c r="C357">
        <v>5393</v>
      </c>
      <c r="D357">
        <v>7700</v>
      </c>
      <c r="E357">
        <v>410015610040000</v>
      </c>
      <c r="F357">
        <v>97</v>
      </c>
      <c r="G357">
        <v>19</v>
      </c>
      <c r="H357">
        <v>2012</v>
      </c>
      <c r="I357">
        <v>8</v>
      </c>
      <c r="J357" t="s">
        <v>78</v>
      </c>
      <c r="K357" s="1">
        <v>40959</v>
      </c>
      <c r="L357" s="1">
        <v>40965</v>
      </c>
      <c r="M357" t="s">
        <v>15</v>
      </c>
    </row>
    <row r="358" spans="1:13" x14ac:dyDescent="0.25">
      <c r="A358">
        <v>832460752</v>
      </c>
      <c r="B358">
        <v>413</v>
      </c>
      <c r="C358">
        <v>5393</v>
      </c>
      <c r="D358">
        <v>7700</v>
      </c>
      <c r="E358">
        <v>410040610065000</v>
      </c>
      <c r="F358">
        <v>97</v>
      </c>
      <c r="G358">
        <v>19</v>
      </c>
      <c r="H358">
        <v>2012</v>
      </c>
      <c r="I358">
        <v>8</v>
      </c>
      <c r="J358" t="s">
        <v>78</v>
      </c>
      <c r="K358" s="1">
        <v>40959</v>
      </c>
      <c r="L358" s="1">
        <v>40965</v>
      </c>
      <c r="M358" t="s">
        <v>16</v>
      </c>
    </row>
    <row r="359" spans="1:13" x14ac:dyDescent="0.25">
      <c r="A359">
        <v>832461233</v>
      </c>
      <c r="B359">
        <v>1174</v>
      </c>
      <c r="C359">
        <v>5393</v>
      </c>
      <c r="D359">
        <v>7700</v>
      </c>
      <c r="E359">
        <v>410065610085000</v>
      </c>
      <c r="F359">
        <v>97</v>
      </c>
      <c r="G359">
        <v>19</v>
      </c>
      <c r="H359">
        <v>2012</v>
      </c>
      <c r="I359">
        <v>8</v>
      </c>
      <c r="J359" t="s">
        <v>78</v>
      </c>
      <c r="K359" s="1">
        <v>40959</v>
      </c>
      <c r="L359" s="1">
        <v>40965</v>
      </c>
      <c r="M359" t="s">
        <v>17</v>
      </c>
    </row>
    <row r="360" spans="1:13" x14ac:dyDescent="0.25">
      <c r="A360">
        <v>832461715</v>
      </c>
      <c r="B360">
        <v>630</v>
      </c>
      <c r="C360">
        <v>5393</v>
      </c>
      <c r="D360">
        <v>7700</v>
      </c>
      <c r="E360">
        <v>410085799999000</v>
      </c>
      <c r="F360">
        <v>97</v>
      </c>
      <c r="G360">
        <v>19</v>
      </c>
      <c r="H360">
        <v>2012</v>
      </c>
      <c r="I360">
        <v>8</v>
      </c>
      <c r="J360" t="s">
        <v>78</v>
      </c>
      <c r="K360" s="1">
        <v>40959</v>
      </c>
      <c r="L360" s="1">
        <v>40965</v>
      </c>
      <c r="M360" t="s">
        <v>18</v>
      </c>
    </row>
    <row r="361" spans="1:13" x14ac:dyDescent="0.25">
      <c r="A361">
        <v>832462417</v>
      </c>
      <c r="B361">
        <v>2274</v>
      </c>
      <c r="C361">
        <v>5393</v>
      </c>
      <c r="F361">
        <v>97</v>
      </c>
      <c r="G361">
        <v>19</v>
      </c>
      <c r="H361">
        <v>2012</v>
      </c>
      <c r="I361">
        <v>8</v>
      </c>
      <c r="J361" t="s">
        <v>78</v>
      </c>
      <c r="K361" s="1">
        <v>40959</v>
      </c>
      <c r="L361" s="1">
        <v>40965</v>
      </c>
      <c r="M361" t="s">
        <v>19</v>
      </c>
    </row>
    <row r="362" spans="1:13" x14ac:dyDescent="0.25">
      <c r="A362">
        <v>832459800</v>
      </c>
      <c r="B362">
        <v>16</v>
      </c>
      <c r="C362">
        <v>5393</v>
      </c>
      <c r="D362">
        <v>7700</v>
      </c>
      <c r="E362">
        <v>400000610015000</v>
      </c>
      <c r="F362">
        <v>97</v>
      </c>
      <c r="G362">
        <v>19</v>
      </c>
      <c r="H362">
        <v>2012</v>
      </c>
      <c r="I362">
        <v>9</v>
      </c>
      <c r="J362" t="s">
        <v>79</v>
      </c>
      <c r="K362" s="1">
        <v>40966</v>
      </c>
      <c r="L362" s="1">
        <v>40972</v>
      </c>
      <c r="M362" t="s">
        <v>14</v>
      </c>
    </row>
    <row r="363" spans="1:13" x14ac:dyDescent="0.25">
      <c r="A363">
        <v>832460281</v>
      </c>
      <c r="B363">
        <v>33</v>
      </c>
      <c r="C363">
        <v>5393</v>
      </c>
      <c r="D363">
        <v>7700</v>
      </c>
      <c r="E363">
        <v>410015610040000</v>
      </c>
      <c r="F363">
        <v>97</v>
      </c>
      <c r="G363">
        <v>19</v>
      </c>
      <c r="H363">
        <v>2012</v>
      </c>
      <c r="I363">
        <v>9</v>
      </c>
      <c r="J363" t="s">
        <v>79</v>
      </c>
      <c r="K363" s="1">
        <v>40966</v>
      </c>
      <c r="L363" s="1">
        <v>40972</v>
      </c>
      <c r="M363" t="s">
        <v>15</v>
      </c>
    </row>
    <row r="364" spans="1:13" x14ac:dyDescent="0.25">
      <c r="A364">
        <v>832460762</v>
      </c>
      <c r="B364">
        <v>424</v>
      </c>
      <c r="C364">
        <v>5393</v>
      </c>
      <c r="D364">
        <v>7700</v>
      </c>
      <c r="E364">
        <v>410040610065000</v>
      </c>
      <c r="F364">
        <v>97</v>
      </c>
      <c r="G364">
        <v>19</v>
      </c>
      <c r="H364">
        <v>2012</v>
      </c>
      <c r="I364">
        <v>9</v>
      </c>
      <c r="J364" t="s">
        <v>79</v>
      </c>
      <c r="K364" s="1">
        <v>40966</v>
      </c>
      <c r="L364" s="1">
        <v>40972</v>
      </c>
      <c r="M364" t="s">
        <v>16</v>
      </c>
    </row>
    <row r="365" spans="1:13" x14ac:dyDescent="0.25">
      <c r="A365">
        <v>832461243</v>
      </c>
      <c r="B365">
        <v>1174</v>
      </c>
      <c r="C365">
        <v>5393</v>
      </c>
      <c r="D365">
        <v>7700</v>
      </c>
      <c r="E365">
        <v>410065610085000</v>
      </c>
      <c r="F365">
        <v>97</v>
      </c>
      <c r="G365">
        <v>19</v>
      </c>
      <c r="H365">
        <v>2012</v>
      </c>
      <c r="I365">
        <v>9</v>
      </c>
      <c r="J365" t="s">
        <v>79</v>
      </c>
      <c r="K365" s="1">
        <v>40966</v>
      </c>
      <c r="L365" s="1">
        <v>40972</v>
      </c>
      <c r="M365" t="s">
        <v>17</v>
      </c>
    </row>
    <row r="366" spans="1:13" x14ac:dyDescent="0.25">
      <c r="A366">
        <v>832461724</v>
      </c>
      <c r="B366">
        <v>596</v>
      </c>
      <c r="C366">
        <v>5393</v>
      </c>
      <c r="D366">
        <v>7700</v>
      </c>
      <c r="E366">
        <v>410085799999000</v>
      </c>
      <c r="F366">
        <v>97</v>
      </c>
      <c r="G366">
        <v>19</v>
      </c>
      <c r="H366">
        <v>2012</v>
      </c>
      <c r="I366">
        <v>9</v>
      </c>
      <c r="J366" t="s">
        <v>79</v>
      </c>
      <c r="K366" s="1">
        <v>40966</v>
      </c>
      <c r="L366" s="1">
        <v>40972</v>
      </c>
      <c r="M366" t="s">
        <v>18</v>
      </c>
    </row>
    <row r="367" spans="1:13" x14ac:dyDescent="0.25">
      <c r="A367">
        <v>832462460</v>
      </c>
      <c r="B367">
        <v>2243</v>
      </c>
      <c r="C367">
        <v>5393</v>
      </c>
      <c r="F367">
        <v>97</v>
      </c>
      <c r="G367">
        <v>19</v>
      </c>
      <c r="H367">
        <v>2012</v>
      </c>
      <c r="I367">
        <v>9</v>
      </c>
      <c r="J367" t="s">
        <v>79</v>
      </c>
      <c r="K367" s="1">
        <v>40966</v>
      </c>
      <c r="L367" s="1">
        <v>40972</v>
      </c>
      <c r="M367" t="s">
        <v>19</v>
      </c>
    </row>
    <row r="368" spans="1:13" x14ac:dyDescent="0.25">
      <c r="A368">
        <v>832459810</v>
      </c>
      <c r="B368">
        <v>11</v>
      </c>
      <c r="C368">
        <v>5393</v>
      </c>
      <c r="D368">
        <v>7700</v>
      </c>
      <c r="E368">
        <v>400000610015000</v>
      </c>
      <c r="F368">
        <v>97</v>
      </c>
      <c r="G368">
        <v>19</v>
      </c>
      <c r="H368">
        <v>2012</v>
      </c>
      <c r="I368">
        <v>10</v>
      </c>
      <c r="J368" t="s">
        <v>80</v>
      </c>
      <c r="K368" s="1">
        <v>40973</v>
      </c>
      <c r="L368" s="1">
        <v>40979</v>
      </c>
      <c r="M368" t="s">
        <v>14</v>
      </c>
    </row>
    <row r="369" spans="1:13" x14ac:dyDescent="0.25">
      <c r="A369">
        <v>832460291</v>
      </c>
      <c r="B369">
        <v>43</v>
      </c>
      <c r="C369">
        <v>5393</v>
      </c>
      <c r="D369">
        <v>7700</v>
      </c>
      <c r="E369">
        <v>410015610040000</v>
      </c>
      <c r="F369">
        <v>97</v>
      </c>
      <c r="G369">
        <v>19</v>
      </c>
      <c r="H369">
        <v>2012</v>
      </c>
      <c r="I369">
        <v>10</v>
      </c>
      <c r="J369" t="s">
        <v>80</v>
      </c>
      <c r="K369" s="1">
        <v>40973</v>
      </c>
      <c r="L369" s="1">
        <v>40979</v>
      </c>
      <c r="M369" t="s">
        <v>15</v>
      </c>
    </row>
    <row r="370" spans="1:13" x14ac:dyDescent="0.25">
      <c r="A370">
        <v>832460772</v>
      </c>
      <c r="B370">
        <v>417</v>
      </c>
      <c r="C370">
        <v>5393</v>
      </c>
      <c r="D370">
        <v>7700</v>
      </c>
      <c r="E370">
        <v>410040610065000</v>
      </c>
      <c r="F370">
        <v>97</v>
      </c>
      <c r="G370">
        <v>19</v>
      </c>
      <c r="H370">
        <v>2012</v>
      </c>
      <c r="I370">
        <v>10</v>
      </c>
      <c r="J370" t="s">
        <v>80</v>
      </c>
      <c r="K370" s="1">
        <v>40973</v>
      </c>
      <c r="L370" s="1">
        <v>40979</v>
      </c>
      <c r="M370" t="s">
        <v>16</v>
      </c>
    </row>
    <row r="371" spans="1:13" x14ac:dyDescent="0.25">
      <c r="A371">
        <v>832461253</v>
      </c>
      <c r="B371">
        <v>1154</v>
      </c>
      <c r="C371">
        <v>5393</v>
      </c>
      <c r="D371">
        <v>7700</v>
      </c>
      <c r="E371">
        <v>410065610085000</v>
      </c>
      <c r="F371">
        <v>97</v>
      </c>
      <c r="G371">
        <v>19</v>
      </c>
      <c r="H371">
        <v>2012</v>
      </c>
      <c r="I371">
        <v>10</v>
      </c>
      <c r="J371" t="s">
        <v>80</v>
      </c>
      <c r="K371" s="1">
        <v>40973</v>
      </c>
      <c r="L371" s="1">
        <v>40979</v>
      </c>
      <c r="M371" t="s">
        <v>17</v>
      </c>
    </row>
    <row r="372" spans="1:13" x14ac:dyDescent="0.25">
      <c r="A372">
        <v>832461734</v>
      </c>
      <c r="B372">
        <v>608</v>
      </c>
      <c r="C372">
        <v>5393</v>
      </c>
      <c r="D372">
        <v>7700</v>
      </c>
      <c r="E372">
        <v>410085799999000</v>
      </c>
      <c r="F372">
        <v>97</v>
      </c>
      <c r="G372">
        <v>19</v>
      </c>
      <c r="H372">
        <v>2012</v>
      </c>
      <c r="I372">
        <v>10</v>
      </c>
      <c r="J372" t="s">
        <v>80</v>
      </c>
      <c r="K372" s="1">
        <v>40973</v>
      </c>
      <c r="L372" s="1">
        <v>40979</v>
      </c>
      <c r="M372" t="s">
        <v>18</v>
      </c>
    </row>
    <row r="373" spans="1:13" x14ac:dyDescent="0.25">
      <c r="A373">
        <v>832462260</v>
      </c>
      <c r="B373">
        <v>2233</v>
      </c>
      <c r="C373">
        <v>5393</v>
      </c>
      <c r="F373">
        <v>97</v>
      </c>
      <c r="G373">
        <v>19</v>
      </c>
      <c r="H373">
        <v>2012</v>
      </c>
      <c r="I373">
        <v>10</v>
      </c>
      <c r="J373" t="s">
        <v>80</v>
      </c>
      <c r="K373" s="1">
        <v>40973</v>
      </c>
      <c r="L373" s="1">
        <v>40979</v>
      </c>
      <c r="M373" t="s">
        <v>19</v>
      </c>
    </row>
    <row r="374" spans="1:13" x14ac:dyDescent="0.25">
      <c r="A374">
        <v>832459820</v>
      </c>
      <c r="B374">
        <v>5</v>
      </c>
      <c r="C374">
        <v>5393</v>
      </c>
      <c r="D374">
        <v>7700</v>
      </c>
      <c r="E374">
        <v>400000610015000</v>
      </c>
      <c r="F374">
        <v>97</v>
      </c>
      <c r="G374">
        <v>19</v>
      </c>
      <c r="H374">
        <v>2012</v>
      </c>
      <c r="I374">
        <v>11</v>
      </c>
      <c r="J374" t="s">
        <v>81</v>
      </c>
      <c r="K374" s="1">
        <v>40980</v>
      </c>
      <c r="L374" s="1">
        <v>40986</v>
      </c>
      <c r="M374" t="s">
        <v>14</v>
      </c>
    </row>
    <row r="375" spans="1:13" x14ac:dyDescent="0.25">
      <c r="A375">
        <v>832460301</v>
      </c>
      <c r="B375">
        <v>49</v>
      </c>
      <c r="C375">
        <v>5393</v>
      </c>
      <c r="D375">
        <v>7700</v>
      </c>
      <c r="E375">
        <v>410015610040000</v>
      </c>
      <c r="F375">
        <v>97</v>
      </c>
      <c r="G375">
        <v>19</v>
      </c>
      <c r="H375">
        <v>2012</v>
      </c>
      <c r="I375">
        <v>11</v>
      </c>
      <c r="J375" t="s">
        <v>81</v>
      </c>
      <c r="K375" s="1">
        <v>40980</v>
      </c>
      <c r="L375" s="1">
        <v>40986</v>
      </c>
      <c r="M375" t="s">
        <v>15</v>
      </c>
    </row>
    <row r="376" spans="1:13" x14ac:dyDescent="0.25">
      <c r="A376">
        <v>832460782</v>
      </c>
      <c r="B376">
        <v>416</v>
      </c>
      <c r="C376">
        <v>5393</v>
      </c>
      <c r="D376">
        <v>7700</v>
      </c>
      <c r="E376">
        <v>410040610065000</v>
      </c>
      <c r="F376">
        <v>97</v>
      </c>
      <c r="G376">
        <v>19</v>
      </c>
      <c r="H376">
        <v>2012</v>
      </c>
      <c r="I376">
        <v>11</v>
      </c>
      <c r="J376" t="s">
        <v>81</v>
      </c>
      <c r="K376" s="1">
        <v>40980</v>
      </c>
      <c r="L376" s="1">
        <v>40986</v>
      </c>
      <c r="M376" t="s">
        <v>16</v>
      </c>
    </row>
    <row r="377" spans="1:13" x14ac:dyDescent="0.25">
      <c r="A377">
        <v>832461263</v>
      </c>
      <c r="B377">
        <v>1099</v>
      </c>
      <c r="C377">
        <v>5393</v>
      </c>
      <c r="D377">
        <v>7700</v>
      </c>
      <c r="E377">
        <v>410065610085000</v>
      </c>
      <c r="F377">
        <v>97</v>
      </c>
      <c r="G377">
        <v>19</v>
      </c>
      <c r="H377">
        <v>2012</v>
      </c>
      <c r="I377">
        <v>11</v>
      </c>
      <c r="J377" t="s">
        <v>81</v>
      </c>
      <c r="K377" s="1">
        <v>40980</v>
      </c>
      <c r="L377" s="1">
        <v>40986</v>
      </c>
      <c r="M377" t="s">
        <v>17</v>
      </c>
    </row>
    <row r="378" spans="1:13" x14ac:dyDescent="0.25">
      <c r="A378">
        <v>832461744</v>
      </c>
      <c r="B378">
        <v>625</v>
      </c>
      <c r="C378">
        <v>5393</v>
      </c>
      <c r="D378">
        <v>7700</v>
      </c>
      <c r="E378">
        <v>410085799999000</v>
      </c>
      <c r="F378">
        <v>97</v>
      </c>
      <c r="G378">
        <v>19</v>
      </c>
      <c r="H378">
        <v>2012</v>
      </c>
      <c r="I378">
        <v>11</v>
      </c>
      <c r="J378" t="s">
        <v>81</v>
      </c>
      <c r="K378" s="1">
        <v>40980</v>
      </c>
      <c r="L378" s="1">
        <v>40986</v>
      </c>
      <c r="M378" t="s">
        <v>18</v>
      </c>
    </row>
    <row r="379" spans="1:13" x14ac:dyDescent="0.25">
      <c r="A379">
        <v>832462456</v>
      </c>
      <c r="B379">
        <v>2194</v>
      </c>
      <c r="C379">
        <v>5393</v>
      </c>
      <c r="F379">
        <v>97</v>
      </c>
      <c r="G379">
        <v>19</v>
      </c>
      <c r="H379">
        <v>2012</v>
      </c>
      <c r="I379">
        <v>11</v>
      </c>
      <c r="J379" t="s">
        <v>81</v>
      </c>
      <c r="K379" s="1">
        <v>40980</v>
      </c>
      <c r="L379" s="1">
        <v>40986</v>
      </c>
      <c r="M379" t="s">
        <v>19</v>
      </c>
    </row>
    <row r="380" spans="1:13" x14ac:dyDescent="0.25">
      <c r="A380">
        <v>832459830</v>
      </c>
      <c r="B380">
        <v>7</v>
      </c>
      <c r="C380">
        <v>5393</v>
      </c>
      <c r="D380">
        <v>7700</v>
      </c>
      <c r="E380">
        <v>400000610015000</v>
      </c>
      <c r="F380">
        <v>97</v>
      </c>
      <c r="G380">
        <v>19</v>
      </c>
      <c r="H380">
        <v>2012</v>
      </c>
      <c r="I380">
        <v>12</v>
      </c>
      <c r="J380" t="s">
        <v>82</v>
      </c>
      <c r="K380" s="1">
        <v>40987</v>
      </c>
      <c r="L380" s="1">
        <v>40993</v>
      </c>
      <c r="M380" t="s">
        <v>14</v>
      </c>
    </row>
    <row r="381" spans="1:13" x14ac:dyDescent="0.25">
      <c r="A381">
        <v>832460311</v>
      </c>
      <c r="B381">
        <v>47</v>
      </c>
      <c r="C381">
        <v>5393</v>
      </c>
      <c r="D381">
        <v>7700</v>
      </c>
      <c r="E381">
        <v>410015610040000</v>
      </c>
      <c r="F381">
        <v>97</v>
      </c>
      <c r="G381">
        <v>19</v>
      </c>
      <c r="H381">
        <v>2012</v>
      </c>
      <c r="I381">
        <v>12</v>
      </c>
      <c r="J381" t="s">
        <v>82</v>
      </c>
      <c r="K381" s="1">
        <v>40987</v>
      </c>
      <c r="L381" s="1">
        <v>40993</v>
      </c>
      <c r="M381" t="s">
        <v>15</v>
      </c>
    </row>
    <row r="382" spans="1:13" x14ac:dyDescent="0.25">
      <c r="A382">
        <v>832460792</v>
      </c>
      <c r="B382">
        <v>402</v>
      </c>
      <c r="C382">
        <v>5393</v>
      </c>
      <c r="D382">
        <v>7700</v>
      </c>
      <c r="E382">
        <v>410040610065000</v>
      </c>
      <c r="F382">
        <v>97</v>
      </c>
      <c r="G382">
        <v>19</v>
      </c>
      <c r="H382">
        <v>2012</v>
      </c>
      <c r="I382">
        <v>12</v>
      </c>
      <c r="J382" t="s">
        <v>82</v>
      </c>
      <c r="K382" s="1">
        <v>40987</v>
      </c>
      <c r="L382" s="1">
        <v>40993</v>
      </c>
      <c r="M382" t="s">
        <v>16</v>
      </c>
    </row>
    <row r="383" spans="1:13" x14ac:dyDescent="0.25">
      <c r="A383">
        <v>832461273</v>
      </c>
      <c r="B383">
        <v>1155</v>
      </c>
      <c r="C383">
        <v>5393</v>
      </c>
      <c r="D383">
        <v>7700</v>
      </c>
      <c r="E383">
        <v>410065610085000</v>
      </c>
      <c r="F383">
        <v>97</v>
      </c>
      <c r="G383">
        <v>19</v>
      </c>
      <c r="H383">
        <v>2012</v>
      </c>
      <c r="I383">
        <v>12</v>
      </c>
      <c r="J383" t="s">
        <v>82</v>
      </c>
      <c r="K383" s="1">
        <v>40987</v>
      </c>
      <c r="L383" s="1">
        <v>40993</v>
      </c>
      <c r="M383" t="s">
        <v>17</v>
      </c>
    </row>
    <row r="384" spans="1:13" x14ac:dyDescent="0.25">
      <c r="A384">
        <v>832461754</v>
      </c>
      <c r="B384">
        <v>605</v>
      </c>
      <c r="C384">
        <v>5393</v>
      </c>
      <c r="D384">
        <v>7700</v>
      </c>
      <c r="E384">
        <v>410085799999000</v>
      </c>
      <c r="F384">
        <v>97</v>
      </c>
      <c r="G384">
        <v>19</v>
      </c>
      <c r="H384">
        <v>2012</v>
      </c>
      <c r="I384">
        <v>12</v>
      </c>
      <c r="J384" t="s">
        <v>82</v>
      </c>
      <c r="K384" s="1">
        <v>40987</v>
      </c>
      <c r="L384" s="1">
        <v>40993</v>
      </c>
      <c r="M384" t="s">
        <v>18</v>
      </c>
    </row>
    <row r="385" spans="1:13" x14ac:dyDescent="0.25">
      <c r="A385">
        <v>832462403</v>
      </c>
      <c r="B385">
        <v>2216</v>
      </c>
      <c r="C385">
        <v>5393</v>
      </c>
      <c r="F385">
        <v>97</v>
      </c>
      <c r="G385">
        <v>19</v>
      </c>
      <c r="H385">
        <v>2012</v>
      </c>
      <c r="I385">
        <v>12</v>
      </c>
      <c r="J385" t="s">
        <v>82</v>
      </c>
      <c r="K385" s="1">
        <v>40987</v>
      </c>
      <c r="L385" s="1">
        <v>40993</v>
      </c>
      <c r="M385" t="s">
        <v>19</v>
      </c>
    </row>
    <row r="386" spans="1:13" x14ac:dyDescent="0.25">
      <c r="A386">
        <v>832459840</v>
      </c>
      <c r="B386">
        <v>6</v>
      </c>
      <c r="C386">
        <v>5393</v>
      </c>
      <c r="D386">
        <v>7700</v>
      </c>
      <c r="E386">
        <v>400000610015000</v>
      </c>
      <c r="F386">
        <v>97</v>
      </c>
      <c r="G386">
        <v>19</v>
      </c>
      <c r="H386">
        <v>2012</v>
      </c>
      <c r="I386">
        <v>13</v>
      </c>
      <c r="J386" t="s">
        <v>83</v>
      </c>
      <c r="K386" s="1">
        <v>40994</v>
      </c>
      <c r="L386" s="1">
        <v>41000</v>
      </c>
      <c r="M386" t="s">
        <v>14</v>
      </c>
    </row>
    <row r="387" spans="1:13" x14ac:dyDescent="0.25">
      <c r="A387">
        <v>832460321</v>
      </c>
      <c r="B387">
        <v>35</v>
      </c>
      <c r="C387">
        <v>5393</v>
      </c>
      <c r="D387">
        <v>7700</v>
      </c>
      <c r="E387">
        <v>410015610040000</v>
      </c>
      <c r="F387">
        <v>97</v>
      </c>
      <c r="G387">
        <v>19</v>
      </c>
      <c r="H387">
        <v>2012</v>
      </c>
      <c r="I387">
        <v>13</v>
      </c>
      <c r="J387" t="s">
        <v>83</v>
      </c>
      <c r="K387" s="1">
        <v>40994</v>
      </c>
      <c r="L387" s="1">
        <v>41000</v>
      </c>
      <c r="M387" t="s">
        <v>15</v>
      </c>
    </row>
    <row r="388" spans="1:13" x14ac:dyDescent="0.25">
      <c r="A388">
        <v>832460799</v>
      </c>
      <c r="B388">
        <v>426</v>
      </c>
      <c r="C388">
        <v>5393</v>
      </c>
      <c r="D388">
        <v>7700</v>
      </c>
      <c r="E388">
        <v>410040610065000</v>
      </c>
      <c r="F388">
        <v>97</v>
      </c>
      <c r="G388">
        <v>19</v>
      </c>
      <c r="H388">
        <v>2012</v>
      </c>
      <c r="I388">
        <v>13</v>
      </c>
      <c r="J388" t="s">
        <v>83</v>
      </c>
      <c r="K388" s="1">
        <v>40994</v>
      </c>
      <c r="L388" s="1">
        <v>41000</v>
      </c>
      <c r="M388" t="s">
        <v>16</v>
      </c>
    </row>
    <row r="389" spans="1:13" x14ac:dyDescent="0.25">
      <c r="A389">
        <v>832461283</v>
      </c>
      <c r="B389">
        <v>1217</v>
      </c>
      <c r="C389">
        <v>5393</v>
      </c>
      <c r="D389">
        <v>7700</v>
      </c>
      <c r="E389">
        <v>410065610085000</v>
      </c>
      <c r="F389">
        <v>97</v>
      </c>
      <c r="G389">
        <v>19</v>
      </c>
      <c r="H389">
        <v>2012</v>
      </c>
      <c r="I389">
        <v>13</v>
      </c>
      <c r="J389" t="s">
        <v>83</v>
      </c>
      <c r="K389" s="1">
        <v>40994</v>
      </c>
      <c r="L389" s="1">
        <v>41000</v>
      </c>
      <c r="M389" t="s">
        <v>17</v>
      </c>
    </row>
    <row r="390" spans="1:13" x14ac:dyDescent="0.25">
      <c r="A390">
        <v>832461764</v>
      </c>
      <c r="B390">
        <v>602</v>
      </c>
      <c r="C390">
        <v>5393</v>
      </c>
      <c r="D390">
        <v>7700</v>
      </c>
      <c r="E390">
        <v>410085799999000</v>
      </c>
      <c r="F390">
        <v>97</v>
      </c>
      <c r="G390">
        <v>19</v>
      </c>
      <c r="H390">
        <v>2012</v>
      </c>
      <c r="I390">
        <v>13</v>
      </c>
      <c r="J390" t="s">
        <v>83</v>
      </c>
      <c r="K390" s="1">
        <v>40994</v>
      </c>
      <c r="L390" s="1">
        <v>41000</v>
      </c>
      <c r="M390" t="s">
        <v>18</v>
      </c>
    </row>
    <row r="391" spans="1:13" x14ac:dyDescent="0.25">
      <c r="A391">
        <v>832462207</v>
      </c>
      <c r="B391">
        <v>2286</v>
      </c>
      <c r="C391">
        <v>5393</v>
      </c>
      <c r="F391">
        <v>97</v>
      </c>
      <c r="G391">
        <v>19</v>
      </c>
      <c r="H391">
        <v>2012</v>
      </c>
      <c r="I391">
        <v>13</v>
      </c>
      <c r="J391" t="s">
        <v>83</v>
      </c>
      <c r="K391" s="1">
        <v>40994</v>
      </c>
      <c r="L391" s="1">
        <v>41000</v>
      </c>
      <c r="M391" t="s">
        <v>19</v>
      </c>
    </row>
    <row r="392" spans="1:13" x14ac:dyDescent="0.25">
      <c r="A392">
        <v>832459849</v>
      </c>
      <c r="B392">
        <v>8</v>
      </c>
      <c r="C392">
        <v>5393</v>
      </c>
      <c r="D392">
        <v>7700</v>
      </c>
      <c r="E392">
        <v>400000610015000</v>
      </c>
      <c r="F392">
        <v>97</v>
      </c>
      <c r="G392">
        <v>19</v>
      </c>
      <c r="H392">
        <v>2012</v>
      </c>
      <c r="I392">
        <v>14</v>
      </c>
      <c r="J392" t="s">
        <v>84</v>
      </c>
      <c r="K392" s="1">
        <v>41001</v>
      </c>
      <c r="L392" s="1">
        <v>41007</v>
      </c>
      <c r="M392" t="s">
        <v>14</v>
      </c>
    </row>
    <row r="393" spans="1:13" x14ac:dyDescent="0.25">
      <c r="A393">
        <v>832460330</v>
      </c>
      <c r="B393">
        <v>32</v>
      </c>
      <c r="C393">
        <v>5393</v>
      </c>
      <c r="D393">
        <v>7700</v>
      </c>
      <c r="E393">
        <v>410015610040000</v>
      </c>
      <c r="F393">
        <v>97</v>
      </c>
      <c r="G393">
        <v>19</v>
      </c>
      <c r="H393">
        <v>2012</v>
      </c>
      <c r="I393">
        <v>14</v>
      </c>
      <c r="J393" t="s">
        <v>84</v>
      </c>
      <c r="K393" s="1">
        <v>41001</v>
      </c>
      <c r="L393" s="1">
        <v>41007</v>
      </c>
      <c r="M393" t="s">
        <v>15</v>
      </c>
    </row>
    <row r="394" spans="1:13" x14ac:dyDescent="0.25">
      <c r="A394">
        <v>832460811</v>
      </c>
      <c r="B394">
        <v>369</v>
      </c>
      <c r="C394">
        <v>5393</v>
      </c>
      <c r="D394">
        <v>7700</v>
      </c>
      <c r="E394">
        <v>410040610065000</v>
      </c>
      <c r="F394">
        <v>97</v>
      </c>
      <c r="G394">
        <v>19</v>
      </c>
      <c r="H394">
        <v>2012</v>
      </c>
      <c r="I394">
        <v>14</v>
      </c>
      <c r="J394" t="s">
        <v>84</v>
      </c>
      <c r="K394" s="1">
        <v>41001</v>
      </c>
      <c r="L394" s="1">
        <v>41007</v>
      </c>
      <c r="M394" t="s">
        <v>16</v>
      </c>
    </row>
    <row r="395" spans="1:13" x14ac:dyDescent="0.25">
      <c r="A395">
        <v>832461292</v>
      </c>
      <c r="B395">
        <v>1119</v>
      </c>
      <c r="C395">
        <v>5393</v>
      </c>
      <c r="D395">
        <v>7700</v>
      </c>
      <c r="E395">
        <v>410065610085000</v>
      </c>
      <c r="F395">
        <v>97</v>
      </c>
      <c r="G395">
        <v>19</v>
      </c>
      <c r="H395">
        <v>2012</v>
      </c>
      <c r="I395">
        <v>14</v>
      </c>
      <c r="J395" t="s">
        <v>84</v>
      </c>
      <c r="K395" s="1">
        <v>41001</v>
      </c>
      <c r="L395" s="1">
        <v>41007</v>
      </c>
      <c r="M395" t="s">
        <v>17</v>
      </c>
    </row>
    <row r="396" spans="1:13" x14ac:dyDescent="0.25">
      <c r="A396">
        <v>832461773</v>
      </c>
      <c r="B396">
        <v>561</v>
      </c>
      <c r="C396">
        <v>5393</v>
      </c>
      <c r="D396">
        <v>7700</v>
      </c>
      <c r="E396">
        <v>410085799999000</v>
      </c>
      <c r="F396">
        <v>97</v>
      </c>
      <c r="G396">
        <v>19</v>
      </c>
      <c r="H396">
        <v>2012</v>
      </c>
      <c r="I396">
        <v>14</v>
      </c>
      <c r="J396" t="s">
        <v>84</v>
      </c>
      <c r="K396" s="1">
        <v>41001</v>
      </c>
      <c r="L396" s="1">
        <v>41007</v>
      </c>
      <c r="M396" t="s">
        <v>18</v>
      </c>
    </row>
    <row r="397" spans="1:13" x14ac:dyDescent="0.25">
      <c r="A397">
        <v>832462371</v>
      </c>
      <c r="B397">
        <v>2089</v>
      </c>
      <c r="C397">
        <v>5393</v>
      </c>
      <c r="F397">
        <v>97</v>
      </c>
      <c r="G397">
        <v>19</v>
      </c>
      <c r="H397">
        <v>2012</v>
      </c>
      <c r="I397">
        <v>14</v>
      </c>
      <c r="J397" t="s">
        <v>84</v>
      </c>
      <c r="K397" s="1">
        <v>41001</v>
      </c>
      <c r="L397" s="1">
        <v>41007</v>
      </c>
      <c r="M397" t="s">
        <v>19</v>
      </c>
    </row>
    <row r="398" spans="1:13" x14ac:dyDescent="0.25">
      <c r="A398">
        <v>832459858</v>
      </c>
      <c r="B398">
        <v>10</v>
      </c>
      <c r="C398">
        <v>5393</v>
      </c>
      <c r="D398">
        <v>7700</v>
      </c>
      <c r="E398">
        <v>400000610015000</v>
      </c>
      <c r="F398">
        <v>97</v>
      </c>
      <c r="G398">
        <v>19</v>
      </c>
      <c r="H398">
        <v>2012</v>
      </c>
      <c r="I398">
        <v>15</v>
      </c>
      <c r="J398" t="s">
        <v>85</v>
      </c>
      <c r="K398" s="1">
        <v>41008</v>
      </c>
      <c r="L398" s="1">
        <v>41014</v>
      </c>
      <c r="M398" t="s">
        <v>14</v>
      </c>
    </row>
    <row r="399" spans="1:13" x14ac:dyDescent="0.25">
      <c r="A399">
        <v>832460339</v>
      </c>
      <c r="B399">
        <v>51</v>
      </c>
      <c r="C399">
        <v>5393</v>
      </c>
      <c r="D399">
        <v>7700</v>
      </c>
      <c r="E399">
        <v>410015610040000</v>
      </c>
      <c r="F399">
        <v>97</v>
      </c>
      <c r="G399">
        <v>19</v>
      </c>
      <c r="H399">
        <v>2012</v>
      </c>
      <c r="I399">
        <v>15</v>
      </c>
      <c r="J399" t="s">
        <v>85</v>
      </c>
      <c r="K399" s="1">
        <v>41008</v>
      </c>
      <c r="L399" s="1">
        <v>41014</v>
      </c>
      <c r="M399" t="s">
        <v>15</v>
      </c>
    </row>
    <row r="400" spans="1:13" x14ac:dyDescent="0.25">
      <c r="A400">
        <v>832460820</v>
      </c>
      <c r="B400">
        <v>410</v>
      </c>
      <c r="C400">
        <v>5393</v>
      </c>
      <c r="D400">
        <v>7700</v>
      </c>
      <c r="E400">
        <v>410040610065000</v>
      </c>
      <c r="F400">
        <v>97</v>
      </c>
      <c r="G400">
        <v>19</v>
      </c>
      <c r="H400">
        <v>2012</v>
      </c>
      <c r="I400">
        <v>15</v>
      </c>
      <c r="J400" t="s">
        <v>85</v>
      </c>
      <c r="K400" s="1">
        <v>41008</v>
      </c>
      <c r="L400" s="1">
        <v>41014</v>
      </c>
      <c r="M400" t="s">
        <v>16</v>
      </c>
    </row>
    <row r="401" spans="1:13" x14ac:dyDescent="0.25">
      <c r="A401">
        <v>832461301</v>
      </c>
      <c r="B401">
        <v>1145</v>
      </c>
      <c r="C401">
        <v>5393</v>
      </c>
      <c r="D401">
        <v>7700</v>
      </c>
      <c r="E401">
        <v>410065610085000</v>
      </c>
      <c r="F401">
        <v>97</v>
      </c>
      <c r="G401">
        <v>19</v>
      </c>
      <c r="H401">
        <v>2012</v>
      </c>
      <c r="I401">
        <v>15</v>
      </c>
      <c r="J401" t="s">
        <v>85</v>
      </c>
      <c r="K401" s="1">
        <v>41008</v>
      </c>
      <c r="L401" s="1">
        <v>41014</v>
      </c>
      <c r="M401" t="s">
        <v>17</v>
      </c>
    </row>
    <row r="402" spans="1:13" x14ac:dyDescent="0.25">
      <c r="A402">
        <v>832461782</v>
      </c>
      <c r="B402">
        <v>652</v>
      </c>
      <c r="C402">
        <v>5393</v>
      </c>
      <c r="D402">
        <v>7700</v>
      </c>
      <c r="E402">
        <v>410085799999000</v>
      </c>
      <c r="F402">
        <v>97</v>
      </c>
      <c r="G402">
        <v>19</v>
      </c>
      <c r="H402">
        <v>2012</v>
      </c>
      <c r="I402">
        <v>15</v>
      </c>
      <c r="J402" t="s">
        <v>85</v>
      </c>
      <c r="K402" s="1">
        <v>41008</v>
      </c>
      <c r="L402" s="1">
        <v>41014</v>
      </c>
      <c r="M402" t="s">
        <v>18</v>
      </c>
    </row>
    <row r="403" spans="1:13" x14ac:dyDescent="0.25">
      <c r="A403">
        <v>832462265</v>
      </c>
      <c r="B403">
        <v>2268</v>
      </c>
      <c r="C403">
        <v>5393</v>
      </c>
      <c r="F403">
        <v>97</v>
      </c>
      <c r="G403">
        <v>19</v>
      </c>
      <c r="H403">
        <v>2012</v>
      </c>
      <c r="I403">
        <v>15</v>
      </c>
      <c r="J403" t="s">
        <v>85</v>
      </c>
      <c r="K403" s="1">
        <v>41008</v>
      </c>
      <c r="L403" s="1">
        <v>41014</v>
      </c>
      <c r="M403" t="s">
        <v>19</v>
      </c>
    </row>
    <row r="404" spans="1:13" x14ac:dyDescent="0.25">
      <c r="A404">
        <v>832459867</v>
      </c>
      <c r="B404">
        <v>6</v>
      </c>
      <c r="C404">
        <v>5393</v>
      </c>
      <c r="D404">
        <v>7700</v>
      </c>
      <c r="E404">
        <v>400000610015000</v>
      </c>
      <c r="F404">
        <v>97</v>
      </c>
      <c r="G404">
        <v>19</v>
      </c>
      <c r="H404">
        <v>2012</v>
      </c>
      <c r="I404">
        <v>16</v>
      </c>
      <c r="J404" t="s">
        <v>86</v>
      </c>
      <c r="K404" s="1">
        <v>41015</v>
      </c>
      <c r="L404" s="1">
        <v>41021</v>
      </c>
      <c r="M404" t="s">
        <v>14</v>
      </c>
    </row>
    <row r="405" spans="1:13" x14ac:dyDescent="0.25">
      <c r="A405">
        <v>832460348</v>
      </c>
      <c r="B405">
        <v>41</v>
      </c>
      <c r="C405">
        <v>5393</v>
      </c>
      <c r="D405">
        <v>7700</v>
      </c>
      <c r="E405">
        <v>410015610040000</v>
      </c>
      <c r="F405">
        <v>97</v>
      </c>
      <c r="G405">
        <v>19</v>
      </c>
      <c r="H405">
        <v>2012</v>
      </c>
      <c r="I405">
        <v>16</v>
      </c>
      <c r="J405" t="s">
        <v>86</v>
      </c>
      <c r="K405" s="1">
        <v>41015</v>
      </c>
      <c r="L405" s="1">
        <v>41021</v>
      </c>
      <c r="M405" t="s">
        <v>15</v>
      </c>
    </row>
    <row r="406" spans="1:13" x14ac:dyDescent="0.25">
      <c r="A406">
        <v>832460829</v>
      </c>
      <c r="B406">
        <v>424</v>
      </c>
      <c r="C406">
        <v>5393</v>
      </c>
      <c r="D406">
        <v>7700</v>
      </c>
      <c r="E406">
        <v>410040610065000</v>
      </c>
      <c r="F406">
        <v>97</v>
      </c>
      <c r="G406">
        <v>19</v>
      </c>
      <c r="H406">
        <v>2012</v>
      </c>
      <c r="I406">
        <v>16</v>
      </c>
      <c r="J406" t="s">
        <v>86</v>
      </c>
      <c r="K406" s="1">
        <v>41015</v>
      </c>
      <c r="L406" s="1">
        <v>41021</v>
      </c>
      <c r="M406" t="s">
        <v>16</v>
      </c>
    </row>
    <row r="407" spans="1:13" x14ac:dyDescent="0.25">
      <c r="A407">
        <v>832461310</v>
      </c>
      <c r="B407">
        <v>1100</v>
      </c>
      <c r="C407">
        <v>5393</v>
      </c>
      <c r="D407">
        <v>7700</v>
      </c>
      <c r="E407">
        <v>410065610085000</v>
      </c>
      <c r="F407">
        <v>97</v>
      </c>
      <c r="G407">
        <v>19</v>
      </c>
      <c r="H407">
        <v>2012</v>
      </c>
      <c r="I407">
        <v>16</v>
      </c>
      <c r="J407" t="s">
        <v>86</v>
      </c>
      <c r="K407" s="1">
        <v>41015</v>
      </c>
      <c r="L407" s="1">
        <v>41021</v>
      </c>
      <c r="M407" t="s">
        <v>17</v>
      </c>
    </row>
    <row r="408" spans="1:13" x14ac:dyDescent="0.25">
      <c r="A408">
        <v>832461791</v>
      </c>
      <c r="B408">
        <v>573</v>
      </c>
      <c r="C408">
        <v>5393</v>
      </c>
      <c r="D408">
        <v>7700</v>
      </c>
      <c r="E408">
        <v>410085799999000</v>
      </c>
      <c r="F408">
        <v>97</v>
      </c>
      <c r="G408">
        <v>19</v>
      </c>
      <c r="H408">
        <v>2012</v>
      </c>
      <c r="I408">
        <v>16</v>
      </c>
      <c r="J408" t="s">
        <v>86</v>
      </c>
      <c r="K408" s="1">
        <v>41015</v>
      </c>
      <c r="L408" s="1">
        <v>41021</v>
      </c>
      <c r="M408" t="s">
        <v>18</v>
      </c>
    </row>
    <row r="409" spans="1:13" x14ac:dyDescent="0.25">
      <c r="A409">
        <v>832462563</v>
      </c>
      <c r="B409">
        <v>2144</v>
      </c>
      <c r="C409">
        <v>5393</v>
      </c>
      <c r="F409">
        <v>97</v>
      </c>
      <c r="G409">
        <v>19</v>
      </c>
      <c r="H409">
        <v>2012</v>
      </c>
      <c r="I409">
        <v>16</v>
      </c>
      <c r="J409" t="s">
        <v>86</v>
      </c>
      <c r="K409" s="1">
        <v>41015</v>
      </c>
      <c r="L409" s="1">
        <v>41021</v>
      </c>
      <c r="M409" t="s">
        <v>19</v>
      </c>
    </row>
    <row r="410" spans="1:13" x14ac:dyDescent="0.25">
      <c r="A410">
        <v>832459876</v>
      </c>
      <c r="B410">
        <v>6</v>
      </c>
      <c r="C410">
        <v>5393</v>
      </c>
      <c r="D410">
        <v>7700</v>
      </c>
      <c r="E410">
        <v>400000610015000</v>
      </c>
      <c r="F410">
        <v>97</v>
      </c>
      <c r="G410">
        <v>19</v>
      </c>
      <c r="H410">
        <v>2012</v>
      </c>
      <c r="I410">
        <v>17</v>
      </c>
      <c r="J410" t="s">
        <v>87</v>
      </c>
      <c r="K410" s="1">
        <v>41022</v>
      </c>
      <c r="L410" s="1">
        <v>41028</v>
      </c>
      <c r="M410" t="s">
        <v>14</v>
      </c>
    </row>
    <row r="411" spans="1:13" x14ac:dyDescent="0.25">
      <c r="A411">
        <v>832460357</v>
      </c>
      <c r="B411">
        <v>43</v>
      </c>
      <c r="C411">
        <v>5393</v>
      </c>
      <c r="D411">
        <v>7700</v>
      </c>
      <c r="E411">
        <v>410015610040000</v>
      </c>
      <c r="F411">
        <v>97</v>
      </c>
      <c r="G411">
        <v>19</v>
      </c>
      <c r="H411">
        <v>2012</v>
      </c>
      <c r="I411">
        <v>17</v>
      </c>
      <c r="J411" t="s">
        <v>87</v>
      </c>
      <c r="K411" s="1">
        <v>41022</v>
      </c>
      <c r="L411" s="1">
        <v>41028</v>
      </c>
      <c r="M411" t="s">
        <v>15</v>
      </c>
    </row>
    <row r="412" spans="1:13" x14ac:dyDescent="0.25">
      <c r="A412">
        <v>832460838</v>
      </c>
      <c r="B412">
        <v>417</v>
      </c>
      <c r="C412">
        <v>5393</v>
      </c>
      <c r="D412">
        <v>7700</v>
      </c>
      <c r="E412">
        <v>410040610065000</v>
      </c>
      <c r="F412">
        <v>97</v>
      </c>
      <c r="G412">
        <v>19</v>
      </c>
      <c r="H412">
        <v>2012</v>
      </c>
      <c r="I412">
        <v>17</v>
      </c>
      <c r="J412" t="s">
        <v>87</v>
      </c>
      <c r="K412" s="1">
        <v>41022</v>
      </c>
      <c r="L412" s="1">
        <v>41028</v>
      </c>
      <c r="M412" t="s">
        <v>16</v>
      </c>
    </row>
    <row r="413" spans="1:13" x14ac:dyDescent="0.25">
      <c r="A413">
        <v>832461319</v>
      </c>
      <c r="B413">
        <v>1147</v>
      </c>
      <c r="C413">
        <v>5393</v>
      </c>
      <c r="D413">
        <v>7700</v>
      </c>
      <c r="E413">
        <v>410065610085000</v>
      </c>
      <c r="F413">
        <v>97</v>
      </c>
      <c r="G413">
        <v>19</v>
      </c>
      <c r="H413">
        <v>2012</v>
      </c>
      <c r="I413">
        <v>17</v>
      </c>
      <c r="J413" t="s">
        <v>87</v>
      </c>
      <c r="K413" s="1">
        <v>41022</v>
      </c>
      <c r="L413" s="1">
        <v>41028</v>
      </c>
      <c r="M413" t="s">
        <v>17</v>
      </c>
    </row>
    <row r="414" spans="1:13" x14ac:dyDescent="0.25">
      <c r="A414">
        <v>832461800</v>
      </c>
      <c r="B414">
        <v>645</v>
      </c>
      <c r="C414">
        <v>5393</v>
      </c>
      <c r="D414">
        <v>7700</v>
      </c>
      <c r="E414">
        <v>410085799999000</v>
      </c>
      <c r="F414">
        <v>97</v>
      </c>
      <c r="G414">
        <v>19</v>
      </c>
      <c r="H414">
        <v>2012</v>
      </c>
      <c r="I414">
        <v>17</v>
      </c>
      <c r="J414" t="s">
        <v>87</v>
      </c>
      <c r="K414" s="1">
        <v>41022</v>
      </c>
      <c r="L414" s="1">
        <v>41028</v>
      </c>
      <c r="M414" t="s">
        <v>18</v>
      </c>
    </row>
    <row r="415" spans="1:13" x14ac:dyDescent="0.25">
      <c r="A415">
        <v>832462140</v>
      </c>
      <c r="B415">
        <v>2258</v>
      </c>
      <c r="C415">
        <v>5393</v>
      </c>
      <c r="F415">
        <v>97</v>
      </c>
      <c r="G415">
        <v>19</v>
      </c>
      <c r="H415">
        <v>2012</v>
      </c>
      <c r="I415">
        <v>17</v>
      </c>
      <c r="J415" t="s">
        <v>87</v>
      </c>
      <c r="K415" s="1">
        <v>41022</v>
      </c>
      <c r="L415" s="1">
        <v>41028</v>
      </c>
      <c r="M415" t="s">
        <v>19</v>
      </c>
    </row>
    <row r="416" spans="1:13" x14ac:dyDescent="0.25">
      <c r="A416">
        <v>832459886</v>
      </c>
      <c r="B416">
        <v>11</v>
      </c>
      <c r="C416">
        <v>5393</v>
      </c>
      <c r="D416">
        <v>7700</v>
      </c>
      <c r="E416">
        <v>400000610015000</v>
      </c>
      <c r="F416">
        <v>97</v>
      </c>
      <c r="G416">
        <v>19</v>
      </c>
      <c r="H416">
        <v>2012</v>
      </c>
      <c r="I416">
        <v>18</v>
      </c>
      <c r="J416" t="s">
        <v>88</v>
      </c>
      <c r="K416" s="1">
        <v>41029</v>
      </c>
      <c r="L416" s="1">
        <v>41035</v>
      </c>
      <c r="M416" t="s">
        <v>14</v>
      </c>
    </row>
    <row r="417" spans="1:13" x14ac:dyDescent="0.25">
      <c r="A417">
        <v>832460366</v>
      </c>
      <c r="B417">
        <v>46</v>
      </c>
      <c r="C417">
        <v>5393</v>
      </c>
      <c r="D417">
        <v>7700</v>
      </c>
      <c r="E417">
        <v>410015610040000</v>
      </c>
      <c r="F417">
        <v>97</v>
      </c>
      <c r="G417">
        <v>19</v>
      </c>
      <c r="H417">
        <v>2012</v>
      </c>
      <c r="I417">
        <v>18</v>
      </c>
      <c r="J417" t="s">
        <v>88</v>
      </c>
      <c r="K417" s="1">
        <v>41029</v>
      </c>
      <c r="L417" s="1">
        <v>41035</v>
      </c>
      <c r="M417" t="s">
        <v>15</v>
      </c>
    </row>
    <row r="418" spans="1:13" x14ac:dyDescent="0.25">
      <c r="A418">
        <v>832460847</v>
      </c>
      <c r="B418">
        <v>443</v>
      </c>
      <c r="C418">
        <v>5393</v>
      </c>
      <c r="D418">
        <v>7700</v>
      </c>
      <c r="E418">
        <v>410040610065000</v>
      </c>
      <c r="F418">
        <v>97</v>
      </c>
      <c r="G418">
        <v>19</v>
      </c>
      <c r="H418">
        <v>2012</v>
      </c>
      <c r="I418">
        <v>18</v>
      </c>
      <c r="J418" t="s">
        <v>88</v>
      </c>
      <c r="K418" s="1">
        <v>41029</v>
      </c>
      <c r="L418" s="1">
        <v>41035</v>
      </c>
      <c r="M418" t="s">
        <v>16</v>
      </c>
    </row>
    <row r="419" spans="1:13" x14ac:dyDescent="0.25">
      <c r="A419">
        <v>832461328</v>
      </c>
      <c r="B419">
        <v>1052</v>
      </c>
      <c r="C419">
        <v>5393</v>
      </c>
      <c r="D419">
        <v>7700</v>
      </c>
      <c r="E419">
        <v>410065610085000</v>
      </c>
      <c r="F419">
        <v>97</v>
      </c>
      <c r="G419">
        <v>19</v>
      </c>
      <c r="H419">
        <v>2012</v>
      </c>
      <c r="I419">
        <v>18</v>
      </c>
      <c r="J419" t="s">
        <v>88</v>
      </c>
      <c r="K419" s="1">
        <v>41029</v>
      </c>
      <c r="L419" s="1">
        <v>41035</v>
      </c>
      <c r="M419" t="s">
        <v>17</v>
      </c>
    </row>
    <row r="420" spans="1:13" x14ac:dyDescent="0.25">
      <c r="A420">
        <v>832461809</v>
      </c>
      <c r="B420">
        <v>550</v>
      </c>
      <c r="C420">
        <v>5393</v>
      </c>
      <c r="D420">
        <v>7700</v>
      </c>
      <c r="E420">
        <v>410085799999000</v>
      </c>
      <c r="F420">
        <v>97</v>
      </c>
      <c r="G420">
        <v>19</v>
      </c>
      <c r="H420">
        <v>2012</v>
      </c>
      <c r="I420">
        <v>18</v>
      </c>
      <c r="J420" t="s">
        <v>88</v>
      </c>
      <c r="K420" s="1">
        <v>41029</v>
      </c>
      <c r="L420" s="1">
        <v>41035</v>
      </c>
      <c r="M420" t="s">
        <v>18</v>
      </c>
    </row>
    <row r="421" spans="1:13" x14ac:dyDescent="0.25">
      <c r="A421">
        <v>832462211</v>
      </c>
      <c r="B421">
        <v>2102</v>
      </c>
      <c r="C421">
        <v>5393</v>
      </c>
      <c r="F421">
        <v>97</v>
      </c>
      <c r="G421">
        <v>19</v>
      </c>
      <c r="H421">
        <v>2012</v>
      </c>
      <c r="I421">
        <v>18</v>
      </c>
      <c r="J421" t="s">
        <v>88</v>
      </c>
      <c r="K421" s="1">
        <v>41029</v>
      </c>
      <c r="L421" s="1">
        <v>41035</v>
      </c>
      <c r="M421" t="s">
        <v>19</v>
      </c>
    </row>
    <row r="422" spans="1:13" x14ac:dyDescent="0.25">
      <c r="A422">
        <v>832459894</v>
      </c>
      <c r="B422">
        <v>9</v>
      </c>
      <c r="C422">
        <v>5393</v>
      </c>
      <c r="D422">
        <v>7700</v>
      </c>
      <c r="E422">
        <v>400000610015000</v>
      </c>
      <c r="F422">
        <v>97</v>
      </c>
      <c r="G422">
        <v>19</v>
      </c>
      <c r="H422">
        <v>2012</v>
      </c>
      <c r="I422">
        <v>19</v>
      </c>
      <c r="J422" t="s">
        <v>89</v>
      </c>
      <c r="K422" s="1">
        <v>41036</v>
      </c>
      <c r="L422" s="1">
        <v>41042</v>
      </c>
      <c r="M422" t="s">
        <v>14</v>
      </c>
    </row>
    <row r="423" spans="1:13" x14ac:dyDescent="0.25">
      <c r="A423">
        <v>832460376</v>
      </c>
      <c r="B423">
        <v>49</v>
      </c>
      <c r="C423">
        <v>5393</v>
      </c>
      <c r="D423">
        <v>7700</v>
      </c>
      <c r="E423">
        <v>410015610040000</v>
      </c>
      <c r="F423">
        <v>97</v>
      </c>
      <c r="G423">
        <v>19</v>
      </c>
      <c r="H423">
        <v>2012</v>
      </c>
      <c r="I423">
        <v>19</v>
      </c>
      <c r="J423" t="s">
        <v>89</v>
      </c>
      <c r="K423" s="1">
        <v>41036</v>
      </c>
      <c r="L423" s="1">
        <v>41042</v>
      </c>
      <c r="M423" t="s">
        <v>15</v>
      </c>
    </row>
    <row r="424" spans="1:13" x14ac:dyDescent="0.25">
      <c r="A424">
        <v>832460856</v>
      </c>
      <c r="B424">
        <v>380</v>
      </c>
      <c r="C424">
        <v>5393</v>
      </c>
      <c r="D424">
        <v>7700</v>
      </c>
      <c r="E424">
        <v>410040610065000</v>
      </c>
      <c r="F424">
        <v>97</v>
      </c>
      <c r="G424">
        <v>19</v>
      </c>
      <c r="H424">
        <v>2012</v>
      </c>
      <c r="I424">
        <v>19</v>
      </c>
      <c r="J424" t="s">
        <v>89</v>
      </c>
      <c r="K424" s="1">
        <v>41036</v>
      </c>
      <c r="L424" s="1">
        <v>41042</v>
      </c>
      <c r="M424" t="s">
        <v>16</v>
      </c>
    </row>
    <row r="425" spans="1:13" x14ac:dyDescent="0.25">
      <c r="A425">
        <v>832461337</v>
      </c>
      <c r="B425">
        <v>992</v>
      </c>
      <c r="C425">
        <v>5393</v>
      </c>
      <c r="D425">
        <v>7700</v>
      </c>
      <c r="E425">
        <v>410065610085000</v>
      </c>
      <c r="F425">
        <v>97</v>
      </c>
      <c r="G425">
        <v>19</v>
      </c>
      <c r="H425">
        <v>2012</v>
      </c>
      <c r="I425">
        <v>19</v>
      </c>
      <c r="J425" t="s">
        <v>89</v>
      </c>
      <c r="K425" s="1">
        <v>41036</v>
      </c>
      <c r="L425" s="1">
        <v>41042</v>
      </c>
      <c r="M425" t="s">
        <v>17</v>
      </c>
    </row>
    <row r="426" spans="1:13" x14ac:dyDescent="0.25">
      <c r="A426">
        <v>832461818</v>
      </c>
      <c r="B426">
        <v>503</v>
      </c>
      <c r="C426">
        <v>5393</v>
      </c>
      <c r="D426">
        <v>7700</v>
      </c>
      <c r="E426">
        <v>410085799999000</v>
      </c>
      <c r="F426">
        <v>97</v>
      </c>
      <c r="G426">
        <v>19</v>
      </c>
      <c r="H426">
        <v>2012</v>
      </c>
      <c r="I426">
        <v>19</v>
      </c>
      <c r="J426" t="s">
        <v>89</v>
      </c>
      <c r="K426" s="1">
        <v>41036</v>
      </c>
      <c r="L426" s="1">
        <v>41042</v>
      </c>
      <c r="M426" t="s">
        <v>18</v>
      </c>
    </row>
    <row r="427" spans="1:13" x14ac:dyDescent="0.25">
      <c r="A427">
        <v>832462489</v>
      </c>
      <c r="B427">
        <v>1933</v>
      </c>
      <c r="C427">
        <v>5393</v>
      </c>
      <c r="F427">
        <v>97</v>
      </c>
      <c r="G427">
        <v>19</v>
      </c>
      <c r="H427">
        <v>2012</v>
      </c>
      <c r="I427">
        <v>19</v>
      </c>
      <c r="J427" t="s">
        <v>89</v>
      </c>
      <c r="K427" s="1">
        <v>41036</v>
      </c>
      <c r="L427" s="1">
        <v>41042</v>
      </c>
      <c r="M427" t="s">
        <v>19</v>
      </c>
    </row>
    <row r="428" spans="1:13" x14ac:dyDescent="0.25">
      <c r="A428">
        <v>832459903</v>
      </c>
      <c r="B428">
        <v>13</v>
      </c>
      <c r="C428">
        <v>5393</v>
      </c>
      <c r="D428">
        <v>7700</v>
      </c>
      <c r="E428">
        <v>400000610015000</v>
      </c>
      <c r="F428">
        <v>97</v>
      </c>
      <c r="G428">
        <v>19</v>
      </c>
      <c r="H428">
        <v>2012</v>
      </c>
      <c r="I428">
        <v>20</v>
      </c>
      <c r="J428" t="s">
        <v>90</v>
      </c>
      <c r="K428" s="1">
        <v>41043</v>
      </c>
      <c r="L428" s="1">
        <v>41049</v>
      </c>
      <c r="M428" t="s">
        <v>14</v>
      </c>
    </row>
    <row r="429" spans="1:13" x14ac:dyDescent="0.25">
      <c r="A429">
        <v>832460384</v>
      </c>
      <c r="B429">
        <v>41</v>
      </c>
      <c r="C429">
        <v>5393</v>
      </c>
      <c r="D429">
        <v>7700</v>
      </c>
      <c r="E429">
        <v>410015610040000</v>
      </c>
      <c r="F429">
        <v>97</v>
      </c>
      <c r="G429">
        <v>19</v>
      </c>
      <c r="H429">
        <v>2012</v>
      </c>
      <c r="I429">
        <v>20</v>
      </c>
      <c r="J429" t="s">
        <v>90</v>
      </c>
      <c r="K429" s="1">
        <v>41043</v>
      </c>
      <c r="L429" s="1">
        <v>41049</v>
      </c>
      <c r="M429" t="s">
        <v>15</v>
      </c>
    </row>
    <row r="430" spans="1:13" x14ac:dyDescent="0.25">
      <c r="A430">
        <v>832460865</v>
      </c>
      <c r="B430">
        <v>378</v>
      </c>
      <c r="C430">
        <v>5393</v>
      </c>
      <c r="D430">
        <v>7700</v>
      </c>
      <c r="E430">
        <v>410040610065000</v>
      </c>
      <c r="F430">
        <v>97</v>
      </c>
      <c r="G430">
        <v>19</v>
      </c>
      <c r="H430">
        <v>2012</v>
      </c>
      <c r="I430">
        <v>20</v>
      </c>
      <c r="J430" t="s">
        <v>90</v>
      </c>
      <c r="K430" s="1">
        <v>41043</v>
      </c>
      <c r="L430" s="1">
        <v>41049</v>
      </c>
      <c r="M430" t="s">
        <v>16</v>
      </c>
    </row>
    <row r="431" spans="1:13" x14ac:dyDescent="0.25">
      <c r="A431">
        <v>832461346</v>
      </c>
      <c r="B431">
        <v>1057</v>
      </c>
      <c r="C431">
        <v>5393</v>
      </c>
      <c r="D431">
        <v>7700</v>
      </c>
      <c r="E431">
        <v>410065610085000</v>
      </c>
      <c r="F431">
        <v>97</v>
      </c>
      <c r="G431">
        <v>19</v>
      </c>
      <c r="H431">
        <v>2012</v>
      </c>
      <c r="I431">
        <v>20</v>
      </c>
      <c r="J431" t="s">
        <v>90</v>
      </c>
      <c r="K431" s="1">
        <v>41043</v>
      </c>
      <c r="L431" s="1">
        <v>41049</v>
      </c>
      <c r="M431" t="s">
        <v>17</v>
      </c>
    </row>
    <row r="432" spans="1:13" x14ac:dyDescent="0.25">
      <c r="A432">
        <v>832461827</v>
      </c>
      <c r="B432">
        <v>482</v>
      </c>
      <c r="C432">
        <v>5393</v>
      </c>
      <c r="D432">
        <v>7700</v>
      </c>
      <c r="E432">
        <v>410085799999000</v>
      </c>
      <c r="F432">
        <v>97</v>
      </c>
      <c r="G432">
        <v>19</v>
      </c>
      <c r="H432">
        <v>2012</v>
      </c>
      <c r="I432">
        <v>20</v>
      </c>
      <c r="J432" t="s">
        <v>90</v>
      </c>
      <c r="K432" s="1">
        <v>41043</v>
      </c>
      <c r="L432" s="1">
        <v>41049</v>
      </c>
      <c r="M432" t="s">
        <v>18</v>
      </c>
    </row>
    <row r="433" spans="1:13" x14ac:dyDescent="0.25">
      <c r="A433">
        <v>832462362</v>
      </c>
      <c r="B433">
        <v>1971</v>
      </c>
      <c r="C433">
        <v>5393</v>
      </c>
      <c r="F433">
        <v>97</v>
      </c>
      <c r="G433">
        <v>19</v>
      </c>
      <c r="H433">
        <v>2012</v>
      </c>
      <c r="I433">
        <v>20</v>
      </c>
      <c r="J433" t="s">
        <v>90</v>
      </c>
      <c r="K433" s="1">
        <v>41043</v>
      </c>
      <c r="L433" s="1">
        <v>41049</v>
      </c>
      <c r="M433" t="s">
        <v>19</v>
      </c>
    </row>
    <row r="434" spans="1:13" x14ac:dyDescent="0.25">
      <c r="A434">
        <v>832459912</v>
      </c>
      <c r="B434">
        <v>12</v>
      </c>
      <c r="C434">
        <v>5393</v>
      </c>
      <c r="D434">
        <v>7700</v>
      </c>
      <c r="E434">
        <v>400000610015000</v>
      </c>
      <c r="F434">
        <v>97</v>
      </c>
      <c r="G434">
        <v>19</v>
      </c>
      <c r="H434">
        <v>2012</v>
      </c>
      <c r="I434">
        <v>21</v>
      </c>
      <c r="J434" t="s">
        <v>91</v>
      </c>
      <c r="K434" s="1">
        <v>41050</v>
      </c>
      <c r="L434" s="1">
        <v>41056</v>
      </c>
      <c r="M434" t="s">
        <v>14</v>
      </c>
    </row>
    <row r="435" spans="1:13" x14ac:dyDescent="0.25">
      <c r="A435">
        <v>832460393</v>
      </c>
      <c r="B435">
        <v>50</v>
      </c>
      <c r="C435">
        <v>5393</v>
      </c>
      <c r="D435">
        <v>7700</v>
      </c>
      <c r="E435">
        <v>410015610040000</v>
      </c>
      <c r="F435">
        <v>97</v>
      </c>
      <c r="G435">
        <v>19</v>
      </c>
      <c r="H435">
        <v>2012</v>
      </c>
      <c r="I435">
        <v>21</v>
      </c>
      <c r="J435" t="s">
        <v>91</v>
      </c>
      <c r="K435" s="1">
        <v>41050</v>
      </c>
      <c r="L435" s="1">
        <v>41056</v>
      </c>
      <c r="M435" t="s">
        <v>15</v>
      </c>
    </row>
    <row r="436" spans="1:13" x14ac:dyDescent="0.25">
      <c r="A436">
        <v>832460874</v>
      </c>
      <c r="B436">
        <v>356</v>
      </c>
      <c r="C436">
        <v>5393</v>
      </c>
      <c r="D436">
        <v>7700</v>
      </c>
      <c r="E436">
        <v>410040610065000</v>
      </c>
      <c r="F436">
        <v>97</v>
      </c>
      <c r="G436">
        <v>19</v>
      </c>
      <c r="H436">
        <v>2012</v>
      </c>
      <c r="I436">
        <v>21</v>
      </c>
      <c r="J436" t="s">
        <v>91</v>
      </c>
      <c r="K436" s="1">
        <v>41050</v>
      </c>
      <c r="L436" s="1">
        <v>41056</v>
      </c>
      <c r="M436" t="s">
        <v>16</v>
      </c>
    </row>
    <row r="437" spans="1:13" x14ac:dyDescent="0.25">
      <c r="A437">
        <v>832461355</v>
      </c>
      <c r="B437">
        <v>1103</v>
      </c>
      <c r="C437">
        <v>5393</v>
      </c>
      <c r="D437">
        <v>7700</v>
      </c>
      <c r="E437">
        <v>410065610085000</v>
      </c>
      <c r="F437">
        <v>97</v>
      </c>
      <c r="G437">
        <v>19</v>
      </c>
      <c r="H437">
        <v>2012</v>
      </c>
      <c r="I437">
        <v>21</v>
      </c>
      <c r="J437" t="s">
        <v>91</v>
      </c>
      <c r="K437" s="1">
        <v>41050</v>
      </c>
      <c r="L437" s="1">
        <v>41056</v>
      </c>
      <c r="M437" t="s">
        <v>17</v>
      </c>
    </row>
    <row r="438" spans="1:13" x14ac:dyDescent="0.25">
      <c r="A438">
        <v>832461838</v>
      </c>
      <c r="B438">
        <v>514</v>
      </c>
      <c r="C438">
        <v>5393</v>
      </c>
      <c r="D438">
        <v>7700</v>
      </c>
      <c r="E438">
        <v>410085799999000</v>
      </c>
      <c r="F438">
        <v>97</v>
      </c>
      <c r="G438">
        <v>19</v>
      </c>
      <c r="H438">
        <v>2012</v>
      </c>
      <c r="I438">
        <v>21</v>
      </c>
      <c r="J438" t="s">
        <v>91</v>
      </c>
      <c r="K438" s="1">
        <v>41050</v>
      </c>
      <c r="L438" s="1">
        <v>41056</v>
      </c>
      <c r="M438" t="s">
        <v>18</v>
      </c>
    </row>
    <row r="439" spans="1:13" x14ac:dyDescent="0.25">
      <c r="A439">
        <v>832462199</v>
      </c>
      <c r="B439">
        <v>2035</v>
      </c>
      <c r="C439">
        <v>5393</v>
      </c>
      <c r="F439">
        <v>97</v>
      </c>
      <c r="G439">
        <v>19</v>
      </c>
      <c r="H439">
        <v>2012</v>
      </c>
      <c r="I439">
        <v>21</v>
      </c>
      <c r="J439" t="s">
        <v>91</v>
      </c>
      <c r="K439" s="1">
        <v>41050</v>
      </c>
      <c r="L439" s="1">
        <v>41056</v>
      </c>
      <c r="M439" t="s">
        <v>19</v>
      </c>
    </row>
    <row r="440" spans="1:13" x14ac:dyDescent="0.25">
      <c r="A440">
        <v>832459921</v>
      </c>
      <c r="B440">
        <v>7</v>
      </c>
      <c r="C440">
        <v>5393</v>
      </c>
      <c r="D440">
        <v>7700</v>
      </c>
      <c r="E440">
        <v>400000610015000</v>
      </c>
      <c r="F440">
        <v>97</v>
      </c>
      <c r="G440">
        <v>19</v>
      </c>
      <c r="H440">
        <v>2012</v>
      </c>
      <c r="I440">
        <v>22</v>
      </c>
      <c r="J440" t="s">
        <v>92</v>
      </c>
      <c r="K440" s="1">
        <v>41057</v>
      </c>
      <c r="L440" s="1">
        <v>41063</v>
      </c>
      <c r="M440" t="s">
        <v>14</v>
      </c>
    </row>
    <row r="441" spans="1:13" x14ac:dyDescent="0.25">
      <c r="A441">
        <v>832460402</v>
      </c>
      <c r="B441">
        <v>45</v>
      </c>
      <c r="C441">
        <v>5393</v>
      </c>
      <c r="D441">
        <v>7700</v>
      </c>
      <c r="E441">
        <v>410015610040000</v>
      </c>
      <c r="F441">
        <v>97</v>
      </c>
      <c r="G441">
        <v>19</v>
      </c>
      <c r="H441">
        <v>2012</v>
      </c>
      <c r="I441">
        <v>22</v>
      </c>
      <c r="J441" t="s">
        <v>92</v>
      </c>
      <c r="K441" s="1">
        <v>41057</v>
      </c>
      <c r="L441" s="1">
        <v>41063</v>
      </c>
      <c r="M441" t="s">
        <v>15</v>
      </c>
    </row>
    <row r="442" spans="1:13" x14ac:dyDescent="0.25">
      <c r="A442">
        <v>832460883</v>
      </c>
      <c r="B442">
        <v>389</v>
      </c>
      <c r="C442">
        <v>5393</v>
      </c>
      <c r="D442">
        <v>7700</v>
      </c>
      <c r="E442">
        <v>410040610065000</v>
      </c>
      <c r="F442">
        <v>97</v>
      </c>
      <c r="G442">
        <v>19</v>
      </c>
      <c r="H442">
        <v>2012</v>
      </c>
      <c r="I442">
        <v>22</v>
      </c>
      <c r="J442" t="s">
        <v>92</v>
      </c>
      <c r="K442" s="1">
        <v>41057</v>
      </c>
      <c r="L442" s="1">
        <v>41063</v>
      </c>
      <c r="M442" t="s">
        <v>16</v>
      </c>
    </row>
    <row r="443" spans="1:13" x14ac:dyDescent="0.25">
      <c r="A443">
        <v>832461364</v>
      </c>
      <c r="B443">
        <v>1007</v>
      </c>
      <c r="C443">
        <v>5393</v>
      </c>
      <c r="D443">
        <v>7700</v>
      </c>
      <c r="E443">
        <v>410065610085000</v>
      </c>
      <c r="F443">
        <v>97</v>
      </c>
      <c r="G443">
        <v>19</v>
      </c>
      <c r="H443">
        <v>2012</v>
      </c>
      <c r="I443">
        <v>22</v>
      </c>
      <c r="J443" t="s">
        <v>92</v>
      </c>
      <c r="K443" s="1">
        <v>41057</v>
      </c>
      <c r="L443" s="1">
        <v>41063</v>
      </c>
      <c r="M443" t="s">
        <v>17</v>
      </c>
    </row>
    <row r="444" spans="1:13" x14ac:dyDescent="0.25">
      <c r="A444">
        <v>832461845</v>
      </c>
      <c r="B444">
        <v>556</v>
      </c>
      <c r="C444">
        <v>5393</v>
      </c>
      <c r="D444">
        <v>7700</v>
      </c>
      <c r="E444">
        <v>410085799999000</v>
      </c>
      <c r="F444">
        <v>97</v>
      </c>
      <c r="G444">
        <v>19</v>
      </c>
      <c r="H444">
        <v>2012</v>
      </c>
      <c r="I444">
        <v>22</v>
      </c>
      <c r="J444" t="s">
        <v>92</v>
      </c>
      <c r="K444" s="1">
        <v>41057</v>
      </c>
      <c r="L444" s="1">
        <v>41063</v>
      </c>
      <c r="M444" t="s">
        <v>18</v>
      </c>
    </row>
    <row r="445" spans="1:13" x14ac:dyDescent="0.25">
      <c r="A445">
        <v>832462300</v>
      </c>
      <c r="B445">
        <v>2004</v>
      </c>
      <c r="C445">
        <v>5393</v>
      </c>
      <c r="F445">
        <v>97</v>
      </c>
      <c r="G445">
        <v>19</v>
      </c>
      <c r="H445">
        <v>2012</v>
      </c>
      <c r="I445">
        <v>22</v>
      </c>
      <c r="J445" t="s">
        <v>92</v>
      </c>
      <c r="K445" s="1">
        <v>41057</v>
      </c>
      <c r="L445" s="1">
        <v>41063</v>
      </c>
      <c r="M445" t="s">
        <v>19</v>
      </c>
    </row>
    <row r="446" spans="1:13" x14ac:dyDescent="0.25">
      <c r="A446">
        <v>832459930</v>
      </c>
      <c r="B446">
        <v>8</v>
      </c>
      <c r="C446">
        <v>5393</v>
      </c>
      <c r="D446">
        <v>7700</v>
      </c>
      <c r="E446">
        <v>400000610015000</v>
      </c>
      <c r="F446">
        <v>97</v>
      </c>
      <c r="G446">
        <v>19</v>
      </c>
      <c r="H446">
        <v>2012</v>
      </c>
      <c r="I446">
        <v>23</v>
      </c>
      <c r="J446" t="s">
        <v>93</v>
      </c>
      <c r="K446" s="1">
        <v>41064</v>
      </c>
      <c r="L446" s="1">
        <v>41070</v>
      </c>
      <c r="M446" t="s">
        <v>14</v>
      </c>
    </row>
    <row r="447" spans="1:13" x14ac:dyDescent="0.25">
      <c r="A447">
        <v>832460411</v>
      </c>
      <c r="B447">
        <v>55</v>
      </c>
      <c r="C447">
        <v>5393</v>
      </c>
      <c r="D447">
        <v>7700</v>
      </c>
      <c r="E447">
        <v>410015610040000</v>
      </c>
      <c r="F447">
        <v>97</v>
      </c>
      <c r="G447">
        <v>19</v>
      </c>
      <c r="H447">
        <v>2012</v>
      </c>
      <c r="I447">
        <v>23</v>
      </c>
      <c r="J447" t="s">
        <v>93</v>
      </c>
      <c r="K447" s="1">
        <v>41064</v>
      </c>
      <c r="L447" s="1">
        <v>41070</v>
      </c>
      <c r="M447" t="s">
        <v>15</v>
      </c>
    </row>
    <row r="448" spans="1:13" x14ac:dyDescent="0.25">
      <c r="A448">
        <v>832460892</v>
      </c>
      <c r="B448">
        <v>395</v>
      </c>
      <c r="C448">
        <v>5393</v>
      </c>
      <c r="D448">
        <v>7700</v>
      </c>
      <c r="E448">
        <v>410040610065000</v>
      </c>
      <c r="F448">
        <v>97</v>
      </c>
      <c r="G448">
        <v>19</v>
      </c>
      <c r="H448">
        <v>2012</v>
      </c>
      <c r="I448">
        <v>23</v>
      </c>
      <c r="J448" t="s">
        <v>93</v>
      </c>
      <c r="K448" s="1">
        <v>41064</v>
      </c>
      <c r="L448" s="1">
        <v>41070</v>
      </c>
      <c r="M448" t="s">
        <v>16</v>
      </c>
    </row>
    <row r="449" spans="1:13" x14ac:dyDescent="0.25">
      <c r="A449">
        <v>832461373</v>
      </c>
      <c r="B449">
        <v>974</v>
      </c>
      <c r="C449">
        <v>5393</v>
      </c>
      <c r="D449">
        <v>7700</v>
      </c>
      <c r="E449">
        <v>410065610085000</v>
      </c>
      <c r="F449">
        <v>97</v>
      </c>
      <c r="G449">
        <v>19</v>
      </c>
      <c r="H449">
        <v>2012</v>
      </c>
      <c r="I449">
        <v>23</v>
      </c>
      <c r="J449" t="s">
        <v>93</v>
      </c>
      <c r="K449" s="1">
        <v>41064</v>
      </c>
      <c r="L449" s="1">
        <v>41070</v>
      </c>
      <c r="M449" t="s">
        <v>17</v>
      </c>
    </row>
    <row r="450" spans="1:13" x14ac:dyDescent="0.25">
      <c r="A450">
        <v>832461854</v>
      </c>
      <c r="B450">
        <v>485</v>
      </c>
      <c r="C450">
        <v>5393</v>
      </c>
      <c r="D450">
        <v>7700</v>
      </c>
      <c r="E450">
        <v>410085799999000</v>
      </c>
      <c r="F450">
        <v>97</v>
      </c>
      <c r="G450">
        <v>19</v>
      </c>
      <c r="H450">
        <v>2012</v>
      </c>
      <c r="I450">
        <v>23</v>
      </c>
      <c r="J450" t="s">
        <v>93</v>
      </c>
      <c r="K450" s="1">
        <v>41064</v>
      </c>
      <c r="L450" s="1">
        <v>41070</v>
      </c>
      <c r="M450" t="s">
        <v>18</v>
      </c>
    </row>
    <row r="451" spans="1:13" x14ac:dyDescent="0.25">
      <c r="A451">
        <v>832462270</v>
      </c>
      <c r="B451">
        <v>1917</v>
      </c>
      <c r="C451">
        <v>5393</v>
      </c>
      <c r="F451">
        <v>97</v>
      </c>
      <c r="G451">
        <v>19</v>
      </c>
      <c r="H451">
        <v>2012</v>
      </c>
      <c r="I451">
        <v>23</v>
      </c>
      <c r="J451" t="s">
        <v>93</v>
      </c>
      <c r="K451" s="1">
        <v>41064</v>
      </c>
      <c r="L451" s="1">
        <v>41070</v>
      </c>
      <c r="M451" t="s">
        <v>19</v>
      </c>
    </row>
    <row r="452" spans="1:13" x14ac:dyDescent="0.25">
      <c r="A452">
        <v>832459939</v>
      </c>
      <c r="B452">
        <v>14</v>
      </c>
      <c r="C452">
        <v>5393</v>
      </c>
      <c r="D452">
        <v>7700</v>
      </c>
      <c r="E452">
        <v>400000610015000</v>
      </c>
      <c r="F452">
        <v>97</v>
      </c>
      <c r="G452">
        <v>19</v>
      </c>
      <c r="H452">
        <v>2012</v>
      </c>
      <c r="I452">
        <v>24</v>
      </c>
      <c r="J452" t="s">
        <v>94</v>
      </c>
      <c r="K452" s="1">
        <v>41071</v>
      </c>
      <c r="L452" s="1">
        <v>41077</v>
      </c>
      <c r="M452" t="s">
        <v>14</v>
      </c>
    </row>
    <row r="453" spans="1:13" x14ac:dyDescent="0.25">
      <c r="A453">
        <v>832460420</v>
      </c>
      <c r="B453">
        <v>51</v>
      </c>
      <c r="C453">
        <v>5393</v>
      </c>
      <c r="D453">
        <v>7700</v>
      </c>
      <c r="E453">
        <v>410015610040000</v>
      </c>
      <c r="F453">
        <v>97</v>
      </c>
      <c r="G453">
        <v>19</v>
      </c>
      <c r="H453">
        <v>2012</v>
      </c>
      <c r="I453">
        <v>24</v>
      </c>
      <c r="J453" t="s">
        <v>94</v>
      </c>
      <c r="K453" s="1">
        <v>41071</v>
      </c>
      <c r="L453" s="1">
        <v>41077</v>
      </c>
      <c r="M453" t="s">
        <v>15</v>
      </c>
    </row>
    <row r="454" spans="1:13" x14ac:dyDescent="0.25">
      <c r="A454">
        <v>832460901</v>
      </c>
      <c r="B454">
        <v>408</v>
      </c>
      <c r="C454">
        <v>5393</v>
      </c>
      <c r="D454">
        <v>7700</v>
      </c>
      <c r="E454">
        <v>410040610065000</v>
      </c>
      <c r="F454">
        <v>97</v>
      </c>
      <c r="G454">
        <v>19</v>
      </c>
      <c r="H454">
        <v>2012</v>
      </c>
      <c r="I454">
        <v>24</v>
      </c>
      <c r="J454" t="s">
        <v>94</v>
      </c>
      <c r="K454" s="1">
        <v>41071</v>
      </c>
      <c r="L454" s="1">
        <v>41077</v>
      </c>
      <c r="M454" t="s">
        <v>16</v>
      </c>
    </row>
    <row r="455" spans="1:13" x14ac:dyDescent="0.25">
      <c r="A455">
        <v>832461382</v>
      </c>
      <c r="B455">
        <v>1002</v>
      </c>
      <c r="C455">
        <v>5393</v>
      </c>
      <c r="D455">
        <v>7700</v>
      </c>
      <c r="E455">
        <v>410065610085000</v>
      </c>
      <c r="F455">
        <v>97</v>
      </c>
      <c r="G455">
        <v>19</v>
      </c>
      <c r="H455">
        <v>2012</v>
      </c>
      <c r="I455">
        <v>24</v>
      </c>
      <c r="J455" t="s">
        <v>94</v>
      </c>
      <c r="K455" s="1">
        <v>41071</v>
      </c>
      <c r="L455" s="1">
        <v>41077</v>
      </c>
      <c r="M455" t="s">
        <v>17</v>
      </c>
    </row>
    <row r="456" spans="1:13" x14ac:dyDescent="0.25">
      <c r="A456">
        <v>832461863</v>
      </c>
      <c r="B456">
        <v>496</v>
      </c>
      <c r="C456">
        <v>5393</v>
      </c>
      <c r="D456">
        <v>7700</v>
      </c>
      <c r="E456">
        <v>410085799999000</v>
      </c>
      <c r="F456">
        <v>97</v>
      </c>
      <c r="G456">
        <v>19</v>
      </c>
      <c r="H456">
        <v>2012</v>
      </c>
      <c r="I456">
        <v>24</v>
      </c>
      <c r="J456" t="s">
        <v>94</v>
      </c>
      <c r="K456" s="1">
        <v>41071</v>
      </c>
      <c r="L456" s="1">
        <v>41077</v>
      </c>
      <c r="M456" t="s">
        <v>18</v>
      </c>
    </row>
    <row r="457" spans="1:13" x14ac:dyDescent="0.25">
      <c r="A457">
        <v>832462190</v>
      </c>
      <c r="B457">
        <v>1971</v>
      </c>
      <c r="C457">
        <v>5393</v>
      </c>
      <c r="F457">
        <v>97</v>
      </c>
      <c r="G457">
        <v>19</v>
      </c>
      <c r="H457">
        <v>2012</v>
      </c>
      <c r="I457">
        <v>24</v>
      </c>
      <c r="J457" t="s">
        <v>94</v>
      </c>
      <c r="K457" s="1">
        <v>41071</v>
      </c>
      <c r="L457" s="1">
        <v>41077</v>
      </c>
      <c r="M457" t="s">
        <v>19</v>
      </c>
    </row>
    <row r="458" spans="1:13" x14ac:dyDescent="0.25">
      <c r="A458">
        <v>832459949</v>
      </c>
      <c r="B458">
        <v>7</v>
      </c>
      <c r="C458">
        <v>5393</v>
      </c>
      <c r="D458">
        <v>7700</v>
      </c>
      <c r="E458">
        <v>400000610015000</v>
      </c>
      <c r="F458">
        <v>97</v>
      </c>
      <c r="G458">
        <v>19</v>
      </c>
      <c r="H458">
        <v>2012</v>
      </c>
      <c r="I458">
        <v>25</v>
      </c>
      <c r="J458" t="s">
        <v>95</v>
      </c>
      <c r="K458" s="1">
        <v>41078</v>
      </c>
      <c r="L458" s="1">
        <v>41084</v>
      </c>
      <c r="M458" t="s">
        <v>14</v>
      </c>
    </row>
    <row r="459" spans="1:13" x14ac:dyDescent="0.25">
      <c r="A459">
        <v>832460429</v>
      </c>
      <c r="B459">
        <v>50</v>
      </c>
      <c r="C459">
        <v>5393</v>
      </c>
      <c r="D459">
        <v>7700</v>
      </c>
      <c r="E459">
        <v>410015610040000</v>
      </c>
      <c r="F459">
        <v>97</v>
      </c>
      <c r="G459">
        <v>19</v>
      </c>
      <c r="H459">
        <v>2012</v>
      </c>
      <c r="I459">
        <v>25</v>
      </c>
      <c r="J459" t="s">
        <v>95</v>
      </c>
      <c r="K459" s="1">
        <v>41078</v>
      </c>
      <c r="L459" s="1">
        <v>41084</v>
      </c>
      <c r="M459" t="s">
        <v>15</v>
      </c>
    </row>
    <row r="460" spans="1:13" x14ac:dyDescent="0.25">
      <c r="A460">
        <v>832460910</v>
      </c>
      <c r="B460">
        <v>404</v>
      </c>
      <c r="C460">
        <v>5393</v>
      </c>
      <c r="D460">
        <v>7700</v>
      </c>
      <c r="E460">
        <v>410040610065000</v>
      </c>
      <c r="F460">
        <v>97</v>
      </c>
      <c r="G460">
        <v>19</v>
      </c>
      <c r="H460">
        <v>2012</v>
      </c>
      <c r="I460">
        <v>25</v>
      </c>
      <c r="J460" t="s">
        <v>95</v>
      </c>
      <c r="K460" s="1">
        <v>41078</v>
      </c>
      <c r="L460" s="1">
        <v>41084</v>
      </c>
      <c r="M460" t="s">
        <v>16</v>
      </c>
    </row>
    <row r="461" spans="1:13" x14ac:dyDescent="0.25">
      <c r="A461">
        <v>832461391</v>
      </c>
      <c r="B461">
        <v>1063</v>
      </c>
      <c r="C461">
        <v>5393</v>
      </c>
      <c r="D461">
        <v>7700</v>
      </c>
      <c r="E461">
        <v>410065610085000</v>
      </c>
      <c r="F461">
        <v>97</v>
      </c>
      <c r="G461">
        <v>19</v>
      </c>
      <c r="H461">
        <v>2012</v>
      </c>
      <c r="I461">
        <v>25</v>
      </c>
      <c r="J461" t="s">
        <v>95</v>
      </c>
      <c r="K461" s="1">
        <v>41078</v>
      </c>
      <c r="L461" s="1">
        <v>41084</v>
      </c>
      <c r="M461" t="s">
        <v>17</v>
      </c>
    </row>
    <row r="462" spans="1:13" x14ac:dyDescent="0.25">
      <c r="A462">
        <v>832461872</v>
      </c>
      <c r="B462">
        <v>499</v>
      </c>
      <c r="C462">
        <v>5393</v>
      </c>
      <c r="D462">
        <v>7700</v>
      </c>
      <c r="E462">
        <v>410085799999000</v>
      </c>
      <c r="F462">
        <v>97</v>
      </c>
      <c r="G462">
        <v>19</v>
      </c>
      <c r="H462">
        <v>2012</v>
      </c>
      <c r="I462">
        <v>25</v>
      </c>
      <c r="J462" t="s">
        <v>95</v>
      </c>
      <c r="K462" s="1">
        <v>41078</v>
      </c>
      <c r="L462" s="1">
        <v>41084</v>
      </c>
      <c r="M462" t="s">
        <v>18</v>
      </c>
    </row>
    <row r="463" spans="1:13" x14ac:dyDescent="0.25">
      <c r="A463">
        <v>832462567</v>
      </c>
      <c r="B463">
        <v>2023</v>
      </c>
      <c r="C463">
        <v>5393</v>
      </c>
      <c r="F463">
        <v>97</v>
      </c>
      <c r="G463">
        <v>19</v>
      </c>
      <c r="H463">
        <v>2012</v>
      </c>
      <c r="I463">
        <v>25</v>
      </c>
      <c r="J463" t="s">
        <v>95</v>
      </c>
      <c r="K463" s="1">
        <v>41078</v>
      </c>
      <c r="L463" s="1">
        <v>41084</v>
      </c>
      <c r="M463" t="s">
        <v>19</v>
      </c>
    </row>
    <row r="464" spans="1:13" x14ac:dyDescent="0.25">
      <c r="A464">
        <v>832459957</v>
      </c>
      <c r="B464">
        <v>6</v>
      </c>
      <c r="C464">
        <v>5393</v>
      </c>
      <c r="D464">
        <v>7700</v>
      </c>
      <c r="E464">
        <v>400000610015000</v>
      </c>
      <c r="F464">
        <v>97</v>
      </c>
      <c r="G464">
        <v>19</v>
      </c>
      <c r="H464">
        <v>2012</v>
      </c>
      <c r="I464">
        <v>26</v>
      </c>
      <c r="J464" t="s">
        <v>96</v>
      </c>
      <c r="K464" s="1">
        <v>41085</v>
      </c>
      <c r="L464" s="1">
        <v>41091</v>
      </c>
      <c r="M464" t="s">
        <v>14</v>
      </c>
    </row>
    <row r="465" spans="1:13" x14ac:dyDescent="0.25">
      <c r="A465">
        <v>832460438</v>
      </c>
      <c r="B465">
        <v>44</v>
      </c>
      <c r="C465">
        <v>5393</v>
      </c>
      <c r="D465">
        <v>7700</v>
      </c>
      <c r="E465">
        <v>410015610040000</v>
      </c>
      <c r="F465">
        <v>97</v>
      </c>
      <c r="G465">
        <v>19</v>
      </c>
      <c r="H465">
        <v>2012</v>
      </c>
      <c r="I465">
        <v>26</v>
      </c>
      <c r="J465" t="s">
        <v>96</v>
      </c>
      <c r="K465" s="1">
        <v>41085</v>
      </c>
      <c r="L465" s="1">
        <v>41091</v>
      </c>
      <c r="M465" t="s">
        <v>15</v>
      </c>
    </row>
    <row r="466" spans="1:13" x14ac:dyDescent="0.25">
      <c r="A466">
        <v>832460919</v>
      </c>
      <c r="B466">
        <v>375</v>
      </c>
      <c r="C466">
        <v>5393</v>
      </c>
      <c r="D466">
        <v>7700</v>
      </c>
      <c r="E466">
        <v>410040610065000</v>
      </c>
      <c r="F466">
        <v>97</v>
      </c>
      <c r="G466">
        <v>19</v>
      </c>
      <c r="H466">
        <v>2012</v>
      </c>
      <c r="I466">
        <v>26</v>
      </c>
      <c r="J466" t="s">
        <v>96</v>
      </c>
      <c r="K466" s="1">
        <v>41085</v>
      </c>
      <c r="L466" s="1">
        <v>41091</v>
      </c>
      <c r="M466" t="s">
        <v>16</v>
      </c>
    </row>
    <row r="467" spans="1:13" x14ac:dyDescent="0.25">
      <c r="A467">
        <v>832461400</v>
      </c>
      <c r="B467">
        <v>1050</v>
      </c>
      <c r="C467">
        <v>5393</v>
      </c>
      <c r="D467">
        <v>7700</v>
      </c>
      <c r="E467">
        <v>410065610085000</v>
      </c>
      <c r="F467">
        <v>97</v>
      </c>
      <c r="G467">
        <v>19</v>
      </c>
      <c r="H467">
        <v>2012</v>
      </c>
      <c r="I467">
        <v>26</v>
      </c>
      <c r="J467" t="s">
        <v>96</v>
      </c>
      <c r="K467" s="1">
        <v>41085</v>
      </c>
      <c r="L467" s="1">
        <v>41091</v>
      </c>
      <c r="M467" t="s">
        <v>17</v>
      </c>
    </row>
    <row r="468" spans="1:13" x14ac:dyDescent="0.25">
      <c r="A468">
        <v>832461881</v>
      </c>
      <c r="B468">
        <v>545</v>
      </c>
      <c r="C468">
        <v>5393</v>
      </c>
      <c r="D468">
        <v>7700</v>
      </c>
      <c r="E468">
        <v>410085799999000</v>
      </c>
      <c r="F468">
        <v>97</v>
      </c>
      <c r="G468">
        <v>19</v>
      </c>
      <c r="H468">
        <v>2012</v>
      </c>
      <c r="I468">
        <v>26</v>
      </c>
      <c r="J468" t="s">
        <v>96</v>
      </c>
      <c r="K468" s="1">
        <v>41085</v>
      </c>
      <c r="L468" s="1">
        <v>41091</v>
      </c>
      <c r="M468" t="s">
        <v>18</v>
      </c>
    </row>
    <row r="469" spans="1:13" x14ac:dyDescent="0.25">
      <c r="A469">
        <v>832462502</v>
      </c>
      <c r="B469">
        <v>2020</v>
      </c>
      <c r="C469">
        <v>5393</v>
      </c>
      <c r="F469">
        <v>97</v>
      </c>
      <c r="G469">
        <v>19</v>
      </c>
      <c r="H469">
        <v>2012</v>
      </c>
      <c r="I469">
        <v>26</v>
      </c>
      <c r="J469" t="s">
        <v>96</v>
      </c>
      <c r="K469" s="1">
        <v>41085</v>
      </c>
      <c r="L469" s="1">
        <v>41091</v>
      </c>
      <c r="M469" t="s">
        <v>19</v>
      </c>
    </row>
    <row r="470" spans="1:13" x14ac:dyDescent="0.25">
      <c r="A470">
        <v>832459966</v>
      </c>
      <c r="B470">
        <v>9</v>
      </c>
      <c r="C470">
        <v>5393</v>
      </c>
      <c r="D470">
        <v>7700</v>
      </c>
      <c r="E470">
        <v>400000610015000</v>
      </c>
      <c r="F470">
        <v>97</v>
      </c>
      <c r="G470">
        <v>19</v>
      </c>
      <c r="H470">
        <v>2012</v>
      </c>
      <c r="I470">
        <v>27</v>
      </c>
      <c r="J470" t="s">
        <v>97</v>
      </c>
      <c r="K470" s="1">
        <v>41092</v>
      </c>
      <c r="L470" s="1">
        <v>41098</v>
      </c>
      <c r="M470" t="s">
        <v>14</v>
      </c>
    </row>
    <row r="471" spans="1:13" x14ac:dyDescent="0.25">
      <c r="A471">
        <v>832460447</v>
      </c>
      <c r="B471">
        <v>56</v>
      </c>
      <c r="C471">
        <v>5393</v>
      </c>
      <c r="D471">
        <v>7700</v>
      </c>
      <c r="E471">
        <v>410015610040000</v>
      </c>
      <c r="F471">
        <v>97</v>
      </c>
      <c r="G471">
        <v>19</v>
      </c>
      <c r="H471">
        <v>2012</v>
      </c>
      <c r="I471">
        <v>27</v>
      </c>
      <c r="J471" t="s">
        <v>97</v>
      </c>
      <c r="K471" s="1">
        <v>41092</v>
      </c>
      <c r="L471" s="1">
        <v>41098</v>
      </c>
      <c r="M471" t="s">
        <v>15</v>
      </c>
    </row>
    <row r="472" spans="1:13" x14ac:dyDescent="0.25">
      <c r="A472">
        <v>832460928</v>
      </c>
      <c r="B472">
        <v>402</v>
      </c>
      <c r="C472">
        <v>5393</v>
      </c>
      <c r="D472">
        <v>7700</v>
      </c>
      <c r="E472">
        <v>410040610065000</v>
      </c>
      <c r="F472">
        <v>97</v>
      </c>
      <c r="G472">
        <v>19</v>
      </c>
      <c r="H472">
        <v>2012</v>
      </c>
      <c r="I472">
        <v>27</v>
      </c>
      <c r="J472" t="s">
        <v>97</v>
      </c>
      <c r="K472" s="1">
        <v>41092</v>
      </c>
      <c r="L472" s="1">
        <v>41098</v>
      </c>
      <c r="M472" t="s">
        <v>16</v>
      </c>
    </row>
    <row r="473" spans="1:13" x14ac:dyDescent="0.25">
      <c r="A473">
        <v>832461410</v>
      </c>
      <c r="B473">
        <v>1102</v>
      </c>
      <c r="C473">
        <v>5393</v>
      </c>
      <c r="D473">
        <v>7700</v>
      </c>
      <c r="E473">
        <v>410065610085000</v>
      </c>
      <c r="F473">
        <v>97</v>
      </c>
      <c r="G473">
        <v>19</v>
      </c>
      <c r="H473">
        <v>2012</v>
      </c>
      <c r="I473">
        <v>27</v>
      </c>
      <c r="J473" t="s">
        <v>97</v>
      </c>
      <c r="K473" s="1">
        <v>41092</v>
      </c>
      <c r="L473" s="1">
        <v>41098</v>
      </c>
      <c r="M473" t="s">
        <v>17</v>
      </c>
    </row>
    <row r="474" spans="1:13" x14ac:dyDescent="0.25">
      <c r="A474">
        <v>832461890</v>
      </c>
      <c r="B474">
        <v>532</v>
      </c>
      <c r="C474">
        <v>5393</v>
      </c>
      <c r="D474">
        <v>7700</v>
      </c>
      <c r="E474">
        <v>410085799999000</v>
      </c>
      <c r="F474">
        <v>97</v>
      </c>
      <c r="G474">
        <v>19</v>
      </c>
      <c r="H474">
        <v>2012</v>
      </c>
      <c r="I474">
        <v>27</v>
      </c>
      <c r="J474" t="s">
        <v>97</v>
      </c>
      <c r="K474" s="1">
        <v>41092</v>
      </c>
      <c r="L474" s="1">
        <v>41098</v>
      </c>
      <c r="M474" t="s">
        <v>18</v>
      </c>
    </row>
    <row r="475" spans="1:13" x14ac:dyDescent="0.25">
      <c r="A475">
        <v>832462513</v>
      </c>
      <c r="B475">
        <v>2101</v>
      </c>
      <c r="C475">
        <v>5393</v>
      </c>
      <c r="F475">
        <v>97</v>
      </c>
      <c r="G475">
        <v>19</v>
      </c>
      <c r="H475">
        <v>2012</v>
      </c>
      <c r="I475">
        <v>27</v>
      </c>
      <c r="J475" t="s">
        <v>97</v>
      </c>
      <c r="K475" s="1">
        <v>41092</v>
      </c>
      <c r="L475" s="1">
        <v>41098</v>
      </c>
      <c r="M475" t="s">
        <v>19</v>
      </c>
    </row>
    <row r="476" spans="1:13" x14ac:dyDescent="0.25">
      <c r="A476">
        <v>832459975</v>
      </c>
      <c r="B476">
        <v>6</v>
      </c>
      <c r="C476">
        <v>5393</v>
      </c>
      <c r="D476">
        <v>7700</v>
      </c>
      <c r="E476">
        <v>400000610015000</v>
      </c>
      <c r="F476">
        <v>97</v>
      </c>
      <c r="G476">
        <v>19</v>
      </c>
      <c r="H476">
        <v>2012</v>
      </c>
      <c r="I476">
        <v>28</v>
      </c>
      <c r="J476" t="s">
        <v>98</v>
      </c>
      <c r="K476" s="1">
        <v>41099</v>
      </c>
      <c r="L476" s="1">
        <v>41105</v>
      </c>
      <c r="M476" t="s">
        <v>14</v>
      </c>
    </row>
    <row r="477" spans="1:13" x14ac:dyDescent="0.25">
      <c r="A477">
        <v>832460456</v>
      </c>
      <c r="B477">
        <v>56</v>
      </c>
      <c r="C477">
        <v>5393</v>
      </c>
      <c r="D477">
        <v>7700</v>
      </c>
      <c r="E477">
        <v>410015610040000</v>
      </c>
      <c r="F477">
        <v>97</v>
      </c>
      <c r="G477">
        <v>19</v>
      </c>
      <c r="H477">
        <v>2012</v>
      </c>
      <c r="I477">
        <v>28</v>
      </c>
      <c r="J477" t="s">
        <v>98</v>
      </c>
      <c r="K477" s="1">
        <v>41099</v>
      </c>
      <c r="L477" s="1">
        <v>41105</v>
      </c>
      <c r="M477" t="s">
        <v>15</v>
      </c>
    </row>
    <row r="478" spans="1:13" x14ac:dyDescent="0.25">
      <c r="A478">
        <v>832460937</v>
      </c>
      <c r="B478">
        <v>350</v>
      </c>
      <c r="C478">
        <v>5393</v>
      </c>
      <c r="D478">
        <v>7700</v>
      </c>
      <c r="E478">
        <v>410040610065000</v>
      </c>
      <c r="F478">
        <v>97</v>
      </c>
      <c r="G478">
        <v>19</v>
      </c>
      <c r="H478">
        <v>2012</v>
      </c>
      <c r="I478">
        <v>28</v>
      </c>
      <c r="J478" t="s">
        <v>98</v>
      </c>
      <c r="K478" s="1">
        <v>41099</v>
      </c>
      <c r="L478" s="1">
        <v>41105</v>
      </c>
      <c r="M478" t="s">
        <v>16</v>
      </c>
    </row>
    <row r="479" spans="1:13" x14ac:dyDescent="0.25">
      <c r="A479">
        <v>832461418</v>
      </c>
      <c r="B479">
        <v>1001</v>
      </c>
      <c r="C479">
        <v>5393</v>
      </c>
      <c r="D479">
        <v>7700</v>
      </c>
      <c r="E479">
        <v>410065610085000</v>
      </c>
      <c r="F479">
        <v>97</v>
      </c>
      <c r="G479">
        <v>19</v>
      </c>
      <c r="H479">
        <v>2012</v>
      </c>
      <c r="I479">
        <v>28</v>
      </c>
      <c r="J479" t="s">
        <v>98</v>
      </c>
      <c r="K479" s="1">
        <v>41099</v>
      </c>
      <c r="L479" s="1">
        <v>41105</v>
      </c>
      <c r="M479" t="s">
        <v>17</v>
      </c>
    </row>
    <row r="480" spans="1:13" x14ac:dyDescent="0.25">
      <c r="A480">
        <v>832461896</v>
      </c>
      <c r="B480">
        <v>487</v>
      </c>
      <c r="C480">
        <v>5393</v>
      </c>
      <c r="D480">
        <v>7700</v>
      </c>
      <c r="E480">
        <v>410085799999000</v>
      </c>
      <c r="F480">
        <v>97</v>
      </c>
      <c r="G480">
        <v>19</v>
      </c>
      <c r="H480">
        <v>2012</v>
      </c>
      <c r="I480">
        <v>28</v>
      </c>
      <c r="J480" t="s">
        <v>98</v>
      </c>
      <c r="K480" s="1">
        <v>41099</v>
      </c>
      <c r="L480" s="1">
        <v>41105</v>
      </c>
      <c r="M480" t="s">
        <v>18</v>
      </c>
    </row>
    <row r="481" spans="1:13" x14ac:dyDescent="0.25">
      <c r="A481">
        <v>832462305</v>
      </c>
      <c r="B481">
        <v>1900</v>
      </c>
      <c r="C481">
        <v>5393</v>
      </c>
      <c r="F481">
        <v>97</v>
      </c>
      <c r="G481">
        <v>19</v>
      </c>
      <c r="H481">
        <v>2012</v>
      </c>
      <c r="I481">
        <v>28</v>
      </c>
      <c r="J481" t="s">
        <v>98</v>
      </c>
      <c r="K481" s="1">
        <v>41099</v>
      </c>
      <c r="L481" s="1">
        <v>41105</v>
      </c>
      <c r="M481" t="s">
        <v>19</v>
      </c>
    </row>
    <row r="482" spans="1:13" x14ac:dyDescent="0.25">
      <c r="A482">
        <v>832459984</v>
      </c>
      <c r="B482">
        <v>11</v>
      </c>
      <c r="C482">
        <v>5393</v>
      </c>
      <c r="D482">
        <v>7700</v>
      </c>
      <c r="E482">
        <v>400000610015000</v>
      </c>
      <c r="F482">
        <v>97</v>
      </c>
      <c r="G482">
        <v>19</v>
      </c>
      <c r="H482">
        <v>2012</v>
      </c>
      <c r="I482">
        <v>29</v>
      </c>
      <c r="J482" t="s">
        <v>99</v>
      </c>
      <c r="K482" s="1">
        <v>41106</v>
      </c>
      <c r="L482" s="1">
        <v>41112</v>
      </c>
      <c r="M482" t="s">
        <v>14</v>
      </c>
    </row>
    <row r="483" spans="1:13" x14ac:dyDescent="0.25">
      <c r="A483">
        <v>832460465</v>
      </c>
      <c r="B483">
        <v>57</v>
      </c>
      <c r="C483">
        <v>5393</v>
      </c>
      <c r="D483">
        <v>7700</v>
      </c>
      <c r="E483">
        <v>410015610040000</v>
      </c>
      <c r="F483">
        <v>97</v>
      </c>
      <c r="G483">
        <v>19</v>
      </c>
      <c r="H483">
        <v>2012</v>
      </c>
      <c r="I483">
        <v>29</v>
      </c>
      <c r="J483" t="s">
        <v>99</v>
      </c>
      <c r="K483" s="1">
        <v>41106</v>
      </c>
      <c r="L483" s="1">
        <v>41112</v>
      </c>
      <c r="M483" t="s">
        <v>15</v>
      </c>
    </row>
    <row r="484" spans="1:13" x14ac:dyDescent="0.25">
      <c r="A484">
        <v>832460946</v>
      </c>
      <c r="B484">
        <v>394</v>
      </c>
      <c r="C484">
        <v>5393</v>
      </c>
      <c r="D484">
        <v>7700</v>
      </c>
      <c r="E484">
        <v>410040610065000</v>
      </c>
      <c r="F484">
        <v>97</v>
      </c>
      <c r="G484">
        <v>19</v>
      </c>
      <c r="H484">
        <v>2012</v>
      </c>
      <c r="I484">
        <v>29</v>
      </c>
      <c r="J484" t="s">
        <v>99</v>
      </c>
      <c r="K484" s="1">
        <v>41106</v>
      </c>
      <c r="L484" s="1">
        <v>41112</v>
      </c>
      <c r="M484" t="s">
        <v>16</v>
      </c>
    </row>
    <row r="485" spans="1:13" x14ac:dyDescent="0.25">
      <c r="A485">
        <v>832461427</v>
      </c>
      <c r="B485">
        <v>946</v>
      </c>
      <c r="C485">
        <v>5393</v>
      </c>
      <c r="D485">
        <v>7700</v>
      </c>
      <c r="E485">
        <v>410065610085000</v>
      </c>
      <c r="F485">
        <v>97</v>
      </c>
      <c r="G485">
        <v>19</v>
      </c>
      <c r="H485">
        <v>2012</v>
      </c>
      <c r="I485">
        <v>29</v>
      </c>
      <c r="J485" t="s">
        <v>99</v>
      </c>
      <c r="K485" s="1">
        <v>41106</v>
      </c>
      <c r="L485" s="1">
        <v>41112</v>
      </c>
      <c r="M485" t="s">
        <v>17</v>
      </c>
    </row>
    <row r="486" spans="1:13" x14ac:dyDescent="0.25">
      <c r="A486">
        <v>832461908</v>
      </c>
      <c r="B486">
        <v>452</v>
      </c>
      <c r="C486">
        <v>5393</v>
      </c>
      <c r="D486">
        <v>7700</v>
      </c>
      <c r="E486">
        <v>410085799999000</v>
      </c>
      <c r="F486">
        <v>97</v>
      </c>
      <c r="G486">
        <v>19</v>
      </c>
      <c r="H486">
        <v>2012</v>
      </c>
      <c r="I486">
        <v>29</v>
      </c>
      <c r="J486" t="s">
        <v>99</v>
      </c>
      <c r="K486" s="1">
        <v>41106</v>
      </c>
      <c r="L486" s="1">
        <v>41112</v>
      </c>
      <c r="M486" t="s">
        <v>18</v>
      </c>
    </row>
    <row r="487" spans="1:13" x14ac:dyDescent="0.25">
      <c r="A487">
        <v>832462350</v>
      </c>
      <c r="B487">
        <v>1860</v>
      </c>
      <c r="C487">
        <v>5393</v>
      </c>
      <c r="F487">
        <v>97</v>
      </c>
      <c r="G487">
        <v>19</v>
      </c>
      <c r="H487">
        <v>2012</v>
      </c>
      <c r="I487">
        <v>29</v>
      </c>
      <c r="J487" t="s">
        <v>99</v>
      </c>
      <c r="K487" s="1">
        <v>41106</v>
      </c>
      <c r="L487" s="1">
        <v>41112</v>
      </c>
      <c r="M487" t="s">
        <v>19</v>
      </c>
    </row>
    <row r="488" spans="1:13" x14ac:dyDescent="0.25">
      <c r="A488">
        <v>832459993</v>
      </c>
      <c r="B488">
        <v>10</v>
      </c>
      <c r="C488">
        <v>5393</v>
      </c>
      <c r="D488">
        <v>7700</v>
      </c>
      <c r="E488">
        <v>400000610015000</v>
      </c>
      <c r="F488">
        <v>97</v>
      </c>
      <c r="G488">
        <v>19</v>
      </c>
      <c r="H488">
        <v>2012</v>
      </c>
      <c r="I488">
        <v>30</v>
      </c>
      <c r="J488" t="s">
        <v>100</v>
      </c>
      <c r="K488" s="1">
        <v>41113</v>
      </c>
      <c r="L488" s="1">
        <v>41119</v>
      </c>
      <c r="M488" t="s">
        <v>14</v>
      </c>
    </row>
    <row r="489" spans="1:13" x14ac:dyDescent="0.25">
      <c r="A489">
        <v>832460474</v>
      </c>
      <c r="B489">
        <v>41</v>
      </c>
      <c r="C489">
        <v>5393</v>
      </c>
      <c r="D489">
        <v>7700</v>
      </c>
      <c r="E489">
        <v>410015610040000</v>
      </c>
      <c r="F489">
        <v>97</v>
      </c>
      <c r="G489">
        <v>19</v>
      </c>
      <c r="H489">
        <v>2012</v>
      </c>
      <c r="I489">
        <v>30</v>
      </c>
      <c r="J489" t="s">
        <v>100</v>
      </c>
      <c r="K489" s="1">
        <v>41113</v>
      </c>
      <c r="L489" s="1">
        <v>41119</v>
      </c>
      <c r="M489" t="s">
        <v>15</v>
      </c>
    </row>
    <row r="490" spans="1:13" x14ac:dyDescent="0.25">
      <c r="A490">
        <v>832460955</v>
      </c>
      <c r="B490">
        <v>400</v>
      </c>
      <c r="C490">
        <v>5393</v>
      </c>
      <c r="D490">
        <v>7700</v>
      </c>
      <c r="E490">
        <v>410040610065000</v>
      </c>
      <c r="F490">
        <v>97</v>
      </c>
      <c r="G490">
        <v>19</v>
      </c>
      <c r="H490">
        <v>2012</v>
      </c>
      <c r="I490">
        <v>30</v>
      </c>
      <c r="J490" t="s">
        <v>100</v>
      </c>
      <c r="K490" s="1">
        <v>41113</v>
      </c>
      <c r="L490" s="1">
        <v>41119</v>
      </c>
      <c r="M490" t="s">
        <v>16</v>
      </c>
    </row>
    <row r="491" spans="1:13" x14ac:dyDescent="0.25">
      <c r="A491">
        <v>832461436</v>
      </c>
      <c r="B491">
        <v>1014</v>
      </c>
      <c r="C491">
        <v>5393</v>
      </c>
      <c r="D491">
        <v>7700</v>
      </c>
      <c r="E491">
        <v>410065610085000</v>
      </c>
      <c r="F491">
        <v>97</v>
      </c>
      <c r="G491">
        <v>19</v>
      </c>
      <c r="H491">
        <v>2012</v>
      </c>
      <c r="I491">
        <v>30</v>
      </c>
      <c r="J491" t="s">
        <v>100</v>
      </c>
      <c r="K491" s="1">
        <v>41113</v>
      </c>
      <c r="L491" s="1">
        <v>41119</v>
      </c>
      <c r="M491" t="s">
        <v>17</v>
      </c>
    </row>
    <row r="492" spans="1:13" x14ac:dyDescent="0.25">
      <c r="A492">
        <v>832461917</v>
      </c>
      <c r="B492">
        <v>568</v>
      </c>
      <c r="C492">
        <v>5393</v>
      </c>
      <c r="D492">
        <v>7700</v>
      </c>
      <c r="E492">
        <v>410085799999000</v>
      </c>
      <c r="F492">
        <v>97</v>
      </c>
      <c r="G492">
        <v>19</v>
      </c>
      <c r="H492">
        <v>2012</v>
      </c>
      <c r="I492">
        <v>30</v>
      </c>
      <c r="J492" t="s">
        <v>100</v>
      </c>
      <c r="K492" s="1">
        <v>41113</v>
      </c>
      <c r="L492" s="1">
        <v>41119</v>
      </c>
      <c r="M492" t="s">
        <v>18</v>
      </c>
    </row>
    <row r="493" spans="1:13" x14ac:dyDescent="0.25">
      <c r="A493">
        <v>832462261</v>
      </c>
      <c r="B493">
        <v>2033</v>
      </c>
      <c r="C493">
        <v>5393</v>
      </c>
      <c r="F493">
        <v>97</v>
      </c>
      <c r="G493">
        <v>19</v>
      </c>
      <c r="H493">
        <v>2012</v>
      </c>
      <c r="I493">
        <v>30</v>
      </c>
      <c r="J493" t="s">
        <v>100</v>
      </c>
      <c r="K493" s="1">
        <v>41113</v>
      </c>
      <c r="L493" s="1">
        <v>41119</v>
      </c>
      <c r="M493" t="s">
        <v>19</v>
      </c>
    </row>
    <row r="494" spans="1:13" x14ac:dyDescent="0.25">
      <c r="A494">
        <v>832460002</v>
      </c>
      <c r="B494">
        <v>14</v>
      </c>
      <c r="C494">
        <v>5393</v>
      </c>
      <c r="D494">
        <v>7700</v>
      </c>
      <c r="E494">
        <v>400000610015000</v>
      </c>
      <c r="F494">
        <v>97</v>
      </c>
      <c r="G494">
        <v>19</v>
      </c>
      <c r="H494">
        <v>2012</v>
      </c>
      <c r="I494">
        <v>31</v>
      </c>
      <c r="J494" t="s">
        <v>101</v>
      </c>
      <c r="K494" s="1">
        <v>41120</v>
      </c>
      <c r="L494" s="1">
        <v>41126</v>
      </c>
      <c r="M494" t="s">
        <v>14</v>
      </c>
    </row>
    <row r="495" spans="1:13" x14ac:dyDescent="0.25">
      <c r="A495">
        <v>832460483</v>
      </c>
      <c r="B495">
        <v>39</v>
      </c>
      <c r="C495">
        <v>5393</v>
      </c>
      <c r="D495">
        <v>7700</v>
      </c>
      <c r="E495">
        <v>410015610040000</v>
      </c>
      <c r="F495">
        <v>97</v>
      </c>
      <c r="G495">
        <v>19</v>
      </c>
      <c r="H495">
        <v>2012</v>
      </c>
      <c r="I495">
        <v>31</v>
      </c>
      <c r="J495" t="s">
        <v>101</v>
      </c>
      <c r="K495" s="1">
        <v>41120</v>
      </c>
      <c r="L495" s="1">
        <v>41126</v>
      </c>
      <c r="M495" t="s">
        <v>15</v>
      </c>
    </row>
    <row r="496" spans="1:13" x14ac:dyDescent="0.25">
      <c r="A496">
        <v>832460964</v>
      </c>
      <c r="B496">
        <v>383</v>
      </c>
      <c r="C496">
        <v>5393</v>
      </c>
      <c r="D496">
        <v>7700</v>
      </c>
      <c r="E496">
        <v>410040610065000</v>
      </c>
      <c r="F496">
        <v>97</v>
      </c>
      <c r="G496">
        <v>19</v>
      </c>
      <c r="H496">
        <v>2012</v>
      </c>
      <c r="I496">
        <v>31</v>
      </c>
      <c r="J496" t="s">
        <v>101</v>
      </c>
      <c r="K496" s="1">
        <v>41120</v>
      </c>
      <c r="L496" s="1">
        <v>41126</v>
      </c>
      <c r="M496" t="s">
        <v>16</v>
      </c>
    </row>
    <row r="497" spans="1:13" x14ac:dyDescent="0.25">
      <c r="A497">
        <v>832461445</v>
      </c>
      <c r="B497">
        <v>1077</v>
      </c>
      <c r="C497">
        <v>5393</v>
      </c>
      <c r="D497">
        <v>7700</v>
      </c>
      <c r="E497">
        <v>410065610085000</v>
      </c>
      <c r="F497">
        <v>97</v>
      </c>
      <c r="G497">
        <v>19</v>
      </c>
      <c r="H497">
        <v>2012</v>
      </c>
      <c r="I497">
        <v>31</v>
      </c>
      <c r="J497" t="s">
        <v>101</v>
      </c>
      <c r="K497" s="1">
        <v>41120</v>
      </c>
      <c r="L497" s="1">
        <v>41126</v>
      </c>
      <c r="M497" t="s">
        <v>17</v>
      </c>
    </row>
    <row r="498" spans="1:13" x14ac:dyDescent="0.25">
      <c r="A498">
        <v>832461926</v>
      </c>
      <c r="B498">
        <v>502</v>
      </c>
      <c r="C498">
        <v>5393</v>
      </c>
      <c r="D498">
        <v>7700</v>
      </c>
      <c r="E498">
        <v>410085799999000</v>
      </c>
      <c r="F498">
        <v>97</v>
      </c>
      <c r="G498">
        <v>19</v>
      </c>
      <c r="H498">
        <v>2012</v>
      </c>
      <c r="I498">
        <v>31</v>
      </c>
      <c r="J498" t="s">
        <v>101</v>
      </c>
      <c r="K498" s="1">
        <v>41120</v>
      </c>
      <c r="L498" s="1">
        <v>41126</v>
      </c>
      <c r="M498" t="s">
        <v>18</v>
      </c>
    </row>
    <row r="499" spans="1:13" x14ac:dyDescent="0.25">
      <c r="A499">
        <v>832462195</v>
      </c>
      <c r="B499">
        <v>2015</v>
      </c>
      <c r="C499">
        <v>5393</v>
      </c>
      <c r="F499">
        <v>97</v>
      </c>
      <c r="G499">
        <v>19</v>
      </c>
      <c r="H499">
        <v>2012</v>
      </c>
      <c r="I499">
        <v>31</v>
      </c>
      <c r="J499" t="s">
        <v>101</v>
      </c>
      <c r="K499" s="1">
        <v>41120</v>
      </c>
      <c r="L499" s="1">
        <v>41126</v>
      </c>
      <c r="M499" t="s">
        <v>19</v>
      </c>
    </row>
    <row r="500" spans="1:13" x14ac:dyDescent="0.25">
      <c r="A500">
        <v>832460011</v>
      </c>
      <c r="B500">
        <v>7</v>
      </c>
      <c r="C500">
        <v>5393</v>
      </c>
      <c r="D500">
        <v>7700</v>
      </c>
      <c r="E500">
        <v>400000610015000</v>
      </c>
      <c r="F500">
        <v>97</v>
      </c>
      <c r="G500">
        <v>19</v>
      </c>
      <c r="H500">
        <v>2012</v>
      </c>
      <c r="I500">
        <v>32</v>
      </c>
      <c r="J500" t="s">
        <v>102</v>
      </c>
      <c r="K500" s="1">
        <v>41127</v>
      </c>
      <c r="L500" s="1">
        <v>41133</v>
      </c>
      <c r="M500" t="s">
        <v>14</v>
      </c>
    </row>
    <row r="501" spans="1:13" x14ac:dyDescent="0.25">
      <c r="A501">
        <v>832460492</v>
      </c>
      <c r="B501">
        <v>56</v>
      </c>
      <c r="C501">
        <v>5393</v>
      </c>
      <c r="D501">
        <v>7700</v>
      </c>
      <c r="E501">
        <v>410015610040000</v>
      </c>
      <c r="F501">
        <v>97</v>
      </c>
      <c r="G501">
        <v>19</v>
      </c>
      <c r="H501">
        <v>2012</v>
      </c>
      <c r="I501">
        <v>32</v>
      </c>
      <c r="J501" t="s">
        <v>102</v>
      </c>
      <c r="K501" s="1">
        <v>41127</v>
      </c>
      <c r="L501" s="1">
        <v>41133</v>
      </c>
      <c r="M501" t="s">
        <v>15</v>
      </c>
    </row>
    <row r="502" spans="1:13" x14ac:dyDescent="0.25">
      <c r="A502">
        <v>832460973</v>
      </c>
      <c r="B502">
        <v>374</v>
      </c>
      <c r="C502">
        <v>5393</v>
      </c>
      <c r="D502">
        <v>7700</v>
      </c>
      <c r="E502">
        <v>410040610065000</v>
      </c>
      <c r="F502">
        <v>97</v>
      </c>
      <c r="G502">
        <v>19</v>
      </c>
      <c r="H502">
        <v>2012</v>
      </c>
      <c r="I502">
        <v>32</v>
      </c>
      <c r="J502" t="s">
        <v>102</v>
      </c>
      <c r="K502" s="1">
        <v>41127</v>
      </c>
      <c r="L502" s="1">
        <v>41133</v>
      </c>
      <c r="M502" t="s">
        <v>16</v>
      </c>
    </row>
    <row r="503" spans="1:13" x14ac:dyDescent="0.25">
      <c r="A503">
        <v>832461454</v>
      </c>
      <c r="B503">
        <v>955</v>
      </c>
      <c r="C503">
        <v>5393</v>
      </c>
      <c r="D503">
        <v>7700</v>
      </c>
      <c r="E503">
        <v>410065610085000</v>
      </c>
      <c r="F503">
        <v>97</v>
      </c>
      <c r="G503">
        <v>19</v>
      </c>
      <c r="H503">
        <v>2012</v>
      </c>
      <c r="I503">
        <v>32</v>
      </c>
      <c r="J503" t="s">
        <v>102</v>
      </c>
      <c r="K503" s="1">
        <v>41127</v>
      </c>
      <c r="L503" s="1">
        <v>41133</v>
      </c>
      <c r="M503" t="s">
        <v>17</v>
      </c>
    </row>
    <row r="504" spans="1:13" x14ac:dyDescent="0.25">
      <c r="A504">
        <v>832461935</v>
      </c>
      <c r="B504">
        <v>529</v>
      </c>
      <c r="C504">
        <v>5393</v>
      </c>
      <c r="D504">
        <v>7700</v>
      </c>
      <c r="E504">
        <v>410085799999000</v>
      </c>
      <c r="F504">
        <v>97</v>
      </c>
      <c r="G504">
        <v>19</v>
      </c>
      <c r="H504">
        <v>2012</v>
      </c>
      <c r="I504">
        <v>32</v>
      </c>
      <c r="J504" t="s">
        <v>102</v>
      </c>
      <c r="K504" s="1">
        <v>41127</v>
      </c>
      <c r="L504" s="1">
        <v>41133</v>
      </c>
      <c r="M504" t="s">
        <v>18</v>
      </c>
    </row>
    <row r="505" spans="1:13" x14ac:dyDescent="0.25">
      <c r="A505">
        <v>832462301</v>
      </c>
      <c r="B505">
        <v>1921</v>
      </c>
      <c r="C505">
        <v>5393</v>
      </c>
      <c r="F505">
        <v>97</v>
      </c>
      <c r="G505">
        <v>19</v>
      </c>
      <c r="H505">
        <v>2012</v>
      </c>
      <c r="I505">
        <v>32</v>
      </c>
      <c r="J505" t="s">
        <v>102</v>
      </c>
      <c r="K505" s="1">
        <v>41127</v>
      </c>
      <c r="L505" s="1">
        <v>41133</v>
      </c>
      <c r="M505" t="s">
        <v>19</v>
      </c>
    </row>
    <row r="506" spans="1:13" x14ac:dyDescent="0.25">
      <c r="A506">
        <v>832460020</v>
      </c>
      <c r="B506">
        <v>2</v>
      </c>
      <c r="C506">
        <v>5393</v>
      </c>
      <c r="D506">
        <v>7700</v>
      </c>
      <c r="E506">
        <v>400000610015000</v>
      </c>
      <c r="F506">
        <v>97</v>
      </c>
      <c r="G506">
        <v>19</v>
      </c>
      <c r="H506">
        <v>2012</v>
      </c>
      <c r="I506">
        <v>33</v>
      </c>
      <c r="J506" t="s">
        <v>103</v>
      </c>
      <c r="K506" s="1">
        <v>41134</v>
      </c>
      <c r="L506" s="1">
        <v>41140</v>
      </c>
      <c r="M506" t="s">
        <v>14</v>
      </c>
    </row>
    <row r="507" spans="1:13" x14ac:dyDescent="0.25">
      <c r="A507">
        <v>832460501</v>
      </c>
      <c r="B507">
        <v>46</v>
      </c>
      <c r="C507">
        <v>5393</v>
      </c>
      <c r="D507">
        <v>7700</v>
      </c>
      <c r="E507">
        <v>410015610040000</v>
      </c>
      <c r="F507">
        <v>97</v>
      </c>
      <c r="G507">
        <v>19</v>
      </c>
      <c r="H507">
        <v>2012</v>
      </c>
      <c r="I507">
        <v>33</v>
      </c>
      <c r="J507" t="s">
        <v>103</v>
      </c>
      <c r="K507" s="1">
        <v>41134</v>
      </c>
      <c r="L507" s="1">
        <v>41140</v>
      </c>
      <c r="M507" t="s">
        <v>15</v>
      </c>
    </row>
    <row r="508" spans="1:13" x14ac:dyDescent="0.25">
      <c r="A508">
        <v>832460983</v>
      </c>
      <c r="B508">
        <v>383</v>
      </c>
      <c r="C508">
        <v>5393</v>
      </c>
      <c r="D508">
        <v>7700</v>
      </c>
      <c r="E508">
        <v>410040610065000</v>
      </c>
      <c r="F508">
        <v>97</v>
      </c>
      <c r="G508">
        <v>19</v>
      </c>
      <c r="H508">
        <v>2012</v>
      </c>
      <c r="I508">
        <v>33</v>
      </c>
      <c r="J508" t="s">
        <v>103</v>
      </c>
      <c r="K508" s="1">
        <v>41134</v>
      </c>
      <c r="L508" s="1">
        <v>41140</v>
      </c>
      <c r="M508" t="s">
        <v>16</v>
      </c>
    </row>
    <row r="509" spans="1:13" x14ac:dyDescent="0.25">
      <c r="A509">
        <v>832461463</v>
      </c>
      <c r="B509">
        <v>928</v>
      </c>
      <c r="C509">
        <v>5393</v>
      </c>
      <c r="D509">
        <v>7700</v>
      </c>
      <c r="E509">
        <v>410065610085000</v>
      </c>
      <c r="F509">
        <v>97</v>
      </c>
      <c r="G509">
        <v>19</v>
      </c>
      <c r="H509">
        <v>2012</v>
      </c>
      <c r="I509">
        <v>33</v>
      </c>
      <c r="J509" t="s">
        <v>103</v>
      </c>
      <c r="K509" s="1">
        <v>41134</v>
      </c>
      <c r="L509" s="1">
        <v>41140</v>
      </c>
      <c r="M509" t="s">
        <v>17</v>
      </c>
    </row>
    <row r="510" spans="1:13" x14ac:dyDescent="0.25">
      <c r="A510">
        <v>832461944</v>
      </c>
      <c r="B510">
        <v>475</v>
      </c>
      <c r="C510">
        <v>5393</v>
      </c>
      <c r="D510">
        <v>7700</v>
      </c>
      <c r="E510">
        <v>410085799999000</v>
      </c>
      <c r="F510">
        <v>97</v>
      </c>
      <c r="G510">
        <v>19</v>
      </c>
      <c r="H510">
        <v>2012</v>
      </c>
      <c r="I510">
        <v>33</v>
      </c>
      <c r="J510" t="s">
        <v>103</v>
      </c>
      <c r="K510" s="1">
        <v>41134</v>
      </c>
      <c r="L510" s="1">
        <v>41140</v>
      </c>
      <c r="M510" t="s">
        <v>18</v>
      </c>
    </row>
    <row r="511" spans="1:13" x14ac:dyDescent="0.25">
      <c r="A511">
        <v>832462393</v>
      </c>
      <c r="B511">
        <v>1834</v>
      </c>
      <c r="C511">
        <v>5393</v>
      </c>
      <c r="F511">
        <v>97</v>
      </c>
      <c r="G511">
        <v>19</v>
      </c>
      <c r="H511">
        <v>2012</v>
      </c>
      <c r="I511">
        <v>33</v>
      </c>
      <c r="J511" t="s">
        <v>103</v>
      </c>
      <c r="K511" s="1">
        <v>41134</v>
      </c>
      <c r="L511" s="1">
        <v>41140</v>
      </c>
      <c r="M511" t="s">
        <v>19</v>
      </c>
    </row>
    <row r="512" spans="1:13" x14ac:dyDescent="0.25">
      <c r="A512">
        <v>832460029</v>
      </c>
      <c r="B512">
        <v>7</v>
      </c>
      <c r="C512">
        <v>5393</v>
      </c>
      <c r="D512">
        <v>7700</v>
      </c>
      <c r="E512">
        <v>400000610015000</v>
      </c>
      <c r="F512">
        <v>97</v>
      </c>
      <c r="G512">
        <v>19</v>
      </c>
      <c r="H512">
        <v>2012</v>
      </c>
      <c r="I512">
        <v>34</v>
      </c>
      <c r="J512" t="s">
        <v>104</v>
      </c>
      <c r="K512" s="1">
        <v>41141</v>
      </c>
      <c r="L512" s="1">
        <v>41147</v>
      </c>
      <c r="M512" t="s">
        <v>14</v>
      </c>
    </row>
    <row r="513" spans="1:13" x14ac:dyDescent="0.25">
      <c r="A513">
        <v>832460510</v>
      </c>
      <c r="B513">
        <v>53</v>
      </c>
      <c r="C513">
        <v>5393</v>
      </c>
      <c r="D513">
        <v>7700</v>
      </c>
      <c r="E513">
        <v>410015610040000</v>
      </c>
      <c r="F513">
        <v>97</v>
      </c>
      <c r="G513">
        <v>19</v>
      </c>
      <c r="H513">
        <v>2012</v>
      </c>
      <c r="I513">
        <v>34</v>
      </c>
      <c r="J513" t="s">
        <v>104</v>
      </c>
      <c r="K513" s="1">
        <v>41141</v>
      </c>
      <c r="L513" s="1">
        <v>41147</v>
      </c>
      <c r="M513" t="s">
        <v>15</v>
      </c>
    </row>
    <row r="514" spans="1:13" x14ac:dyDescent="0.25">
      <c r="A514">
        <v>832460991</v>
      </c>
      <c r="B514">
        <v>397</v>
      </c>
      <c r="C514">
        <v>5393</v>
      </c>
      <c r="D514">
        <v>7700</v>
      </c>
      <c r="E514">
        <v>410040610065000</v>
      </c>
      <c r="F514">
        <v>97</v>
      </c>
      <c r="G514">
        <v>19</v>
      </c>
      <c r="H514">
        <v>2012</v>
      </c>
      <c r="I514">
        <v>34</v>
      </c>
      <c r="J514" t="s">
        <v>104</v>
      </c>
      <c r="K514" s="1">
        <v>41141</v>
      </c>
      <c r="L514" s="1">
        <v>41147</v>
      </c>
      <c r="M514" t="s">
        <v>16</v>
      </c>
    </row>
    <row r="515" spans="1:13" x14ac:dyDescent="0.25">
      <c r="A515">
        <v>832461473</v>
      </c>
      <c r="B515">
        <v>1057</v>
      </c>
      <c r="C515">
        <v>5393</v>
      </c>
      <c r="D515">
        <v>7700</v>
      </c>
      <c r="E515">
        <v>410065610085000</v>
      </c>
      <c r="F515">
        <v>97</v>
      </c>
      <c r="G515">
        <v>19</v>
      </c>
      <c r="H515">
        <v>2012</v>
      </c>
      <c r="I515">
        <v>34</v>
      </c>
      <c r="J515" t="s">
        <v>104</v>
      </c>
      <c r="K515" s="1">
        <v>41141</v>
      </c>
      <c r="L515" s="1">
        <v>41147</v>
      </c>
      <c r="M515" t="s">
        <v>17</v>
      </c>
    </row>
    <row r="516" spans="1:13" x14ac:dyDescent="0.25">
      <c r="A516">
        <v>832461953</v>
      </c>
      <c r="B516">
        <v>510</v>
      </c>
      <c r="C516">
        <v>5393</v>
      </c>
      <c r="D516">
        <v>7700</v>
      </c>
      <c r="E516">
        <v>410085799999000</v>
      </c>
      <c r="F516">
        <v>97</v>
      </c>
      <c r="G516">
        <v>19</v>
      </c>
      <c r="H516">
        <v>2012</v>
      </c>
      <c r="I516">
        <v>34</v>
      </c>
      <c r="J516" t="s">
        <v>104</v>
      </c>
      <c r="K516" s="1">
        <v>41141</v>
      </c>
      <c r="L516" s="1">
        <v>41147</v>
      </c>
      <c r="M516" t="s">
        <v>18</v>
      </c>
    </row>
    <row r="517" spans="1:13" x14ac:dyDescent="0.25">
      <c r="A517">
        <v>832462175</v>
      </c>
      <c r="B517">
        <v>2024</v>
      </c>
      <c r="C517">
        <v>5393</v>
      </c>
      <c r="F517">
        <v>97</v>
      </c>
      <c r="G517">
        <v>19</v>
      </c>
      <c r="H517">
        <v>2012</v>
      </c>
      <c r="I517">
        <v>34</v>
      </c>
      <c r="J517" t="s">
        <v>104</v>
      </c>
      <c r="K517" s="1">
        <v>41141</v>
      </c>
      <c r="L517" s="1">
        <v>41147</v>
      </c>
      <c r="M517" t="s">
        <v>19</v>
      </c>
    </row>
    <row r="518" spans="1:13" x14ac:dyDescent="0.25">
      <c r="A518">
        <v>832460038</v>
      </c>
      <c r="B518">
        <v>7</v>
      </c>
      <c r="C518">
        <v>5393</v>
      </c>
      <c r="D518">
        <v>7700</v>
      </c>
      <c r="E518">
        <v>400000610015000</v>
      </c>
      <c r="F518">
        <v>97</v>
      </c>
      <c r="G518">
        <v>19</v>
      </c>
      <c r="H518">
        <v>2012</v>
      </c>
      <c r="I518">
        <v>35</v>
      </c>
      <c r="J518" t="s">
        <v>105</v>
      </c>
      <c r="K518" s="1">
        <v>41148</v>
      </c>
      <c r="L518" s="1">
        <v>41154</v>
      </c>
      <c r="M518" t="s">
        <v>14</v>
      </c>
    </row>
    <row r="519" spans="1:13" x14ac:dyDescent="0.25">
      <c r="A519">
        <v>832460519</v>
      </c>
      <c r="B519">
        <v>42</v>
      </c>
      <c r="C519">
        <v>5393</v>
      </c>
      <c r="D519">
        <v>7700</v>
      </c>
      <c r="E519">
        <v>410015610040000</v>
      </c>
      <c r="F519">
        <v>97</v>
      </c>
      <c r="G519">
        <v>19</v>
      </c>
      <c r="H519">
        <v>2012</v>
      </c>
      <c r="I519">
        <v>35</v>
      </c>
      <c r="J519" t="s">
        <v>105</v>
      </c>
      <c r="K519" s="1">
        <v>41148</v>
      </c>
      <c r="L519" s="1">
        <v>41154</v>
      </c>
      <c r="M519" t="s">
        <v>15</v>
      </c>
    </row>
    <row r="520" spans="1:13" x14ac:dyDescent="0.25">
      <c r="A520">
        <v>832461000</v>
      </c>
      <c r="B520">
        <v>372</v>
      </c>
      <c r="C520">
        <v>5393</v>
      </c>
      <c r="D520">
        <v>7700</v>
      </c>
      <c r="E520">
        <v>410040610065000</v>
      </c>
      <c r="F520">
        <v>97</v>
      </c>
      <c r="G520">
        <v>19</v>
      </c>
      <c r="H520">
        <v>2012</v>
      </c>
      <c r="I520">
        <v>35</v>
      </c>
      <c r="J520" t="s">
        <v>105</v>
      </c>
      <c r="K520" s="1">
        <v>41148</v>
      </c>
      <c r="L520" s="1">
        <v>41154</v>
      </c>
      <c r="M520" t="s">
        <v>16</v>
      </c>
    </row>
    <row r="521" spans="1:13" x14ac:dyDescent="0.25">
      <c r="A521">
        <v>832461481</v>
      </c>
      <c r="B521">
        <v>907</v>
      </c>
      <c r="C521">
        <v>5393</v>
      </c>
      <c r="D521">
        <v>7700</v>
      </c>
      <c r="E521">
        <v>410065610085000</v>
      </c>
      <c r="F521">
        <v>97</v>
      </c>
      <c r="G521">
        <v>19</v>
      </c>
      <c r="H521">
        <v>2012</v>
      </c>
      <c r="I521">
        <v>35</v>
      </c>
      <c r="J521" t="s">
        <v>105</v>
      </c>
      <c r="K521" s="1">
        <v>41148</v>
      </c>
      <c r="L521" s="1">
        <v>41154</v>
      </c>
      <c r="M521" t="s">
        <v>17</v>
      </c>
    </row>
    <row r="522" spans="1:13" x14ac:dyDescent="0.25">
      <c r="A522">
        <v>832461962</v>
      </c>
      <c r="B522">
        <v>489</v>
      </c>
      <c r="C522">
        <v>5393</v>
      </c>
      <c r="D522">
        <v>7700</v>
      </c>
      <c r="E522">
        <v>410085799999000</v>
      </c>
      <c r="F522">
        <v>97</v>
      </c>
      <c r="G522">
        <v>19</v>
      </c>
      <c r="H522">
        <v>2012</v>
      </c>
      <c r="I522">
        <v>35</v>
      </c>
      <c r="J522" t="s">
        <v>105</v>
      </c>
      <c r="K522" s="1">
        <v>41148</v>
      </c>
      <c r="L522" s="1">
        <v>41154</v>
      </c>
      <c r="M522" t="s">
        <v>18</v>
      </c>
    </row>
    <row r="523" spans="1:13" x14ac:dyDescent="0.25">
      <c r="A523">
        <v>832462267</v>
      </c>
      <c r="B523">
        <v>1817</v>
      </c>
      <c r="C523">
        <v>5393</v>
      </c>
      <c r="F523">
        <v>97</v>
      </c>
      <c r="G523">
        <v>19</v>
      </c>
      <c r="H523">
        <v>2012</v>
      </c>
      <c r="I523">
        <v>35</v>
      </c>
      <c r="J523" t="s">
        <v>105</v>
      </c>
      <c r="K523" s="1">
        <v>41148</v>
      </c>
      <c r="L523" s="1">
        <v>41154</v>
      </c>
      <c r="M523" t="s">
        <v>19</v>
      </c>
    </row>
    <row r="524" spans="1:13" x14ac:dyDescent="0.25">
      <c r="A524">
        <v>832460047</v>
      </c>
      <c r="B524">
        <v>7</v>
      </c>
      <c r="C524">
        <v>5393</v>
      </c>
      <c r="D524">
        <v>7700</v>
      </c>
      <c r="E524">
        <v>400000610015000</v>
      </c>
      <c r="F524">
        <v>97</v>
      </c>
      <c r="G524">
        <v>19</v>
      </c>
      <c r="H524">
        <v>2012</v>
      </c>
      <c r="I524">
        <v>36</v>
      </c>
      <c r="J524" t="s">
        <v>106</v>
      </c>
      <c r="K524" s="1">
        <v>41155</v>
      </c>
      <c r="L524" s="1">
        <v>41161</v>
      </c>
      <c r="M524" t="s">
        <v>14</v>
      </c>
    </row>
    <row r="525" spans="1:13" x14ac:dyDescent="0.25">
      <c r="A525">
        <v>832460528</v>
      </c>
      <c r="B525">
        <v>32</v>
      </c>
      <c r="C525">
        <v>5393</v>
      </c>
      <c r="D525">
        <v>7700</v>
      </c>
      <c r="E525">
        <v>410015610040000</v>
      </c>
      <c r="F525">
        <v>97</v>
      </c>
      <c r="G525">
        <v>19</v>
      </c>
      <c r="H525">
        <v>2012</v>
      </c>
      <c r="I525">
        <v>36</v>
      </c>
      <c r="J525" t="s">
        <v>106</v>
      </c>
      <c r="K525" s="1">
        <v>41155</v>
      </c>
      <c r="L525" s="1">
        <v>41161</v>
      </c>
      <c r="M525" t="s">
        <v>15</v>
      </c>
    </row>
    <row r="526" spans="1:13" x14ac:dyDescent="0.25">
      <c r="A526">
        <v>832461009</v>
      </c>
      <c r="B526">
        <v>389</v>
      </c>
      <c r="C526">
        <v>5393</v>
      </c>
      <c r="D526">
        <v>7700</v>
      </c>
      <c r="E526">
        <v>410040610065000</v>
      </c>
      <c r="F526">
        <v>97</v>
      </c>
      <c r="G526">
        <v>19</v>
      </c>
      <c r="H526">
        <v>2012</v>
      </c>
      <c r="I526">
        <v>36</v>
      </c>
      <c r="J526" t="s">
        <v>106</v>
      </c>
      <c r="K526" s="1">
        <v>41155</v>
      </c>
      <c r="L526" s="1">
        <v>41161</v>
      </c>
      <c r="M526" t="s">
        <v>16</v>
      </c>
    </row>
    <row r="527" spans="1:13" x14ac:dyDescent="0.25">
      <c r="A527">
        <v>832461490</v>
      </c>
      <c r="B527">
        <v>994</v>
      </c>
      <c r="C527">
        <v>5393</v>
      </c>
      <c r="D527">
        <v>7700</v>
      </c>
      <c r="E527">
        <v>410065610085000</v>
      </c>
      <c r="F527">
        <v>97</v>
      </c>
      <c r="G527">
        <v>19</v>
      </c>
      <c r="H527">
        <v>2012</v>
      </c>
      <c r="I527">
        <v>36</v>
      </c>
      <c r="J527" t="s">
        <v>106</v>
      </c>
      <c r="K527" s="1">
        <v>41155</v>
      </c>
      <c r="L527" s="1">
        <v>41161</v>
      </c>
      <c r="M527" t="s">
        <v>17</v>
      </c>
    </row>
    <row r="528" spans="1:13" x14ac:dyDescent="0.25">
      <c r="A528">
        <v>832461971</v>
      </c>
      <c r="B528">
        <v>477</v>
      </c>
      <c r="C528">
        <v>5393</v>
      </c>
      <c r="D528">
        <v>7700</v>
      </c>
      <c r="E528">
        <v>410085799999000</v>
      </c>
      <c r="F528">
        <v>97</v>
      </c>
      <c r="G528">
        <v>19</v>
      </c>
      <c r="H528">
        <v>2012</v>
      </c>
      <c r="I528">
        <v>36</v>
      </c>
      <c r="J528" t="s">
        <v>106</v>
      </c>
      <c r="K528" s="1">
        <v>41155</v>
      </c>
      <c r="L528" s="1">
        <v>41161</v>
      </c>
      <c r="M528" t="s">
        <v>18</v>
      </c>
    </row>
    <row r="529" spans="1:13" x14ac:dyDescent="0.25">
      <c r="A529">
        <v>832462385</v>
      </c>
      <c r="B529">
        <v>1899</v>
      </c>
      <c r="C529">
        <v>5393</v>
      </c>
      <c r="F529">
        <v>97</v>
      </c>
      <c r="G529">
        <v>19</v>
      </c>
      <c r="H529">
        <v>2012</v>
      </c>
      <c r="I529">
        <v>36</v>
      </c>
      <c r="J529" t="s">
        <v>106</v>
      </c>
      <c r="K529" s="1">
        <v>41155</v>
      </c>
      <c r="L529" s="1">
        <v>41161</v>
      </c>
      <c r="M529" t="s">
        <v>19</v>
      </c>
    </row>
    <row r="530" spans="1:13" x14ac:dyDescent="0.25">
      <c r="A530">
        <v>832460056</v>
      </c>
      <c r="B530">
        <v>12</v>
      </c>
      <c r="C530">
        <v>5393</v>
      </c>
      <c r="D530">
        <v>7700</v>
      </c>
      <c r="E530">
        <v>400000610015000</v>
      </c>
      <c r="F530">
        <v>97</v>
      </c>
      <c r="G530">
        <v>19</v>
      </c>
      <c r="H530">
        <v>2012</v>
      </c>
      <c r="I530">
        <v>37</v>
      </c>
      <c r="J530" t="s">
        <v>107</v>
      </c>
      <c r="K530" s="1">
        <v>41162</v>
      </c>
      <c r="L530" s="1">
        <v>41168</v>
      </c>
      <c r="M530" t="s">
        <v>14</v>
      </c>
    </row>
    <row r="531" spans="1:13" x14ac:dyDescent="0.25">
      <c r="A531">
        <v>832460537</v>
      </c>
      <c r="B531">
        <v>60</v>
      </c>
      <c r="C531">
        <v>5393</v>
      </c>
      <c r="D531">
        <v>7700</v>
      </c>
      <c r="E531">
        <v>410015610040000</v>
      </c>
      <c r="F531">
        <v>97</v>
      </c>
      <c r="G531">
        <v>19</v>
      </c>
      <c r="H531">
        <v>2012</v>
      </c>
      <c r="I531">
        <v>37</v>
      </c>
      <c r="J531" t="s">
        <v>107</v>
      </c>
      <c r="K531" s="1">
        <v>41162</v>
      </c>
      <c r="L531" s="1">
        <v>41168</v>
      </c>
      <c r="M531" t="s">
        <v>15</v>
      </c>
    </row>
    <row r="532" spans="1:13" x14ac:dyDescent="0.25">
      <c r="A532">
        <v>832461018</v>
      </c>
      <c r="B532">
        <v>383</v>
      </c>
      <c r="C532">
        <v>5393</v>
      </c>
      <c r="D532">
        <v>7700</v>
      </c>
      <c r="E532">
        <v>410040610065000</v>
      </c>
      <c r="F532">
        <v>97</v>
      </c>
      <c r="G532">
        <v>19</v>
      </c>
      <c r="H532">
        <v>2012</v>
      </c>
      <c r="I532">
        <v>37</v>
      </c>
      <c r="J532" t="s">
        <v>107</v>
      </c>
      <c r="K532" s="1">
        <v>41162</v>
      </c>
      <c r="L532" s="1">
        <v>41168</v>
      </c>
      <c r="M532" t="s">
        <v>16</v>
      </c>
    </row>
    <row r="533" spans="1:13" x14ac:dyDescent="0.25">
      <c r="A533">
        <v>832461499</v>
      </c>
      <c r="B533">
        <v>1015</v>
      </c>
      <c r="C533">
        <v>5393</v>
      </c>
      <c r="D533">
        <v>7700</v>
      </c>
      <c r="E533">
        <v>410065610085000</v>
      </c>
      <c r="F533">
        <v>97</v>
      </c>
      <c r="G533">
        <v>19</v>
      </c>
      <c r="H533">
        <v>2012</v>
      </c>
      <c r="I533">
        <v>37</v>
      </c>
      <c r="J533" t="s">
        <v>107</v>
      </c>
      <c r="K533" s="1">
        <v>41162</v>
      </c>
      <c r="L533" s="1">
        <v>41168</v>
      </c>
      <c r="M533" t="s">
        <v>17</v>
      </c>
    </row>
    <row r="534" spans="1:13" x14ac:dyDescent="0.25">
      <c r="A534">
        <v>832461980</v>
      </c>
      <c r="B534">
        <v>463</v>
      </c>
      <c r="C534">
        <v>5393</v>
      </c>
      <c r="D534">
        <v>7700</v>
      </c>
      <c r="E534">
        <v>410085799999000</v>
      </c>
      <c r="F534">
        <v>97</v>
      </c>
      <c r="G534">
        <v>19</v>
      </c>
      <c r="H534">
        <v>2012</v>
      </c>
      <c r="I534">
        <v>37</v>
      </c>
      <c r="J534" t="s">
        <v>107</v>
      </c>
      <c r="K534" s="1">
        <v>41162</v>
      </c>
      <c r="L534" s="1">
        <v>41168</v>
      </c>
      <c r="M534" t="s">
        <v>18</v>
      </c>
    </row>
    <row r="535" spans="1:13" x14ac:dyDescent="0.25">
      <c r="A535">
        <v>832462216</v>
      </c>
      <c r="B535">
        <v>1933</v>
      </c>
      <c r="C535">
        <v>5393</v>
      </c>
      <c r="F535">
        <v>97</v>
      </c>
      <c r="G535">
        <v>19</v>
      </c>
      <c r="H535">
        <v>2012</v>
      </c>
      <c r="I535">
        <v>37</v>
      </c>
      <c r="J535" t="s">
        <v>107</v>
      </c>
      <c r="K535" s="1">
        <v>41162</v>
      </c>
      <c r="L535" s="1">
        <v>41168</v>
      </c>
      <c r="M535" t="s">
        <v>19</v>
      </c>
    </row>
    <row r="536" spans="1:13" x14ac:dyDescent="0.25">
      <c r="A536">
        <v>832460065</v>
      </c>
      <c r="B536">
        <v>6</v>
      </c>
      <c r="C536">
        <v>5393</v>
      </c>
      <c r="D536">
        <v>7700</v>
      </c>
      <c r="E536">
        <v>400000610015000</v>
      </c>
      <c r="F536">
        <v>97</v>
      </c>
      <c r="G536">
        <v>19</v>
      </c>
      <c r="H536">
        <v>2012</v>
      </c>
      <c r="I536">
        <v>38</v>
      </c>
      <c r="J536" t="s">
        <v>108</v>
      </c>
      <c r="K536" s="1">
        <v>41169</v>
      </c>
      <c r="L536" s="1">
        <v>41175</v>
      </c>
      <c r="M536" t="s">
        <v>14</v>
      </c>
    </row>
    <row r="537" spans="1:13" x14ac:dyDescent="0.25">
      <c r="A537">
        <v>832460546</v>
      </c>
      <c r="B537">
        <v>40</v>
      </c>
      <c r="C537">
        <v>5393</v>
      </c>
      <c r="D537">
        <v>7700</v>
      </c>
      <c r="E537">
        <v>410015610040000</v>
      </c>
      <c r="F537">
        <v>97</v>
      </c>
      <c r="G537">
        <v>19</v>
      </c>
      <c r="H537">
        <v>2012</v>
      </c>
      <c r="I537">
        <v>38</v>
      </c>
      <c r="J537" t="s">
        <v>108</v>
      </c>
      <c r="K537" s="1">
        <v>41169</v>
      </c>
      <c r="L537" s="1">
        <v>41175</v>
      </c>
      <c r="M537" t="s">
        <v>15</v>
      </c>
    </row>
    <row r="538" spans="1:13" x14ac:dyDescent="0.25">
      <c r="A538">
        <v>832461027</v>
      </c>
      <c r="B538">
        <v>384</v>
      </c>
      <c r="C538">
        <v>5393</v>
      </c>
      <c r="D538">
        <v>7700</v>
      </c>
      <c r="E538">
        <v>410040610065000</v>
      </c>
      <c r="F538">
        <v>97</v>
      </c>
      <c r="G538">
        <v>19</v>
      </c>
      <c r="H538">
        <v>2012</v>
      </c>
      <c r="I538">
        <v>38</v>
      </c>
      <c r="J538" t="s">
        <v>108</v>
      </c>
      <c r="K538" s="1">
        <v>41169</v>
      </c>
      <c r="L538" s="1">
        <v>41175</v>
      </c>
      <c r="M538" t="s">
        <v>16</v>
      </c>
    </row>
    <row r="539" spans="1:13" x14ac:dyDescent="0.25">
      <c r="A539">
        <v>832461508</v>
      </c>
      <c r="B539">
        <v>1001</v>
      </c>
      <c r="C539">
        <v>5393</v>
      </c>
      <c r="D539">
        <v>7700</v>
      </c>
      <c r="E539">
        <v>410065610085000</v>
      </c>
      <c r="F539">
        <v>97</v>
      </c>
      <c r="G539">
        <v>19</v>
      </c>
      <c r="H539">
        <v>2012</v>
      </c>
      <c r="I539">
        <v>38</v>
      </c>
      <c r="J539" t="s">
        <v>108</v>
      </c>
      <c r="K539" s="1">
        <v>41169</v>
      </c>
      <c r="L539" s="1">
        <v>41175</v>
      </c>
      <c r="M539" t="s">
        <v>17</v>
      </c>
    </row>
    <row r="540" spans="1:13" x14ac:dyDescent="0.25">
      <c r="A540">
        <v>832461989</v>
      </c>
      <c r="B540">
        <v>431</v>
      </c>
      <c r="C540">
        <v>5393</v>
      </c>
      <c r="D540">
        <v>7700</v>
      </c>
      <c r="E540">
        <v>410085799999000</v>
      </c>
      <c r="F540">
        <v>97</v>
      </c>
      <c r="G540">
        <v>19</v>
      </c>
      <c r="H540">
        <v>2012</v>
      </c>
      <c r="I540">
        <v>38</v>
      </c>
      <c r="J540" t="s">
        <v>108</v>
      </c>
      <c r="K540" s="1">
        <v>41169</v>
      </c>
      <c r="L540" s="1">
        <v>41175</v>
      </c>
      <c r="M540" t="s">
        <v>18</v>
      </c>
    </row>
    <row r="541" spans="1:13" x14ac:dyDescent="0.25">
      <c r="A541">
        <v>832462279</v>
      </c>
      <c r="B541">
        <v>1862</v>
      </c>
      <c r="C541">
        <v>5393</v>
      </c>
      <c r="F541">
        <v>97</v>
      </c>
      <c r="G541">
        <v>19</v>
      </c>
      <c r="H541">
        <v>2012</v>
      </c>
      <c r="I541">
        <v>38</v>
      </c>
      <c r="J541" t="s">
        <v>108</v>
      </c>
      <c r="K541" s="1">
        <v>41169</v>
      </c>
      <c r="L541" s="1">
        <v>41175</v>
      </c>
      <c r="M541" t="s">
        <v>19</v>
      </c>
    </row>
    <row r="542" spans="1:13" x14ac:dyDescent="0.25">
      <c r="A542">
        <v>832460074</v>
      </c>
      <c r="B542">
        <v>9</v>
      </c>
      <c r="C542">
        <v>5393</v>
      </c>
      <c r="D542">
        <v>7700</v>
      </c>
      <c r="E542">
        <v>400000610015000</v>
      </c>
      <c r="F542">
        <v>97</v>
      </c>
      <c r="G542">
        <v>19</v>
      </c>
      <c r="H542">
        <v>2012</v>
      </c>
      <c r="I542">
        <v>39</v>
      </c>
      <c r="J542" t="s">
        <v>109</v>
      </c>
      <c r="K542" s="1">
        <v>41176</v>
      </c>
      <c r="L542" s="1">
        <v>41182</v>
      </c>
      <c r="M542" t="s">
        <v>14</v>
      </c>
    </row>
    <row r="543" spans="1:13" x14ac:dyDescent="0.25">
      <c r="A543">
        <v>832460555</v>
      </c>
      <c r="B543">
        <v>46</v>
      </c>
      <c r="C543">
        <v>5393</v>
      </c>
      <c r="D543">
        <v>7700</v>
      </c>
      <c r="E543">
        <v>410015610040000</v>
      </c>
      <c r="F543">
        <v>97</v>
      </c>
      <c r="G543">
        <v>19</v>
      </c>
      <c r="H543">
        <v>2012</v>
      </c>
      <c r="I543">
        <v>39</v>
      </c>
      <c r="J543" t="s">
        <v>109</v>
      </c>
      <c r="K543" s="1">
        <v>41176</v>
      </c>
      <c r="L543" s="1">
        <v>41182</v>
      </c>
      <c r="M543" t="s">
        <v>15</v>
      </c>
    </row>
    <row r="544" spans="1:13" x14ac:dyDescent="0.25">
      <c r="A544">
        <v>832461036</v>
      </c>
      <c r="B544">
        <v>367</v>
      </c>
      <c r="C544">
        <v>5393</v>
      </c>
      <c r="D544">
        <v>7700</v>
      </c>
      <c r="E544">
        <v>410040610065000</v>
      </c>
      <c r="F544">
        <v>97</v>
      </c>
      <c r="G544">
        <v>19</v>
      </c>
      <c r="H544">
        <v>2012</v>
      </c>
      <c r="I544">
        <v>39</v>
      </c>
      <c r="J544" t="s">
        <v>109</v>
      </c>
      <c r="K544" s="1">
        <v>41176</v>
      </c>
      <c r="L544" s="1">
        <v>41182</v>
      </c>
      <c r="M544" t="s">
        <v>16</v>
      </c>
    </row>
    <row r="545" spans="1:13" x14ac:dyDescent="0.25">
      <c r="A545">
        <v>832461517</v>
      </c>
      <c r="B545">
        <v>1057</v>
      </c>
      <c r="C545">
        <v>5393</v>
      </c>
      <c r="D545">
        <v>7700</v>
      </c>
      <c r="E545">
        <v>410065610085000</v>
      </c>
      <c r="F545">
        <v>97</v>
      </c>
      <c r="G545">
        <v>19</v>
      </c>
      <c r="H545">
        <v>2012</v>
      </c>
      <c r="I545">
        <v>39</v>
      </c>
      <c r="J545" t="s">
        <v>109</v>
      </c>
      <c r="K545" s="1">
        <v>41176</v>
      </c>
      <c r="L545" s="1">
        <v>41182</v>
      </c>
      <c r="M545" t="s">
        <v>17</v>
      </c>
    </row>
    <row r="546" spans="1:13" x14ac:dyDescent="0.25">
      <c r="A546">
        <v>832461998</v>
      </c>
      <c r="B546">
        <v>545</v>
      </c>
      <c r="C546">
        <v>5393</v>
      </c>
      <c r="D546">
        <v>7700</v>
      </c>
      <c r="E546">
        <v>410085799999000</v>
      </c>
      <c r="F546">
        <v>97</v>
      </c>
      <c r="G546">
        <v>19</v>
      </c>
      <c r="H546">
        <v>2012</v>
      </c>
      <c r="I546">
        <v>39</v>
      </c>
      <c r="J546" t="s">
        <v>109</v>
      </c>
      <c r="K546" s="1">
        <v>41176</v>
      </c>
      <c r="L546" s="1">
        <v>41182</v>
      </c>
      <c r="M546" t="s">
        <v>18</v>
      </c>
    </row>
    <row r="547" spans="1:13" x14ac:dyDescent="0.25">
      <c r="A547">
        <v>832462468</v>
      </c>
      <c r="B547">
        <v>2024</v>
      </c>
      <c r="C547">
        <v>5393</v>
      </c>
      <c r="F547">
        <v>97</v>
      </c>
      <c r="G547">
        <v>19</v>
      </c>
      <c r="H547">
        <v>2012</v>
      </c>
      <c r="I547">
        <v>39</v>
      </c>
      <c r="J547" t="s">
        <v>109</v>
      </c>
      <c r="K547" s="1">
        <v>41176</v>
      </c>
      <c r="L547" s="1">
        <v>41182</v>
      </c>
      <c r="M547" t="s">
        <v>19</v>
      </c>
    </row>
    <row r="548" spans="1:13" x14ac:dyDescent="0.25">
      <c r="A548">
        <v>832460083</v>
      </c>
      <c r="B548">
        <v>8</v>
      </c>
      <c r="C548">
        <v>5393</v>
      </c>
      <c r="D548">
        <v>7700</v>
      </c>
      <c r="E548">
        <v>400000610015000</v>
      </c>
      <c r="F548">
        <v>97</v>
      </c>
      <c r="G548">
        <v>19</v>
      </c>
      <c r="H548">
        <v>2012</v>
      </c>
      <c r="I548">
        <v>40</v>
      </c>
      <c r="J548" t="s">
        <v>110</v>
      </c>
      <c r="K548" s="1">
        <v>41183</v>
      </c>
      <c r="L548" s="1">
        <v>41189</v>
      </c>
      <c r="M548" t="s">
        <v>14</v>
      </c>
    </row>
    <row r="549" spans="1:13" x14ac:dyDescent="0.25">
      <c r="A549">
        <v>832460564</v>
      </c>
      <c r="B549">
        <v>40</v>
      </c>
      <c r="C549">
        <v>5393</v>
      </c>
      <c r="D549">
        <v>7700</v>
      </c>
      <c r="E549">
        <v>410015610040000</v>
      </c>
      <c r="F549">
        <v>97</v>
      </c>
      <c r="G549">
        <v>19</v>
      </c>
      <c r="H549">
        <v>2012</v>
      </c>
      <c r="I549">
        <v>40</v>
      </c>
      <c r="J549" t="s">
        <v>110</v>
      </c>
      <c r="K549" s="1">
        <v>41183</v>
      </c>
      <c r="L549" s="1">
        <v>41189</v>
      </c>
      <c r="M549" t="s">
        <v>15</v>
      </c>
    </row>
    <row r="550" spans="1:13" x14ac:dyDescent="0.25">
      <c r="A550">
        <v>832461046</v>
      </c>
      <c r="B550">
        <v>380</v>
      </c>
      <c r="C550">
        <v>5393</v>
      </c>
      <c r="D550">
        <v>7700</v>
      </c>
      <c r="E550">
        <v>410040610065000</v>
      </c>
      <c r="F550">
        <v>97</v>
      </c>
      <c r="G550">
        <v>19</v>
      </c>
      <c r="H550">
        <v>2012</v>
      </c>
      <c r="I550">
        <v>40</v>
      </c>
      <c r="J550" t="s">
        <v>110</v>
      </c>
      <c r="K550" s="1">
        <v>41183</v>
      </c>
      <c r="L550" s="1">
        <v>41189</v>
      </c>
      <c r="M550" t="s">
        <v>16</v>
      </c>
    </row>
    <row r="551" spans="1:13" x14ac:dyDescent="0.25">
      <c r="A551">
        <v>832461526</v>
      </c>
      <c r="B551">
        <v>985</v>
      </c>
      <c r="C551">
        <v>5393</v>
      </c>
      <c r="D551">
        <v>7700</v>
      </c>
      <c r="E551">
        <v>410065610085000</v>
      </c>
      <c r="F551">
        <v>97</v>
      </c>
      <c r="G551">
        <v>19</v>
      </c>
      <c r="H551">
        <v>2012</v>
      </c>
      <c r="I551">
        <v>40</v>
      </c>
      <c r="J551" t="s">
        <v>110</v>
      </c>
      <c r="K551" s="1">
        <v>41183</v>
      </c>
      <c r="L551" s="1">
        <v>41189</v>
      </c>
      <c r="M551" t="s">
        <v>17</v>
      </c>
    </row>
    <row r="552" spans="1:13" x14ac:dyDescent="0.25">
      <c r="A552">
        <v>832462007</v>
      </c>
      <c r="B552">
        <v>526</v>
      </c>
      <c r="C552">
        <v>5393</v>
      </c>
      <c r="D552">
        <v>7700</v>
      </c>
      <c r="E552">
        <v>410085799999000</v>
      </c>
      <c r="F552">
        <v>97</v>
      </c>
      <c r="G552">
        <v>19</v>
      </c>
      <c r="H552">
        <v>2012</v>
      </c>
      <c r="I552">
        <v>40</v>
      </c>
      <c r="J552" t="s">
        <v>110</v>
      </c>
      <c r="K552" s="1">
        <v>41183</v>
      </c>
      <c r="L552" s="1">
        <v>41189</v>
      </c>
      <c r="M552" t="s">
        <v>18</v>
      </c>
    </row>
    <row r="553" spans="1:13" x14ac:dyDescent="0.25">
      <c r="A553">
        <v>832462374</v>
      </c>
      <c r="B553">
        <v>1939</v>
      </c>
      <c r="C553">
        <v>5393</v>
      </c>
      <c r="F553">
        <v>97</v>
      </c>
      <c r="G553">
        <v>19</v>
      </c>
      <c r="H553">
        <v>2012</v>
      </c>
      <c r="I553">
        <v>40</v>
      </c>
      <c r="J553" t="s">
        <v>110</v>
      </c>
      <c r="K553" s="1">
        <v>41183</v>
      </c>
      <c r="L553" s="1">
        <v>41189</v>
      </c>
      <c r="M553" t="s">
        <v>19</v>
      </c>
    </row>
    <row r="554" spans="1:13" x14ac:dyDescent="0.25">
      <c r="A554">
        <v>832460092</v>
      </c>
      <c r="B554">
        <v>6</v>
      </c>
      <c r="C554">
        <v>5393</v>
      </c>
      <c r="D554">
        <v>7700</v>
      </c>
      <c r="E554">
        <v>400000610015000</v>
      </c>
      <c r="F554">
        <v>97</v>
      </c>
      <c r="G554">
        <v>19</v>
      </c>
      <c r="H554">
        <v>2012</v>
      </c>
      <c r="I554">
        <v>41</v>
      </c>
      <c r="J554" t="s">
        <v>111</v>
      </c>
      <c r="K554" s="1">
        <v>41190</v>
      </c>
      <c r="L554" s="1">
        <v>41196</v>
      </c>
      <c r="M554" t="s">
        <v>14</v>
      </c>
    </row>
    <row r="555" spans="1:13" x14ac:dyDescent="0.25">
      <c r="A555">
        <v>832460573</v>
      </c>
      <c r="B555">
        <v>36</v>
      </c>
      <c r="C555">
        <v>5393</v>
      </c>
      <c r="D555">
        <v>7700</v>
      </c>
      <c r="E555">
        <v>410015610040000</v>
      </c>
      <c r="F555">
        <v>97</v>
      </c>
      <c r="G555">
        <v>19</v>
      </c>
      <c r="H555">
        <v>2012</v>
      </c>
      <c r="I555">
        <v>41</v>
      </c>
      <c r="J555" t="s">
        <v>111</v>
      </c>
      <c r="K555" s="1">
        <v>41190</v>
      </c>
      <c r="L555" s="1">
        <v>41196</v>
      </c>
      <c r="M555" t="s">
        <v>15</v>
      </c>
    </row>
    <row r="556" spans="1:13" x14ac:dyDescent="0.25">
      <c r="A556">
        <v>832461054</v>
      </c>
      <c r="B556">
        <v>371</v>
      </c>
      <c r="C556">
        <v>5393</v>
      </c>
      <c r="D556">
        <v>7700</v>
      </c>
      <c r="E556">
        <v>410040610065000</v>
      </c>
      <c r="F556">
        <v>97</v>
      </c>
      <c r="G556">
        <v>19</v>
      </c>
      <c r="H556">
        <v>2012</v>
      </c>
      <c r="I556">
        <v>41</v>
      </c>
      <c r="J556" t="s">
        <v>111</v>
      </c>
      <c r="K556" s="1">
        <v>41190</v>
      </c>
      <c r="L556" s="1">
        <v>41196</v>
      </c>
      <c r="M556" t="s">
        <v>16</v>
      </c>
    </row>
    <row r="557" spans="1:13" x14ac:dyDescent="0.25">
      <c r="A557">
        <v>832461535</v>
      </c>
      <c r="B557">
        <v>1031</v>
      </c>
      <c r="C557">
        <v>5393</v>
      </c>
      <c r="D557">
        <v>7700</v>
      </c>
      <c r="E557">
        <v>410065610085000</v>
      </c>
      <c r="F557">
        <v>97</v>
      </c>
      <c r="G557">
        <v>19</v>
      </c>
      <c r="H557">
        <v>2012</v>
      </c>
      <c r="I557">
        <v>41</v>
      </c>
      <c r="J557" t="s">
        <v>111</v>
      </c>
      <c r="K557" s="1">
        <v>41190</v>
      </c>
      <c r="L557" s="1">
        <v>41196</v>
      </c>
      <c r="M557" t="s">
        <v>17</v>
      </c>
    </row>
    <row r="558" spans="1:13" x14ac:dyDescent="0.25">
      <c r="A558">
        <v>832462016</v>
      </c>
      <c r="B558">
        <v>546</v>
      </c>
      <c r="C558">
        <v>5393</v>
      </c>
      <c r="D558">
        <v>7700</v>
      </c>
      <c r="E558">
        <v>410085799999000</v>
      </c>
      <c r="F558">
        <v>97</v>
      </c>
      <c r="G558">
        <v>19</v>
      </c>
      <c r="H558">
        <v>2012</v>
      </c>
      <c r="I558">
        <v>41</v>
      </c>
      <c r="J558" t="s">
        <v>111</v>
      </c>
      <c r="K558" s="1">
        <v>41190</v>
      </c>
      <c r="L558" s="1">
        <v>41196</v>
      </c>
      <c r="M558" t="s">
        <v>18</v>
      </c>
    </row>
    <row r="559" spans="1:13" x14ac:dyDescent="0.25">
      <c r="A559">
        <v>832462590</v>
      </c>
      <c r="B559">
        <v>1990</v>
      </c>
      <c r="C559">
        <v>5393</v>
      </c>
      <c r="F559">
        <v>97</v>
      </c>
      <c r="G559">
        <v>19</v>
      </c>
      <c r="H559">
        <v>2012</v>
      </c>
      <c r="I559">
        <v>41</v>
      </c>
      <c r="J559" t="s">
        <v>111</v>
      </c>
      <c r="K559" s="1">
        <v>41190</v>
      </c>
      <c r="L559" s="1">
        <v>41196</v>
      </c>
      <c r="M559" t="s">
        <v>19</v>
      </c>
    </row>
    <row r="560" spans="1:13" x14ac:dyDescent="0.25">
      <c r="A560">
        <v>832460101</v>
      </c>
      <c r="B560">
        <v>10</v>
      </c>
      <c r="C560">
        <v>5393</v>
      </c>
      <c r="D560">
        <v>7700</v>
      </c>
      <c r="E560">
        <v>400000610015000</v>
      </c>
      <c r="F560">
        <v>97</v>
      </c>
      <c r="G560">
        <v>19</v>
      </c>
      <c r="H560">
        <v>2012</v>
      </c>
      <c r="I560">
        <v>42</v>
      </c>
      <c r="J560" t="s">
        <v>112</v>
      </c>
      <c r="K560" s="1">
        <v>41197</v>
      </c>
      <c r="L560" s="1">
        <v>41203</v>
      </c>
      <c r="M560" t="s">
        <v>14</v>
      </c>
    </row>
    <row r="561" spans="1:13" x14ac:dyDescent="0.25">
      <c r="A561">
        <v>832460582</v>
      </c>
      <c r="B561">
        <v>46</v>
      </c>
      <c r="C561">
        <v>5393</v>
      </c>
      <c r="D561">
        <v>7700</v>
      </c>
      <c r="E561">
        <v>410015610040000</v>
      </c>
      <c r="F561">
        <v>97</v>
      </c>
      <c r="G561">
        <v>19</v>
      </c>
      <c r="H561">
        <v>2012</v>
      </c>
      <c r="I561">
        <v>42</v>
      </c>
      <c r="J561" t="s">
        <v>112</v>
      </c>
      <c r="K561" s="1">
        <v>41197</v>
      </c>
      <c r="L561" s="1">
        <v>41203</v>
      </c>
      <c r="M561" t="s">
        <v>15</v>
      </c>
    </row>
    <row r="562" spans="1:13" x14ac:dyDescent="0.25">
      <c r="A562">
        <v>832461063</v>
      </c>
      <c r="B562">
        <v>375</v>
      </c>
      <c r="C562">
        <v>5393</v>
      </c>
      <c r="D562">
        <v>7700</v>
      </c>
      <c r="E562">
        <v>410040610065000</v>
      </c>
      <c r="F562">
        <v>97</v>
      </c>
      <c r="G562">
        <v>19</v>
      </c>
      <c r="H562">
        <v>2012</v>
      </c>
      <c r="I562">
        <v>42</v>
      </c>
      <c r="J562" t="s">
        <v>112</v>
      </c>
      <c r="K562" s="1">
        <v>41197</v>
      </c>
      <c r="L562" s="1">
        <v>41203</v>
      </c>
      <c r="M562" t="s">
        <v>16</v>
      </c>
    </row>
    <row r="563" spans="1:13" x14ac:dyDescent="0.25">
      <c r="A563">
        <v>832461544</v>
      </c>
      <c r="B563">
        <v>1039</v>
      </c>
      <c r="C563">
        <v>5393</v>
      </c>
      <c r="D563">
        <v>7700</v>
      </c>
      <c r="E563">
        <v>410065610085000</v>
      </c>
      <c r="F563">
        <v>97</v>
      </c>
      <c r="G563">
        <v>19</v>
      </c>
      <c r="H563">
        <v>2012</v>
      </c>
      <c r="I563">
        <v>42</v>
      </c>
      <c r="J563" t="s">
        <v>112</v>
      </c>
      <c r="K563" s="1">
        <v>41197</v>
      </c>
      <c r="L563" s="1">
        <v>41203</v>
      </c>
      <c r="M563" t="s">
        <v>17</v>
      </c>
    </row>
    <row r="564" spans="1:13" x14ac:dyDescent="0.25">
      <c r="A564">
        <v>832462025</v>
      </c>
      <c r="B564">
        <v>545</v>
      </c>
      <c r="C564">
        <v>5393</v>
      </c>
      <c r="D564">
        <v>7700</v>
      </c>
      <c r="E564">
        <v>410085799999000</v>
      </c>
      <c r="F564">
        <v>97</v>
      </c>
      <c r="G564">
        <v>19</v>
      </c>
      <c r="H564">
        <v>2012</v>
      </c>
      <c r="I564">
        <v>42</v>
      </c>
      <c r="J564" t="s">
        <v>112</v>
      </c>
      <c r="K564" s="1">
        <v>41197</v>
      </c>
      <c r="L564" s="1">
        <v>41203</v>
      </c>
      <c r="M564" t="s">
        <v>18</v>
      </c>
    </row>
    <row r="565" spans="1:13" x14ac:dyDescent="0.25">
      <c r="A565">
        <v>832462298</v>
      </c>
      <c r="B565">
        <v>2015</v>
      </c>
      <c r="C565">
        <v>5393</v>
      </c>
      <c r="F565">
        <v>97</v>
      </c>
      <c r="G565">
        <v>19</v>
      </c>
      <c r="H565">
        <v>2012</v>
      </c>
      <c r="I565">
        <v>42</v>
      </c>
      <c r="J565" t="s">
        <v>112</v>
      </c>
      <c r="K565" s="1">
        <v>41197</v>
      </c>
      <c r="L565" s="1">
        <v>41203</v>
      </c>
      <c r="M565" t="s">
        <v>19</v>
      </c>
    </row>
    <row r="566" spans="1:13" x14ac:dyDescent="0.25">
      <c r="A566">
        <v>832460110</v>
      </c>
      <c r="B566">
        <v>8</v>
      </c>
      <c r="C566">
        <v>5393</v>
      </c>
      <c r="D566">
        <v>7700</v>
      </c>
      <c r="E566">
        <v>400000610015000</v>
      </c>
      <c r="F566">
        <v>97</v>
      </c>
      <c r="G566">
        <v>19</v>
      </c>
      <c r="H566">
        <v>2012</v>
      </c>
      <c r="I566">
        <v>43</v>
      </c>
      <c r="J566" t="s">
        <v>113</v>
      </c>
      <c r="K566" s="1">
        <v>41204</v>
      </c>
      <c r="L566" s="1">
        <v>41210</v>
      </c>
      <c r="M566" t="s">
        <v>14</v>
      </c>
    </row>
    <row r="567" spans="1:13" x14ac:dyDescent="0.25">
      <c r="A567">
        <v>832460591</v>
      </c>
      <c r="B567">
        <v>32</v>
      </c>
      <c r="C567">
        <v>5393</v>
      </c>
      <c r="D567">
        <v>7700</v>
      </c>
      <c r="E567">
        <v>410015610040000</v>
      </c>
      <c r="F567">
        <v>97</v>
      </c>
      <c r="G567">
        <v>19</v>
      </c>
      <c r="H567">
        <v>2012</v>
      </c>
      <c r="I567">
        <v>43</v>
      </c>
      <c r="J567" t="s">
        <v>113</v>
      </c>
      <c r="K567" s="1">
        <v>41204</v>
      </c>
      <c r="L567" s="1">
        <v>41210</v>
      </c>
      <c r="M567" t="s">
        <v>15</v>
      </c>
    </row>
    <row r="568" spans="1:13" x14ac:dyDescent="0.25">
      <c r="A568">
        <v>832461072</v>
      </c>
      <c r="B568">
        <v>411</v>
      </c>
      <c r="C568">
        <v>5393</v>
      </c>
      <c r="D568">
        <v>7700</v>
      </c>
      <c r="E568">
        <v>410040610065000</v>
      </c>
      <c r="F568">
        <v>97</v>
      </c>
      <c r="G568">
        <v>19</v>
      </c>
      <c r="H568">
        <v>2012</v>
      </c>
      <c r="I568">
        <v>43</v>
      </c>
      <c r="J568" t="s">
        <v>113</v>
      </c>
      <c r="K568" s="1">
        <v>41204</v>
      </c>
      <c r="L568" s="1">
        <v>41210</v>
      </c>
      <c r="M568" t="s">
        <v>16</v>
      </c>
    </row>
    <row r="569" spans="1:13" x14ac:dyDescent="0.25">
      <c r="A569">
        <v>832461553</v>
      </c>
      <c r="B569">
        <v>1047</v>
      </c>
      <c r="C569">
        <v>5393</v>
      </c>
      <c r="D569">
        <v>7700</v>
      </c>
      <c r="E569">
        <v>410065610085000</v>
      </c>
      <c r="F569">
        <v>97</v>
      </c>
      <c r="G569">
        <v>19</v>
      </c>
      <c r="H569">
        <v>2012</v>
      </c>
      <c r="I569">
        <v>43</v>
      </c>
      <c r="J569" t="s">
        <v>113</v>
      </c>
      <c r="K569" s="1">
        <v>41204</v>
      </c>
      <c r="L569" s="1">
        <v>41210</v>
      </c>
      <c r="M569" t="s">
        <v>17</v>
      </c>
    </row>
    <row r="570" spans="1:13" x14ac:dyDescent="0.25">
      <c r="A570">
        <v>832462034</v>
      </c>
      <c r="B570">
        <v>574</v>
      </c>
      <c r="C570">
        <v>5393</v>
      </c>
      <c r="D570">
        <v>7700</v>
      </c>
      <c r="E570">
        <v>410085799999000</v>
      </c>
      <c r="F570">
        <v>97</v>
      </c>
      <c r="G570">
        <v>19</v>
      </c>
      <c r="H570">
        <v>2012</v>
      </c>
      <c r="I570">
        <v>43</v>
      </c>
      <c r="J570" t="s">
        <v>113</v>
      </c>
      <c r="K570" s="1">
        <v>41204</v>
      </c>
      <c r="L570" s="1">
        <v>41210</v>
      </c>
      <c r="M570" t="s">
        <v>18</v>
      </c>
    </row>
    <row r="571" spans="1:13" x14ac:dyDescent="0.25">
      <c r="A571">
        <v>832462220</v>
      </c>
      <c r="B571">
        <v>2072</v>
      </c>
      <c r="C571">
        <v>5393</v>
      </c>
      <c r="F571">
        <v>97</v>
      </c>
      <c r="G571">
        <v>19</v>
      </c>
      <c r="H571">
        <v>2012</v>
      </c>
      <c r="I571">
        <v>43</v>
      </c>
      <c r="J571" t="s">
        <v>113</v>
      </c>
      <c r="K571" s="1">
        <v>41204</v>
      </c>
      <c r="L571" s="1">
        <v>41210</v>
      </c>
      <c r="M571" t="s">
        <v>19</v>
      </c>
    </row>
    <row r="572" spans="1:13" x14ac:dyDescent="0.25">
      <c r="A572">
        <v>832460119</v>
      </c>
      <c r="B572">
        <v>10</v>
      </c>
      <c r="C572">
        <v>5393</v>
      </c>
      <c r="D572">
        <v>7700</v>
      </c>
      <c r="E572">
        <v>400000610015000</v>
      </c>
      <c r="F572">
        <v>97</v>
      </c>
      <c r="G572">
        <v>19</v>
      </c>
      <c r="H572">
        <v>2012</v>
      </c>
      <c r="I572">
        <v>44</v>
      </c>
      <c r="J572" t="s">
        <v>114</v>
      </c>
      <c r="K572" s="1">
        <v>41211</v>
      </c>
      <c r="L572" s="1">
        <v>41217</v>
      </c>
      <c r="M572" t="s">
        <v>14</v>
      </c>
    </row>
    <row r="573" spans="1:13" x14ac:dyDescent="0.25">
      <c r="A573">
        <v>832460600</v>
      </c>
      <c r="B573">
        <v>36</v>
      </c>
      <c r="C573">
        <v>5393</v>
      </c>
      <c r="D573">
        <v>7700</v>
      </c>
      <c r="E573">
        <v>410015610040000</v>
      </c>
      <c r="F573">
        <v>97</v>
      </c>
      <c r="G573">
        <v>19</v>
      </c>
      <c r="H573">
        <v>2012</v>
      </c>
      <c r="I573">
        <v>44</v>
      </c>
      <c r="J573" t="s">
        <v>114</v>
      </c>
      <c r="K573" s="1">
        <v>41211</v>
      </c>
      <c r="L573" s="1">
        <v>41217</v>
      </c>
      <c r="M573" t="s">
        <v>15</v>
      </c>
    </row>
    <row r="574" spans="1:13" x14ac:dyDescent="0.25">
      <c r="A574">
        <v>832461081</v>
      </c>
      <c r="B574">
        <v>365</v>
      </c>
      <c r="C574">
        <v>5393</v>
      </c>
      <c r="D574">
        <v>7700</v>
      </c>
      <c r="E574">
        <v>410040610065000</v>
      </c>
      <c r="F574">
        <v>97</v>
      </c>
      <c r="G574">
        <v>19</v>
      </c>
      <c r="H574">
        <v>2012</v>
      </c>
      <c r="I574">
        <v>44</v>
      </c>
      <c r="J574" t="s">
        <v>114</v>
      </c>
      <c r="K574" s="1">
        <v>41211</v>
      </c>
      <c r="L574" s="1">
        <v>41217</v>
      </c>
      <c r="M574" t="s">
        <v>16</v>
      </c>
    </row>
    <row r="575" spans="1:13" x14ac:dyDescent="0.25">
      <c r="A575">
        <v>832461562</v>
      </c>
      <c r="B575">
        <v>1067</v>
      </c>
      <c r="C575">
        <v>5393</v>
      </c>
      <c r="D575">
        <v>7700</v>
      </c>
      <c r="E575">
        <v>410065610085000</v>
      </c>
      <c r="F575">
        <v>97</v>
      </c>
      <c r="G575">
        <v>19</v>
      </c>
      <c r="H575">
        <v>2012</v>
      </c>
      <c r="I575">
        <v>44</v>
      </c>
      <c r="J575" t="s">
        <v>114</v>
      </c>
      <c r="K575" s="1">
        <v>41211</v>
      </c>
      <c r="L575" s="1">
        <v>41217</v>
      </c>
      <c r="M575" t="s">
        <v>17</v>
      </c>
    </row>
    <row r="576" spans="1:13" x14ac:dyDescent="0.25">
      <c r="A576">
        <v>832462043</v>
      </c>
      <c r="B576">
        <v>550</v>
      </c>
      <c r="C576">
        <v>5393</v>
      </c>
      <c r="D576">
        <v>7700</v>
      </c>
      <c r="E576">
        <v>410085799999000</v>
      </c>
      <c r="F576">
        <v>97</v>
      </c>
      <c r="G576">
        <v>19</v>
      </c>
      <c r="H576">
        <v>2012</v>
      </c>
      <c r="I576">
        <v>44</v>
      </c>
      <c r="J576" t="s">
        <v>114</v>
      </c>
      <c r="K576" s="1">
        <v>41211</v>
      </c>
      <c r="L576" s="1">
        <v>41217</v>
      </c>
      <c r="M576" t="s">
        <v>18</v>
      </c>
    </row>
    <row r="577" spans="1:13" x14ac:dyDescent="0.25">
      <c r="A577">
        <v>832462467</v>
      </c>
      <c r="B577">
        <v>2028</v>
      </c>
      <c r="C577">
        <v>5393</v>
      </c>
      <c r="F577">
        <v>97</v>
      </c>
      <c r="G577">
        <v>19</v>
      </c>
      <c r="H577">
        <v>2012</v>
      </c>
      <c r="I577">
        <v>44</v>
      </c>
      <c r="J577" t="s">
        <v>114</v>
      </c>
      <c r="K577" s="1">
        <v>41211</v>
      </c>
      <c r="L577" s="1">
        <v>41217</v>
      </c>
      <c r="M577" t="s">
        <v>19</v>
      </c>
    </row>
    <row r="578" spans="1:13" x14ac:dyDescent="0.25">
      <c r="A578">
        <v>832460128</v>
      </c>
      <c r="B578">
        <v>11</v>
      </c>
      <c r="C578">
        <v>5393</v>
      </c>
      <c r="D578">
        <v>7700</v>
      </c>
      <c r="E578">
        <v>400000610015000</v>
      </c>
      <c r="F578">
        <v>97</v>
      </c>
      <c r="G578">
        <v>19</v>
      </c>
      <c r="H578">
        <v>2012</v>
      </c>
      <c r="I578">
        <v>45</v>
      </c>
      <c r="J578" t="s">
        <v>115</v>
      </c>
      <c r="K578" s="1">
        <v>41218</v>
      </c>
      <c r="L578" s="1">
        <v>41224</v>
      </c>
      <c r="M578" t="s">
        <v>14</v>
      </c>
    </row>
    <row r="579" spans="1:13" x14ac:dyDescent="0.25">
      <c r="A579">
        <v>832460609</v>
      </c>
      <c r="B579">
        <v>49</v>
      </c>
      <c r="C579">
        <v>5393</v>
      </c>
      <c r="D579">
        <v>7700</v>
      </c>
      <c r="E579">
        <v>410015610040000</v>
      </c>
      <c r="F579">
        <v>97</v>
      </c>
      <c r="G579">
        <v>19</v>
      </c>
      <c r="H579">
        <v>2012</v>
      </c>
      <c r="I579">
        <v>45</v>
      </c>
      <c r="J579" t="s">
        <v>115</v>
      </c>
      <c r="K579" s="1">
        <v>41218</v>
      </c>
      <c r="L579" s="1">
        <v>41224</v>
      </c>
      <c r="M579" t="s">
        <v>15</v>
      </c>
    </row>
    <row r="580" spans="1:13" x14ac:dyDescent="0.25">
      <c r="A580">
        <v>832461090</v>
      </c>
      <c r="B580">
        <v>340</v>
      </c>
      <c r="C580">
        <v>5393</v>
      </c>
      <c r="D580">
        <v>7700</v>
      </c>
      <c r="E580">
        <v>410040610065000</v>
      </c>
      <c r="F580">
        <v>97</v>
      </c>
      <c r="G580">
        <v>19</v>
      </c>
      <c r="H580">
        <v>2012</v>
      </c>
      <c r="I580">
        <v>45</v>
      </c>
      <c r="J580" t="s">
        <v>115</v>
      </c>
      <c r="K580" s="1">
        <v>41218</v>
      </c>
      <c r="L580" s="1">
        <v>41224</v>
      </c>
      <c r="M580" t="s">
        <v>16</v>
      </c>
    </row>
    <row r="581" spans="1:13" x14ac:dyDescent="0.25">
      <c r="A581">
        <v>832461571</v>
      </c>
      <c r="B581">
        <v>981</v>
      </c>
      <c r="C581">
        <v>5393</v>
      </c>
      <c r="D581">
        <v>7700</v>
      </c>
      <c r="E581">
        <v>410065610085000</v>
      </c>
      <c r="F581">
        <v>97</v>
      </c>
      <c r="G581">
        <v>19</v>
      </c>
      <c r="H581">
        <v>2012</v>
      </c>
      <c r="I581">
        <v>45</v>
      </c>
      <c r="J581" t="s">
        <v>115</v>
      </c>
      <c r="K581" s="1">
        <v>41218</v>
      </c>
      <c r="L581" s="1">
        <v>41224</v>
      </c>
      <c r="M581" t="s">
        <v>17</v>
      </c>
    </row>
    <row r="582" spans="1:13" x14ac:dyDescent="0.25">
      <c r="A582">
        <v>832462052</v>
      </c>
      <c r="B582">
        <v>547</v>
      </c>
      <c r="C582">
        <v>5393</v>
      </c>
      <c r="D582">
        <v>7700</v>
      </c>
      <c r="E582">
        <v>410085799999000</v>
      </c>
      <c r="F582">
        <v>97</v>
      </c>
      <c r="G582">
        <v>19</v>
      </c>
      <c r="H582">
        <v>2012</v>
      </c>
      <c r="I582">
        <v>45</v>
      </c>
      <c r="J582" t="s">
        <v>115</v>
      </c>
      <c r="K582" s="1">
        <v>41218</v>
      </c>
      <c r="L582" s="1">
        <v>41224</v>
      </c>
      <c r="M582" t="s">
        <v>18</v>
      </c>
    </row>
    <row r="583" spans="1:13" x14ac:dyDescent="0.25">
      <c r="A583">
        <v>832462310</v>
      </c>
      <c r="B583">
        <v>1928</v>
      </c>
      <c r="C583">
        <v>5393</v>
      </c>
      <c r="F583">
        <v>97</v>
      </c>
      <c r="G583">
        <v>19</v>
      </c>
      <c r="H583">
        <v>2012</v>
      </c>
      <c r="I583">
        <v>45</v>
      </c>
      <c r="J583" t="s">
        <v>115</v>
      </c>
      <c r="K583" s="1">
        <v>41218</v>
      </c>
      <c r="L583" s="1">
        <v>41224</v>
      </c>
      <c r="M583" t="s">
        <v>19</v>
      </c>
    </row>
    <row r="584" spans="1:13" x14ac:dyDescent="0.25">
      <c r="A584">
        <v>832460137</v>
      </c>
      <c r="B584">
        <v>8</v>
      </c>
      <c r="C584">
        <v>5393</v>
      </c>
      <c r="D584">
        <v>7700</v>
      </c>
      <c r="E584">
        <v>400000610015000</v>
      </c>
      <c r="F584">
        <v>97</v>
      </c>
      <c r="G584">
        <v>19</v>
      </c>
      <c r="H584">
        <v>2012</v>
      </c>
      <c r="I584">
        <v>46</v>
      </c>
      <c r="J584" t="s">
        <v>116</v>
      </c>
      <c r="K584" s="1">
        <v>41225</v>
      </c>
      <c r="L584" s="1">
        <v>41231</v>
      </c>
      <c r="M584" t="s">
        <v>14</v>
      </c>
    </row>
    <row r="585" spans="1:13" x14ac:dyDescent="0.25">
      <c r="A585">
        <v>832460619</v>
      </c>
      <c r="B585">
        <v>51</v>
      </c>
      <c r="C585">
        <v>5393</v>
      </c>
      <c r="D585">
        <v>7700</v>
      </c>
      <c r="E585">
        <v>410015610040000</v>
      </c>
      <c r="F585">
        <v>97</v>
      </c>
      <c r="G585">
        <v>19</v>
      </c>
      <c r="H585">
        <v>2012</v>
      </c>
      <c r="I585">
        <v>46</v>
      </c>
      <c r="J585" t="s">
        <v>116</v>
      </c>
      <c r="K585" s="1">
        <v>41225</v>
      </c>
      <c r="L585" s="1">
        <v>41231</v>
      </c>
      <c r="M585" t="s">
        <v>15</v>
      </c>
    </row>
    <row r="586" spans="1:13" x14ac:dyDescent="0.25">
      <c r="A586">
        <v>832461099</v>
      </c>
      <c r="B586">
        <v>375</v>
      </c>
      <c r="C586">
        <v>5393</v>
      </c>
      <c r="D586">
        <v>7700</v>
      </c>
      <c r="E586">
        <v>410040610065000</v>
      </c>
      <c r="F586">
        <v>97</v>
      </c>
      <c r="G586">
        <v>19</v>
      </c>
      <c r="H586">
        <v>2012</v>
      </c>
      <c r="I586">
        <v>46</v>
      </c>
      <c r="J586" t="s">
        <v>116</v>
      </c>
      <c r="K586" s="1">
        <v>41225</v>
      </c>
      <c r="L586" s="1">
        <v>41231</v>
      </c>
      <c r="M586" t="s">
        <v>16</v>
      </c>
    </row>
    <row r="587" spans="1:13" x14ac:dyDescent="0.25">
      <c r="A587">
        <v>832461580</v>
      </c>
      <c r="B587">
        <v>1039</v>
      </c>
      <c r="C587">
        <v>5393</v>
      </c>
      <c r="D587">
        <v>7700</v>
      </c>
      <c r="E587">
        <v>410065610085000</v>
      </c>
      <c r="F587">
        <v>97</v>
      </c>
      <c r="G587">
        <v>19</v>
      </c>
      <c r="H587">
        <v>2012</v>
      </c>
      <c r="I587">
        <v>46</v>
      </c>
      <c r="J587" t="s">
        <v>116</v>
      </c>
      <c r="K587" s="1">
        <v>41225</v>
      </c>
      <c r="L587" s="1">
        <v>41231</v>
      </c>
      <c r="M587" t="s">
        <v>17</v>
      </c>
    </row>
    <row r="588" spans="1:13" x14ac:dyDescent="0.25">
      <c r="A588">
        <v>832462061</v>
      </c>
      <c r="B588">
        <v>504</v>
      </c>
      <c r="C588">
        <v>5393</v>
      </c>
      <c r="D588">
        <v>7700</v>
      </c>
      <c r="E588">
        <v>410085799999000</v>
      </c>
      <c r="F588">
        <v>97</v>
      </c>
      <c r="G588">
        <v>19</v>
      </c>
      <c r="H588">
        <v>2012</v>
      </c>
      <c r="I588">
        <v>46</v>
      </c>
      <c r="J588" t="s">
        <v>116</v>
      </c>
      <c r="K588" s="1">
        <v>41225</v>
      </c>
      <c r="L588" s="1">
        <v>41231</v>
      </c>
      <c r="M588" t="s">
        <v>18</v>
      </c>
    </row>
    <row r="589" spans="1:13" x14ac:dyDescent="0.25">
      <c r="A589">
        <v>832462266</v>
      </c>
      <c r="B589">
        <v>1977</v>
      </c>
      <c r="C589">
        <v>5393</v>
      </c>
      <c r="F589">
        <v>97</v>
      </c>
      <c r="G589">
        <v>19</v>
      </c>
      <c r="H589">
        <v>2012</v>
      </c>
      <c r="I589">
        <v>46</v>
      </c>
      <c r="J589" t="s">
        <v>116</v>
      </c>
      <c r="K589" s="1">
        <v>41225</v>
      </c>
      <c r="L589" s="1">
        <v>41231</v>
      </c>
      <c r="M589" t="s">
        <v>19</v>
      </c>
    </row>
    <row r="590" spans="1:13" x14ac:dyDescent="0.25">
      <c r="A590">
        <v>832460146</v>
      </c>
      <c r="B590">
        <v>6</v>
      </c>
      <c r="C590">
        <v>5393</v>
      </c>
      <c r="D590">
        <v>7700</v>
      </c>
      <c r="E590">
        <v>400000610015000</v>
      </c>
      <c r="F590">
        <v>97</v>
      </c>
      <c r="G590">
        <v>19</v>
      </c>
      <c r="H590">
        <v>2012</v>
      </c>
      <c r="I590">
        <v>47</v>
      </c>
      <c r="J590" t="s">
        <v>117</v>
      </c>
      <c r="K590" s="1">
        <v>41232</v>
      </c>
      <c r="L590" s="1">
        <v>41238</v>
      </c>
      <c r="M590" t="s">
        <v>14</v>
      </c>
    </row>
    <row r="591" spans="1:13" x14ac:dyDescent="0.25">
      <c r="A591">
        <v>832460627</v>
      </c>
      <c r="B591">
        <v>34</v>
      </c>
      <c r="C591">
        <v>5393</v>
      </c>
      <c r="D591">
        <v>7700</v>
      </c>
      <c r="E591">
        <v>410015610040000</v>
      </c>
      <c r="F591">
        <v>97</v>
      </c>
      <c r="G591">
        <v>19</v>
      </c>
      <c r="H591">
        <v>2012</v>
      </c>
      <c r="I591">
        <v>47</v>
      </c>
      <c r="J591" t="s">
        <v>117</v>
      </c>
      <c r="K591" s="1">
        <v>41232</v>
      </c>
      <c r="L591" s="1">
        <v>41238</v>
      </c>
      <c r="M591" t="s">
        <v>15</v>
      </c>
    </row>
    <row r="592" spans="1:13" x14ac:dyDescent="0.25">
      <c r="A592">
        <v>832461108</v>
      </c>
      <c r="B592">
        <v>387</v>
      </c>
      <c r="C592">
        <v>5393</v>
      </c>
      <c r="D592">
        <v>7700</v>
      </c>
      <c r="E592">
        <v>410040610065000</v>
      </c>
      <c r="F592">
        <v>97</v>
      </c>
      <c r="G592">
        <v>19</v>
      </c>
      <c r="H592">
        <v>2012</v>
      </c>
      <c r="I592">
        <v>47</v>
      </c>
      <c r="J592" t="s">
        <v>117</v>
      </c>
      <c r="K592" s="1">
        <v>41232</v>
      </c>
      <c r="L592" s="1">
        <v>41238</v>
      </c>
      <c r="M592" t="s">
        <v>16</v>
      </c>
    </row>
    <row r="593" spans="1:13" x14ac:dyDescent="0.25">
      <c r="A593">
        <v>832461589</v>
      </c>
      <c r="B593">
        <v>1029</v>
      </c>
      <c r="C593">
        <v>5393</v>
      </c>
      <c r="D593">
        <v>7700</v>
      </c>
      <c r="E593">
        <v>410065610085000</v>
      </c>
      <c r="F593">
        <v>97</v>
      </c>
      <c r="G593">
        <v>19</v>
      </c>
      <c r="H593">
        <v>2012</v>
      </c>
      <c r="I593">
        <v>47</v>
      </c>
      <c r="J593" t="s">
        <v>117</v>
      </c>
      <c r="K593" s="1">
        <v>41232</v>
      </c>
      <c r="L593" s="1">
        <v>41238</v>
      </c>
      <c r="M593" t="s">
        <v>17</v>
      </c>
    </row>
    <row r="594" spans="1:13" x14ac:dyDescent="0.25">
      <c r="A594">
        <v>832462070</v>
      </c>
      <c r="B594">
        <v>528</v>
      </c>
      <c r="C594">
        <v>5393</v>
      </c>
      <c r="D594">
        <v>7700</v>
      </c>
      <c r="E594">
        <v>410085799999000</v>
      </c>
      <c r="F594">
        <v>97</v>
      </c>
      <c r="G594">
        <v>19</v>
      </c>
      <c r="H594">
        <v>2012</v>
      </c>
      <c r="I594">
        <v>47</v>
      </c>
      <c r="J594" t="s">
        <v>117</v>
      </c>
      <c r="K594" s="1">
        <v>41232</v>
      </c>
      <c r="L594" s="1">
        <v>41238</v>
      </c>
      <c r="M594" t="s">
        <v>18</v>
      </c>
    </row>
    <row r="595" spans="1:13" x14ac:dyDescent="0.25">
      <c r="A595">
        <v>832462595</v>
      </c>
      <c r="B595">
        <v>1984</v>
      </c>
      <c r="C595">
        <v>5393</v>
      </c>
      <c r="F595">
        <v>97</v>
      </c>
      <c r="G595">
        <v>19</v>
      </c>
      <c r="H595">
        <v>2012</v>
      </c>
      <c r="I595">
        <v>47</v>
      </c>
      <c r="J595" t="s">
        <v>117</v>
      </c>
      <c r="K595" s="1">
        <v>41232</v>
      </c>
      <c r="L595" s="1">
        <v>41238</v>
      </c>
      <c r="M595" t="s">
        <v>19</v>
      </c>
    </row>
    <row r="596" spans="1:13" x14ac:dyDescent="0.25">
      <c r="A596">
        <v>832460155</v>
      </c>
      <c r="B596">
        <v>8</v>
      </c>
      <c r="C596">
        <v>5393</v>
      </c>
      <c r="D596">
        <v>7700</v>
      </c>
      <c r="E596">
        <v>400000610015000</v>
      </c>
      <c r="F596">
        <v>97</v>
      </c>
      <c r="G596">
        <v>19</v>
      </c>
      <c r="H596">
        <v>2012</v>
      </c>
      <c r="I596">
        <v>48</v>
      </c>
      <c r="J596" t="s">
        <v>118</v>
      </c>
      <c r="K596" s="1">
        <v>41239</v>
      </c>
      <c r="L596" s="1">
        <v>41245</v>
      </c>
      <c r="M596" t="s">
        <v>14</v>
      </c>
    </row>
    <row r="597" spans="1:13" x14ac:dyDescent="0.25">
      <c r="A597">
        <v>832460636</v>
      </c>
      <c r="B597">
        <v>45</v>
      </c>
      <c r="C597">
        <v>5393</v>
      </c>
      <c r="D597">
        <v>7700</v>
      </c>
      <c r="E597">
        <v>410015610040000</v>
      </c>
      <c r="F597">
        <v>97</v>
      </c>
      <c r="G597">
        <v>19</v>
      </c>
      <c r="H597">
        <v>2012</v>
      </c>
      <c r="I597">
        <v>48</v>
      </c>
      <c r="J597" t="s">
        <v>118</v>
      </c>
      <c r="K597" s="1">
        <v>41239</v>
      </c>
      <c r="L597" s="1">
        <v>41245</v>
      </c>
      <c r="M597" t="s">
        <v>15</v>
      </c>
    </row>
    <row r="598" spans="1:13" x14ac:dyDescent="0.25">
      <c r="A598">
        <v>832461117</v>
      </c>
      <c r="B598">
        <v>404</v>
      </c>
      <c r="C598">
        <v>5393</v>
      </c>
      <c r="D598">
        <v>7700</v>
      </c>
      <c r="E598">
        <v>410040610065000</v>
      </c>
      <c r="F598">
        <v>97</v>
      </c>
      <c r="G598">
        <v>19</v>
      </c>
      <c r="H598">
        <v>2012</v>
      </c>
      <c r="I598">
        <v>48</v>
      </c>
      <c r="J598" t="s">
        <v>118</v>
      </c>
      <c r="K598" s="1">
        <v>41239</v>
      </c>
      <c r="L598" s="1">
        <v>41245</v>
      </c>
      <c r="M598" t="s">
        <v>16</v>
      </c>
    </row>
    <row r="599" spans="1:13" x14ac:dyDescent="0.25">
      <c r="A599">
        <v>832461598</v>
      </c>
      <c r="B599">
        <v>1112</v>
      </c>
      <c r="C599">
        <v>5393</v>
      </c>
      <c r="D599">
        <v>7700</v>
      </c>
      <c r="E599">
        <v>410065610085000</v>
      </c>
      <c r="F599">
        <v>97</v>
      </c>
      <c r="G599">
        <v>19</v>
      </c>
      <c r="H599">
        <v>2012</v>
      </c>
      <c r="I599">
        <v>48</v>
      </c>
      <c r="J599" t="s">
        <v>118</v>
      </c>
      <c r="K599" s="1">
        <v>41239</v>
      </c>
      <c r="L599" s="1">
        <v>41245</v>
      </c>
      <c r="M599" t="s">
        <v>17</v>
      </c>
    </row>
    <row r="600" spans="1:13" x14ac:dyDescent="0.25">
      <c r="A600">
        <v>832462080</v>
      </c>
      <c r="B600">
        <v>584</v>
      </c>
      <c r="C600">
        <v>5393</v>
      </c>
      <c r="D600">
        <v>7700</v>
      </c>
      <c r="E600">
        <v>410085799999000</v>
      </c>
      <c r="F600">
        <v>97</v>
      </c>
      <c r="G600">
        <v>19</v>
      </c>
      <c r="H600">
        <v>2012</v>
      </c>
      <c r="I600">
        <v>48</v>
      </c>
      <c r="J600" t="s">
        <v>118</v>
      </c>
      <c r="K600" s="1">
        <v>41239</v>
      </c>
      <c r="L600" s="1">
        <v>41245</v>
      </c>
      <c r="M600" t="s">
        <v>18</v>
      </c>
    </row>
    <row r="601" spans="1:13" x14ac:dyDescent="0.25">
      <c r="A601">
        <v>832462152</v>
      </c>
      <c r="B601">
        <v>2153</v>
      </c>
      <c r="C601">
        <v>5393</v>
      </c>
      <c r="F601">
        <v>97</v>
      </c>
      <c r="G601">
        <v>19</v>
      </c>
      <c r="H601">
        <v>2012</v>
      </c>
      <c r="I601">
        <v>48</v>
      </c>
      <c r="J601" t="s">
        <v>118</v>
      </c>
      <c r="K601" s="1">
        <v>41239</v>
      </c>
      <c r="L601" s="1">
        <v>41245</v>
      </c>
      <c r="M601" t="s">
        <v>19</v>
      </c>
    </row>
    <row r="602" spans="1:13" x14ac:dyDescent="0.25">
      <c r="A602">
        <v>832460164</v>
      </c>
      <c r="B602">
        <v>9</v>
      </c>
      <c r="C602">
        <v>5393</v>
      </c>
      <c r="D602">
        <v>7700</v>
      </c>
      <c r="E602">
        <v>400000610015000</v>
      </c>
      <c r="F602">
        <v>97</v>
      </c>
      <c r="G602">
        <v>19</v>
      </c>
      <c r="H602">
        <v>2012</v>
      </c>
      <c r="I602">
        <v>49</v>
      </c>
      <c r="J602" t="s">
        <v>119</v>
      </c>
      <c r="K602" s="1">
        <v>41246</v>
      </c>
      <c r="L602" s="1">
        <v>41252</v>
      </c>
      <c r="M602" t="s">
        <v>14</v>
      </c>
    </row>
    <row r="603" spans="1:13" x14ac:dyDescent="0.25">
      <c r="A603">
        <v>832460645</v>
      </c>
      <c r="B603">
        <v>38</v>
      </c>
      <c r="C603">
        <v>5393</v>
      </c>
      <c r="D603">
        <v>7700</v>
      </c>
      <c r="E603">
        <v>410015610040000</v>
      </c>
      <c r="F603">
        <v>97</v>
      </c>
      <c r="G603">
        <v>19</v>
      </c>
      <c r="H603">
        <v>2012</v>
      </c>
      <c r="I603">
        <v>49</v>
      </c>
      <c r="J603" t="s">
        <v>119</v>
      </c>
      <c r="K603" s="1">
        <v>41246</v>
      </c>
      <c r="L603" s="1">
        <v>41252</v>
      </c>
      <c r="M603" t="s">
        <v>15</v>
      </c>
    </row>
    <row r="604" spans="1:13" x14ac:dyDescent="0.25">
      <c r="A604">
        <v>832461126</v>
      </c>
      <c r="B604">
        <v>383</v>
      </c>
      <c r="C604">
        <v>5393</v>
      </c>
      <c r="D604">
        <v>7700</v>
      </c>
      <c r="E604">
        <v>410040610065000</v>
      </c>
      <c r="F604">
        <v>97</v>
      </c>
      <c r="G604">
        <v>19</v>
      </c>
      <c r="H604">
        <v>2012</v>
      </c>
      <c r="I604">
        <v>49</v>
      </c>
      <c r="J604" t="s">
        <v>119</v>
      </c>
      <c r="K604" s="1">
        <v>41246</v>
      </c>
      <c r="L604" s="1">
        <v>41252</v>
      </c>
      <c r="M604" t="s">
        <v>16</v>
      </c>
    </row>
    <row r="605" spans="1:13" x14ac:dyDescent="0.25">
      <c r="A605">
        <v>832461607</v>
      </c>
      <c r="B605">
        <v>1091</v>
      </c>
      <c r="C605">
        <v>5393</v>
      </c>
      <c r="D605">
        <v>7700</v>
      </c>
      <c r="E605">
        <v>410065610085000</v>
      </c>
      <c r="F605">
        <v>97</v>
      </c>
      <c r="G605">
        <v>19</v>
      </c>
      <c r="H605">
        <v>2012</v>
      </c>
      <c r="I605">
        <v>49</v>
      </c>
      <c r="J605" t="s">
        <v>119</v>
      </c>
      <c r="K605" s="1">
        <v>41246</v>
      </c>
      <c r="L605" s="1">
        <v>41252</v>
      </c>
      <c r="M605" t="s">
        <v>17</v>
      </c>
    </row>
    <row r="606" spans="1:13" x14ac:dyDescent="0.25">
      <c r="A606">
        <v>832462088</v>
      </c>
      <c r="B606">
        <v>531</v>
      </c>
      <c r="C606">
        <v>5393</v>
      </c>
      <c r="D606">
        <v>7700</v>
      </c>
      <c r="E606">
        <v>410085799999000</v>
      </c>
      <c r="F606">
        <v>97</v>
      </c>
      <c r="G606">
        <v>19</v>
      </c>
      <c r="H606">
        <v>2012</v>
      </c>
      <c r="I606">
        <v>49</v>
      </c>
      <c r="J606" t="s">
        <v>119</v>
      </c>
      <c r="K606" s="1">
        <v>41246</v>
      </c>
      <c r="L606" s="1">
        <v>41252</v>
      </c>
      <c r="M606" t="s">
        <v>18</v>
      </c>
    </row>
    <row r="607" spans="1:13" x14ac:dyDescent="0.25">
      <c r="A607">
        <v>832462365</v>
      </c>
      <c r="B607">
        <v>2052</v>
      </c>
      <c r="C607">
        <v>5393</v>
      </c>
      <c r="F607">
        <v>97</v>
      </c>
      <c r="G607">
        <v>19</v>
      </c>
      <c r="H607">
        <v>2012</v>
      </c>
      <c r="I607">
        <v>49</v>
      </c>
      <c r="J607" t="s">
        <v>119</v>
      </c>
      <c r="K607" s="1">
        <v>41246</v>
      </c>
      <c r="L607" s="1">
        <v>41252</v>
      </c>
      <c r="M607" t="s">
        <v>19</v>
      </c>
    </row>
    <row r="608" spans="1:13" x14ac:dyDescent="0.25">
      <c r="A608">
        <v>832460173</v>
      </c>
      <c r="B608">
        <v>10</v>
      </c>
      <c r="C608">
        <v>5393</v>
      </c>
      <c r="D608">
        <v>7700</v>
      </c>
      <c r="E608">
        <v>400000610015000</v>
      </c>
      <c r="F608">
        <v>97</v>
      </c>
      <c r="G608">
        <v>19</v>
      </c>
      <c r="H608">
        <v>2012</v>
      </c>
      <c r="I608">
        <v>50</v>
      </c>
      <c r="J608" t="s">
        <v>120</v>
      </c>
      <c r="K608" s="1">
        <v>41253</v>
      </c>
      <c r="L608" s="1">
        <v>41259</v>
      </c>
      <c r="M608" t="s">
        <v>14</v>
      </c>
    </row>
    <row r="609" spans="1:13" x14ac:dyDescent="0.25">
      <c r="A609">
        <v>832460654</v>
      </c>
      <c r="B609">
        <v>39</v>
      </c>
      <c r="C609">
        <v>5393</v>
      </c>
      <c r="D609">
        <v>7700</v>
      </c>
      <c r="E609">
        <v>410015610040000</v>
      </c>
      <c r="F609">
        <v>97</v>
      </c>
      <c r="G609">
        <v>19</v>
      </c>
      <c r="H609">
        <v>2012</v>
      </c>
      <c r="I609">
        <v>50</v>
      </c>
      <c r="J609" t="s">
        <v>120</v>
      </c>
      <c r="K609" s="1">
        <v>41253</v>
      </c>
      <c r="L609" s="1">
        <v>41259</v>
      </c>
      <c r="M609" t="s">
        <v>15</v>
      </c>
    </row>
    <row r="610" spans="1:13" x14ac:dyDescent="0.25">
      <c r="A610">
        <v>832461135</v>
      </c>
      <c r="B610">
        <v>406</v>
      </c>
      <c r="C610">
        <v>5393</v>
      </c>
      <c r="D610">
        <v>7700</v>
      </c>
      <c r="E610">
        <v>410040610065000</v>
      </c>
      <c r="F610">
        <v>97</v>
      </c>
      <c r="G610">
        <v>19</v>
      </c>
      <c r="H610">
        <v>2012</v>
      </c>
      <c r="I610">
        <v>50</v>
      </c>
      <c r="J610" t="s">
        <v>120</v>
      </c>
      <c r="K610" s="1">
        <v>41253</v>
      </c>
      <c r="L610" s="1">
        <v>41259</v>
      </c>
      <c r="M610" t="s">
        <v>16</v>
      </c>
    </row>
    <row r="611" spans="1:13" x14ac:dyDescent="0.25">
      <c r="A611">
        <v>832461616</v>
      </c>
      <c r="B611">
        <v>1124</v>
      </c>
      <c r="C611">
        <v>5393</v>
      </c>
      <c r="D611">
        <v>7700</v>
      </c>
      <c r="E611">
        <v>410065610085000</v>
      </c>
      <c r="F611">
        <v>97</v>
      </c>
      <c r="G611">
        <v>19</v>
      </c>
      <c r="H611">
        <v>2012</v>
      </c>
      <c r="I611">
        <v>50</v>
      </c>
      <c r="J611" t="s">
        <v>120</v>
      </c>
      <c r="K611" s="1">
        <v>41253</v>
      </c>
      <c r="L611" s="1">
        <v>41259</v>
      </c>
      <c r="M611" t="s">
        <v>17</v>
      </c>
    </row>
    <row r="612" spans="1:13" x14ac:dyDescent="0.25">
      <c r="A612">
        <v>832462097</v>
      </c>
      <c r="B612">
        <v>562</v>
      </c>
      <c r="C612">
        <v>5393</v>
      </c>
      <c r="D612">
        <v>7700</v>
      </c>
      <c r="E612">
        <v>410085799999000</v>
      </c>
      <c r="F612">
        <v>97</v>
      </c>
      <c r="G612">
        <v>19</v>
      </c>
      <c r="H612">
        <v>2012</v>
      </c>
      <c r="I612">
        <v>50</v>
      </c>
      <c r="J612" t="s">
        <v>120</v>
      </c>
      <c r="K612" s="1">
        <v>41253</v>
      </c>
      <c r="L612" s="1">
        <v>41259</v>
      </c>
      <c r="M612" t="s">
        <v>18</v>
      </c>
    </row>
    <row r="613" spans="1:13" x14ac:dyDescent="0.25">
      <c r="A613">
        <v>832462392</v>
      </c>
      <c r="B613">
        <v>2141</v>
      </c>
      <c r="C613">
        <v>5393</v>
      </c>
      <c r="F613">
        <v>97</v>
      </c>
      <c r="G613">
        <v>19</v>
      </c>
      <c r="H613">
        <v>2012</v>
      </c>
      <c r="I613">
        <v>50</v>
      </c>
      <c r="J613" t="s">
        <v>120</v>
      </c>
      <c r="K613" s="1">
        <v>41253</v>
      </c>
      <c r="L613" s="1">
        <v>41259</v>
      </c>
      <c r="M613" t="s">
        <v>19</v>
      </c>
    </row>
    <row r="614" spans="1:13" x14ac:dyDescent="0.25">
      <c r="A614">
        <v>832460182</v>
      </c>
      <c r="B614">
        <v>9</v>
      </c>
      <c r="C614">
        <v>5393</v>
      </c>
      <c r="D614">
        <v>7700</v>
      </c>
      <c r="E614">
        <v>400000610015000</v>
      </c>
      <c r="F614">
        <v>97</v>
      </c>
      <c r="G614">
        <v>19</v>
      </c>
      <c r="H614">
        <v>2012</v>
      </c>
      <c r="I614">
        <v>51</v>
      </c>
      <c r="J614" t="s">
        <v>121</v>
      </c>
      <c r="K614" s="1">
        <v>41260</v>
      </c>
      <c r="L614" s="1">
        <v>41266</v>
      </c>
      <c r="M614" t="s">
        <v>14</v>
      </c>
    </row>
    <row r="615" spans="1:13" x14ac:dyDescent="0.25">
      <c r="A615">
        <v>832460663</v>
      </c>
      <c r="B615">
        <v>42</v>
      </c>
      <c r="C615">
        <v>5393</v>
      </c>
      <c r="D615">
        <v>7700</v>
      </c>
      <c r="E615">
        <v>410015610040000</v>
      </c>
      <c r="F615">
        <v>97</v>
      </c>
      <c r="G615">
        <v>19</v>
      </c>
      <c r="H615">
        <v>2012</v>
      </c>
      <c r="I615">
        <v>51</v>
      </c>
      <c r="J615" t="s">
        <v>121</v>
      </c>
      <c r="K615" s="1">
        <v>41260</v>
      </c>
      <c r="L615" s="1">
        <v>41266</v>
      </c>
      <c r="M615" t="s">
        <v>15</v>
      </c>
    </row>
    <row r="616" spans="1:13" x14ac:dyDescent="0.25">
      <c r="A616">
        <v>832461144</v>
      </c>
      <c r="B616">
        <v>410</v>
      </c>
      <c r="C616">
        <v>5393</v>
      </c>
      <c r="D616">
        <v>7700</v>
      </c>
      <c r="E616">
        <v>410040610065000</v>
      </c>
      <c r="F616">
        <v>97</v>
      </c>
      <c r="G616">
        <v>19</v>
      </c>
      <c r="H616">
        <v>2012</v>
      </c>
      <c r="I616">
        <v>51</v>
      </c>
      <c r="J616" t="s">
        <v>121</v>
      </c>
      <c r="K616" s="1">
        <v>41260</v>
      </c>
      <c r="L616" s="1">
        <v>41266</v>
      </c>
      <c r="M616" t="s">
        <v>16</v>
      </c>
    </row>
    <row r="617" spans="1:13" x14ac:dyDescent="0.25">
      <c r="A617">
        <v>832461625</v>
      </c>
      <c r="B617">
        <v>1110</v>
      </c>
      <c r="C617">
        <v>5393</v>
      </c>
      <c r="D617">
        <v>7700</v>
      </c>
      <c r="E617">
        <v>410065610085000</v>
      </c>
      <c r="F617">
        <v>97</v>
      </c>
      <c r="G617">
        <v>19</v>
      </c>
      <c r="H617">
        <v>2012</v>
      </c>
      <c r="I617">
        <v>51</v>
      </c>
      <c r="J617" t="s">
        <v>121</v>
      </c>
      <c r="K617" s="1">
        <v>41260</v>
      </c>
      <c r="L617" s="1">
        <v>41266</v>
      </c>
      <c r="M617" t="s">
        <v>17</v>
      </c>
    </row>
    <row r="618" spans="1:13" x14ac:dyDescent="0.25">
      <c r="A618">
        <v>832462106</v>
      </c>
      <c r="B618">
        <v>577</v>
      </c>
      <c r="C618">
        <v>5393</v>
      </c>
      <c r="D618">
        <v>7700</v>
      </c>
      <c r="E618">
        <v>410085799999000</v>
      </c>
      <c r="F618">
        <v>97</v>
      </c>
      <c r="G618">
        <v>19</v>
      </c>
      <c r="H618">
        <v>2012</v>
      </c>
      <c r="I618">
        <v>51</v>
      </c>
      <c r="J618" t="s">
        <v>121</v>
      </c>
      <c r="K618" s="1">
        <v>41260</v>
      </c>
      <c r="L618" s="1">
        <v>41266</v>
      </c>
      <c r="M618" t="s">
        <v>18</v>
      </c>
    </row>
    <row r="619" spans="1:13" x14ac:dyDescent="0.25">
      <c r="A619">
        <v>832462169</v>
      </c>
      <c r="B619">
        <v>2148</v>
      </c>
      <c r="C619">
        <v>5393</v>
      </c>
      <c r="F619">
        <v>97</v>
      </c>
      <c r="G619">
        <v>19</v>
      </c>
      <c r="H619">
        <v>2012</v>
      </c>
      <c r="I619">
        <v>51</v>
      </c>
      <c r="J619" t="s">
        <v>121</v>
      </c>
      <c r="K619" s="1">
        <v>41260</v>
      </c>
      <c r="L619" s="1">
        <v>41266</v>
      </c>
      <c r="M619" t="s">
        <v>19</v>
      </c>
    </row>
    <row r="620" spans="1:13" x14ac:dyDescent="0.25">
      <c r="A620">
        <v>832460192</v>
      </c>
      <c r="B620">
        <v>7</v>
      </c>
      <c r="C620">
        <v>5393</v>
      </c>
      <c r="D620">
        <v>7700</v>
      </c>
      <c r="E620">
        <v>400000610015000</v>
      </c>
      <c r="F620">
        <v>97</v>
      </c>
      <c r="G620">
        <v>19</v>
      </c>
      <c r="H620">
        <v>2012</v>
      </c>
      <c r="I620">
        <v>52</v>
      </c>
      <c r="J620" t="s">
        <v>122</v>
      </c>
      <c r="K620" s="1">
        <v>41267</v>
      </c>
      <c r="L620" s="1">
        <v>41273</v>
      </c>
      <c r="M620" t="s">
        <v>14</v>
      </c>
    </row>
    <row r="621" spans="1:13" x14ac:dyDescent="0.25">
      <c r="A621">
        <v>832460672</v>
      </c>
      <c r="B621">
        <v>43</v>
      </c>
      <c r="C621">
        <v>5393</v>
      </c>
      <c r="D621">
        <v>7700</v>
      </c>
      <c r="E621">
        <v>410015610040000</v>
      </c>
      <c r="F621">
        <v>97</v>
      </c>
      <c r="G621">
        <v>19</v>
      </c>
      <c r="H621">
        <v>2012</v>
      </c>
      <c r="I621">
        <v>52</v>
      </c>
      <c r="J621" t="s">
        <v>122</v>
      </c>
      <c r="K621" s="1">
        <v>41267</v>
      </c>
      <c r="L621" s="1">
        <v>41273</v>
      </c>
      <c r="M621" t="s">
        <v>15</v>
      </c>
    </row>
    <row r="622" spans="1:13" x14ac:dyDescent="0.25">
      <c r="A622">
        <v>832461153</v>
      </c>
      <c r="B622">
        <v>405</v>
      </c>
      <c r="C622">
        <v>5393</v>
      </c>
      <c r="D622">
        <v>7700</v>
      </c>
      <c r="E622">
        <v>410040610065000</v>
      </c>
      <c r="F622">
        <v>97</v>
      </c>
      <c r="G622">
        <v>19</v>
      </c>
      <c r="H622">
        <v>2012</v>
      </c>
      <c r="I622">
        <v>52</v>
      </c>
      <c r="J622" t="s">
        <v>122</v>
      </c>
      <c r="K622" s="1">
        <v>41267</v>
      </c>
      <c r="L622" s="1">
        <v>41273</v>
      </c>
      <c r="M622" t="s">
        <v>16</v>
      </c>
    </row>
    <row r="623" spans="1:13" x14ac:dyDescent="0.25">
      <c r="A623">
        <v>832461634</v>
      </c>
      <c r="B623">
        <v>1170</v>
      </c>
      <c r="C623">
        <v>5393</v>
      </c>
      <c r="D623">
        <v>7700</v>
      </c>
      <c r="E623">
        <v>410065610085000</v>
      </c>
      <c r="F623">
        <v>97</v>
      </c>
      <c r="G623">
        <v>19</v>
      </c>
      <c r="H623">
        <v>2012</v>
      </c>
      <c r="I623">
        <v>52</v>
      </c>
      <c r="J623" t="s">
        <v>122</v>
      </c>
      <c r="K623" s="1">
        <v>41267</v>
      </c>
      <c r="L623" s="1">
        <v>41273</v>
      </c>
      <c r="M623" t="s">
        <v>17</v>
      </c>
    </row>
    <row r="624" spans="1:13" x14ac:dyDescent="0.25">
      <c r="A624">
        <v>832462115</v>
      </c>
      <c r="B624">
        <v>603</v>
      </c>
      <c r="C624">
        <v>5393</v>
      </c>
      <c r="D624">
        <v>7700</v>
      </c>
      <c r="E624">
        <v>410085799999000</v>
      </c>
      <c r="F624">
        <v>97</v>
      </c>
      <c r="G624">
        <v>19</v>
      </c>
      <c r="H624">
        <v>2012</v>
      </c>
      <c r="I624">
        <v>52</v>
      </c>
      <c r="J624" t="s">
        <v>122</v>
      </c>
      <c r="K624" s="1">
        <v>41267</v>
      </c>
      <c r="L624" s="1">
        <v>41273</v>
      </c>
      <c r="M624" t="s">
        <v>18</v>
      </c>
    </row>
    <row r="625" spans="1:13" x14ac:dyDescent="0.25">
      <c r="A625">
        <v>832462173</v>
      </c>
      <c r="B625">
        <v>2228</v>
      </c>
      <c r="C625">
        <v>5393</v>
      </c>
      <c r="F625">
        <v>97</v>
      </c>
      <c r="G625">
        <v>19</v>
      </c>
      <c r="H625">
        <v>2012</v>
      </c>
      <c r="I625">
        <v>52</v>
      </c>
      <c r="J625" t="s">
        <v>122</v>
      </c>
      <c r="K625" s="1">
        <v>41267</v>
      </c>
      <c r="L625" s="1">
        <v>41273</v>
      </c>
      <c r="M625" t="s">
        <v>19</v>
      </c>
    </row>
    <row r="626" spans="1:13" x14ac:dyDescent="0.25">
      <c r="A626">
        <v>832459721</v>
      </c>
      <c r="B626">
        <v>9</v>
      </c>
      <c r="C626">
        <v>5393</v>
      </c>
      <c r="D626">
        <v>7700</v>
      </c>
      <c r="E626">
        <v>400000610015000</v>
      </c>
      <c r="F626">
        <v>97</v>
      </c>
      <c r="G626">
        <v>19</v>
      </c>
      <c r="H626">
        <v>2013</v>
      </c>
      <c r="I626">
        <v>1</v>
      </c>
      <c r="J626" t="s">
        <v>123</v>
      </c>
      <c r="K626" s="1">
        <v>41274</v>
      </c>
      <c r="L626" s="1">
        <v>41280</v>
      </c>
      <c r="M626" t="s">
        <v>14</v>
      </c>
    </row>
    <row r="627" spans="1:13" x14ac:dyDescent="0.25">
      <c r="A627">
        <v>832460202</v>
      </c>
      <c r="B627">
        <v>48</v>
      </c>
      <c r="C627">
        <v>5393</v>
      </c>
      <c r="D627">
        <v>7700</v>
      </c>
      <c r="E627">
        <v>410015610040000</v>
      </c>
      <c r="F627">
        <v>97</v>
      </c>
      <c r="G627">
        <v>19</v>
      </c>
      <c r="H627">
        <v>2013</v>
      </c>
      <c r="I627">
        <v>1</v>
      </c>
      <c r="J627" t="s">
        <v>123</v>
      </c>
      <c r="K627" s="1">
        <v>41274</v>
      </c>
      <c r="L627" s="1">
        <v>41280</v>
      </c>
      <c r="M627" t="s">
        <v>15</v>
      </c>
    </row>
    <row r="628" spans="1:13" x14ac:dyDescent="0.25">
      <c r="A628">
        <v>832460683</v>
      </c>
      <c r="B628">
        <v>482</v>
      </c>
      <c r="C628">
        <v>5393</v>
      </c>
      <c r="D628">
        <v>7700</v>
      </c>
      <c r="E628">
        <v>410040610065000</v>
      </c>
      <c r="F628">
        <v>97</v>
      </c>
      <c r="G628">
        <v>19</v>
      </c>
      <c r="H628">
        <v>2013</v>
      </c>
      <c r="I628">
        <v>1</v>
      </c>
      <c r="J628" t="s">
        <v>123</v>
      </c>
      <c r="K628" s="1">
        <v>41274</v>
      </c>
      <c r="L628" s="1">
        <v>41280</v>
      </c>
      <c r="M628" t="s">
        <v>16</v>
      </c>
    </row>
    <row r="629" spans="1:13" x14ac:dyDescent="0.25">
      <c r="A629">
        <v>832461164</v>
      </c>
      <c r="B629">
        <v>1155</v>
      </c>
      <c r="C629">
        <v>5393</v>
      </c>
      <c r="D629">
        <v>7700</v>
      </c>
      <c r="E629">
        <v>410065610085000</v>
      </c>
      <c r="F629">
        <v>97</v>
      </c>
      <c r="G629">
        <v>19</v>
      </c>
      <c r="H629">
        <v>2013</v>
      </c>
      <c r="I629">
        <v>1</v>
      </c>
      <c r="J629" t="s">
        <v>123</v>
      </c>
      <c r="K629" s="1">
        <v>41274</v>
      </c>
      <c r="L629" s="1">
        <v>41280</v>
      </c>
      <c r="M629" t="s">
        <v>17</v>
      </c>
    </row>
    <row r="630" spans="1:13" x14ac:dyDescent="0.25">
      <c r="A630">
        <v>832461645</v>
      </c>
      <c r="B630">
        <v>619</v>
      </c>
      <c r="C630">
        <v>5393</v>
      </c>
      <c r="D630">
        <v>7700</v>
      </c>
      <c r="E630">
        <v>410085799999000</v>
      </c>
      <c r="F630">
        <v>97</v>
      </c>
      <c r="G630">
        <v>19</v>
      </c>
      <c r="H630">
        <v>2013</v>
      </c>
      <c r="I630">
        <v>1</v>
      </c>
      <c r="J630" t="s">
        <v>123</v>
      </c>
      <c r="K630" s="1">
        <v>41274</v>
      </c>
      <c r="L630" s="1">
        <v>41280</v>
      </c>
      <c r="M630" t="s">
        <v>18</v>
      </c>
    </row>
    <row r="631" spans="1:13" x14ac:dyDescent="0.25">
      <c r="A631">
        <v>832462501</v>
      </c>
      <c r="B631">
        <v>2313</v>
      </c>
      <c r="C631">
        <v>5393</v>
      </c>
      <c r="F631">
        <v>97</v>
      </c>
      <c r="G631">
        <v>19</v>
      </c>
      <c r="H631">
        <v>2013</v>
      </c>
      <c r="I631">
        <v>1</v>
      </c>
      <c r="J631" t="s">
        <v>123</v>
      </c>
      <c r="K631" s="1">
        <v>41274</v>
      </c>
      <c r="L631" s="1">
        <v>41280</v>
      </c>
      <c r="M631" t="s">
        <v>19</v>
      </c>
    </row>
    <row r="632" spans="1:13" x14ac:dyDescent="0.25">
      <c r="A632">
        <v>832459731</v>
      </c>
      <c r="B632">
        <v>7</v>
      </c>
      <c r="C632">
        <v>5393</v>
      </c>
      <c r="D632">
        <v>7700</v>
      </c>
      <c r="E632">
        <v>400000610015000</v>
      </c>
      <c r="F632">
        <v>97</v>
      </c>
      <c r="G632">
        <v>19</v>
      </c>
      <c r="H632">
        <v>2013</v>
      </c>
      <c r="I632">
        <v>2</v>
      </c>
      <c r="J632" t="s">
        <v>124</v>
      </c>
      <c r="K632" s="1">
        <v>41281</v>
      </c>
      <c r="L632" s="1">
        <v>41287</v>
      </c>
      <c r="M632" t="s">
        <v>14</v>
      </c>
    </row>
    <row r="633" spans="1:13" x14ac:dyDescent="0.25">
      <c r="A633">
        <v>832460212</v>
      </c>
      <c r="B633">
        <v>44</v>
      </c>
      <c r="C633">
        <v>5393</v>
      </c>
      <c r="D633">
        <v>7700</v>
      </c>
      <c r="E633">
        <v>410015610040000</v>
      </c>
      <c r="F633">
        <v>97</v>
      </c>
      <c r="G633">
        <v>19</v>
      </c>
      <c r="H633">
        <v>2013</v>
      </c>
      <c r="I633">
        <v>2</v>
      </c>
      <c r="J633" t="s">
        <v>124</v>
      </c>
      <c r="K633" s="1">
        <v>41281</v>
      </c>
      <c r="L633" s="1">
        <v>41287</v>
      </c>
      <c r="M633" t="s">
        <v>15</v>
      </c>
    </row>
    <row r="634" spans="1:13" x14ac:dyDescent="0.25">
      <c r="A634">
        <v>832460693</v>
      </c>
      <c r="B634">
        <v>392</v>
      </c>
      <c r="C634">
        <v>5393</v>
      </c>
      <c r="D634">
        <v>7700</v>
      </c>
      <c r="E634">
        <v>410040610065000</v>
      </c>
      <c r="F634">
        <v>97</v>
      </c>
      <c r="G634">
        <v>19</v>
      </c>
      <c r="H634">
        <v>2013</v>
      </c>
      <c r="I634">
        <v>2</v>
      </c>
      <c r="J634" t="s">
        <v>124</v>
      </c>
      <c r="K634" s="1">
        <v>41281</v>
      </c>
      <c r="L634" s="1">
        <v>41287</v>
      </c>
      <c r="M634" t="s">
        <v>16</v>
      </c>
    </row>
    <row r="635" spans="1:13" x14ac:dyDescent="0.25">
      <c r="A635">
        <v>832461174</v>
      </c>
      <c r="B635">
        <v>1227</v>
      </c>
      <c r="C635">
        <v>5393</v>
      </c>
      <c r="D635">
        <v>7700</v>
      </c>
      <c r="E635">
        <v>410065610085000</v>
      </c>
      <c r="F635">
        <v>97</v>
      </c>
      <c r="G635">
        <v>19</v>
      </c>
      <c r="H635">
        <v>2013</v>
      </c>
      <c r="I635">
        <v>2</v>
      </c>
      <c r="J635" t="s">
        <v>124</v>
      </c>
      <c r="K635" s="1">
        <v>41281</v>
      </c>
      <c r="L635" s="1">
        <v>41287</v>
      </c>
      <c r="M635" t="s">
        <v>17</v>
      </c>
    </row>
    <row r="636" spans="1:13" x14ac:dyDescent="0.25">
      <c r="A636">
        <v>832461656</v>
      </c>
      <c r="B636">
        <v>563</v>
      </c>
      <c r="C636">
        <v>5393</v>
      </c>
      <c r="D636">
        <v>7700</v>
      </c>
      <c r="E636">
        <v>410085799999000</v>
      </c>
      <c r="F636">
        <v>97</v>
      </c>
      <c r="G636">
        <v>19</v>
      </c>
      <c r="H636">
        <v>2013</v>
      </c>
      <c r="I636">
        <v>2</v>
      </c>
      <c r="J636" t="s">
        <v>124</v>
      </c>
      <c r="K636" s="1">
        <v>41281</v>
      </c>
      <c r="L636" s="1">
        <v>41287</v>
      </c>
      <c r="M636" t="s">
        <v>18</v>
      </c>
    </row>
    <row r="637" spans="1:13" x14ac:dyDescent="0.25">
      <c r="A637">
        <v>832462512</v>
      </c>
      <c r="B637">
        <v>2233</v>
      </c>
      <c r="C637">
        <v>5393</v>
      </c>
      <c r="F637">
        <v>97</v>
      </c>
      <c r="G637">
        <v>19</v>
      </c>
      <c r="H637">
        <v>2013</v>
      </c>
      <c r="I637">
        <v>2</v>
      </c>
      <c r="J637" t="s">
        <v>124</v>
      </c>
      <c r="K637" s="1">
        <v>41281</v>
      </c>
      <c r="L637" s="1">
        <v>41287</v>
      </c>
      <c r="M637" t="s">
        <v>19</v>
      </c>
    </row>
    <row r="638" spans="1:13" x14ac:dyDescent="0.25">
      <c r="A638">
        <v>832459741</v>
      </c>
      <c r="B638">
        <v>13</v>
      </c>
      <c r="C638">
        <v>5393</v>
      </c>
      <c r="D638">
        <v>7700</v>
      </c>
      <c r="E638">
        <v>400000610015000</v>
      </c>
      <c r="F638">
        <v>97</v>
      </c>
      <c r="G638">
        <v>19</v>
      </c>
      <c r="H638">
        <v>2013</v>
      </c>
      <c r="I638">
        <v>3</v>
      </c>
      <c r="J638" t="s">
        <v>125</v>
      </c>
      <c r="K638" s="1">
        <v>41288</v>
      </c>
      <c r="L638" s="1">
        <v>41294</v>
      </c>
      <c r="M638" t="s">
        <v>14</v>
      </c>
    </row>
    <row r="639" spans="1:13" x14ac:dyDescent="0.25">
      <c r="A639">
        <v>832460222</v>
      </c>
      <c r="B639">
        <v>54</v>
      </c>
      <c r="C639">
        <v>5393</v>
      </c>
      <c r="D639">
        <v>7700</v>
      </c>
      <c r="E639">
        <v>410015610040000</v>
      </c>
      <c r="F639">
        <v>97</v>
      </c>
      <c r="G639">
        <v>19</v>
      </c>
      <c r="H639">
        <v>2013</v>
      </c>
      <c r="I639">
        <v>3</v>
      </c>
      <c r="J639" t="s">
        <v>125</v>
      </c>
      <c r="K639" s="1">
        <v>41288</v>
      </c>
      <c r="L639" s="1">
        <v>41294</v>
      </c>
      <c r="M639" t="s">
        <v>15</v>
      </c>
    </row>
    <row r="640" spans="1:13" x14ac:dyDescent="0.25">
      <c r="A640">
        <v>832460703</v>
      </c>
      <c r="B640">
        <v>425</v>
      </c>
      <c r="C640">
        <v>5393</v>
      </c>
      <c r="D640">
        <v>7700</v>
      </c>
      <c r="E640">
        <v>410040610065000</v>
      </c>
      <c r="F640">
        <v>97</v>
      </c>
      <c r="G640">
        <v>19</v>
      </c>
      <c r="H640">
        <v>2013</v>
      </c>
      <c r="I640">
        <v>3</v>
      </c>
      <c r="J640" t="s">
        <v>125</v>
      </c>
      <c r="K640" s="1">
        <v>41288</v>
      </c>
      <c r="L640" s="1">
        <v>41294</v>
      </c>
      <c r="M640" t="s">
        <v>16</v>
      </c>
    </row>
    <row r="641" spans="1:13" x14ac:dyDescent="0.25">
      <c r="A641">
        <v>832461184</v>
      </c>
      <c r="B641">
        <v>1249</v>
      </c>
      <c r="C641">
        <v>5393</v>
      </c>
      <c r="D641">
        <v>7700</v>
      </c>
      <c r="E641">
        <v>410065610085000</v>
      </c>
      <c r="F641">
        <v>97</v>
      </c>
      <c r="G641">
        <v>19</v>
      </c>
      <c r="H641">
        <v>2013</v>
      </c>
      <c r="I641">
        <v>3</v>
      </c>
      <c r="J641" t="s">
        <v>125</v>
      </c>
      <c r="K641" s="1">
        <v>41288</v>
      </c>
      <c r="L641" s="1">
        <v>41294</v>
      </c>
      <c r="M641" t="s">
        <v>17</v>
      </c>
    </row>
    <row r="642" spans="1:13" x14ac:dyDescent="0.25">
      <c r="A642">
        <v>832461665</v>
      </c>
      <c r="B642">
        <v>598</v>
      </c>
      <c r="C642">
        <v>5393</v>
      </c>
      <c r="D642">
        <v>7700</v>
      </c>
      <c r="E642">
        <v>410085799999000</v>
      </c>
      <c r="F642">
        <v>97</v>
      </c>
      <c r="G642">
        <v>19</v>
      </c>
      <c r="H642">
        <v>2013</v>
      </c>
      <c r="I642">
        <v>3</v>
      </c>
      <c r="J642" t="s">
        <v>125</v>
      </c>
      <c r="K642" s="1">
        <v>41288</v>
      </c>
      <c r="L642" s="1">
        <v>41294</v>
      </c>
      <c r="M642" t="s">
        <v>18</v>
      </c>
    </row>
    <row r="643" spans="1:13" x14ac:dyDescent="0.25">
      <c r="A643">
        <v>832462396</v>
      </c>
      <c r="B643">
        <v>2339</v>
      </c>
      <c r="C643">
        <v>5393</v>
      </c>
      <c r="F643">
        <v>97</v>
      </c>
      <c r="G643">
        <v>19</v>
      </c>
      <c r="H643">
        <v>2013</v>
      </c>
      <c r="I643">
        <v>3</v>
      </c>
      <c r="J643" t="s">
        <v>125</v>
      </c>
      <c r="K643" s="1">
        <v>41288</v>
      </c>
      <c r="L643" s="1">
        <v>41294</v>
      </c>
      <c r="M643" t="s">
        <v>19</v>
      </c>
    </row>
    <row r="644" spans="1:13" x14ac:dyDescent="0.25">
      <c r="A644">
        <v>832459751</v>
      </c>
      <c r="B644">
        <v>9</v>
      </c>
      <c r="C644">
        <v>5393</v>
      </c>
      <c r="D644">
        <v>7700</v>
      </c>
      <c r="E644">
        <v>400000610015000</v>
      </c>
      <c r="F644">
        <v>97</v>
      </c>
      <c r="G644">
        <v>19</v>
      </c>
      <c r="H644">
        <v>2013</v>
      </c>
      <c r="I644">
        <v>4</v>
      </c>
      <c r="J644" t="s">
        <v>126</v>
      </c>
      <c r="K644" s="1">
        <v>41295</v>
      </c>
      <c r="L644" s="1">
        <v>41301</v>
      </c>
      <c r="M644" t="s">
        <v>14</v>
      </c>
    </row>
    <row r="645" spans="1:13" x14ac:dyDescent="0.25">
      <c r="A645">
        <v>832460232</v>
      </c>
      <c r="B645">
        <v>44</v>
      </c>
      <c r="C645">
        <v>5393</v>
      </c>
      <c r="D645">
        <v>7700</v>
      </c>
      <c r="E645">
        <v>410015610040000</v>
      </c>
      <c r="F645">
        <v>97</v>
      </c>
      <c r="G645">
        <v>19</v>
      </c>
      <c r="H645">
        <v>2013</v>
      </c>
      <c r="I645">
        <v>4</v>
      </c>
      <c r="J645" t="s">
        <v>126</v>
      </c>
      <c r="K645" s="1">
        <v>41295</v>
      </c>
      <c r="L645" s="1">
        <v>41301</v>
      </c>
      <c r="M645" t="s">
        <v>15</v>
      </c>
    </row>
    <row r="646" spans="1:13" x14ac:dyDescent="0.25">
      <c r="A646">
        <v>832460713</v>
      </c>
      <c r="B646">
        <v>439</v>
      </c>
      <c r="C646">
        <v>5393</v>
      </c>
      <c r="D646">
        <v>7700</v>
      </c>
      <c r="E646">
        <v>410040610065000</v>
      </c>
      <c r="F646">
        <v>97</v>
      </c>
      <c r="G646">
        <v>19</v>
      </c>
      <c r="H646">
        <v>2013</v>
      </c>
      <c r="I646">
        <v>4</v>
      </c>
      <c r="J646" t="s">
        <v>126</v>
      </c>
      <c r="K646" s="1">
        <v>41295</v>
      </c>
      <c r="L646" s="1">
        <v>41301</v>
      </c>
      <c r="M646" t="s">
        <v>16</v>
      </c>
    </row>
    <row r="647" spans="1:13" x14ac:dyDescent="0.25">
      <c r="A647">
        <v>832461194</v>
      </c>
      <c r="B647">
        <v>1237</v>
      </c>
      <c r="C647">
        <v>5393</v>
      </c>
      <c r="D647">
        <v>7700</v>
      </c>
      <c r="E647">
        <v>410065610085000</v>
      </c>
      <c r="F647">
        <v>97</v>
      </c>
      <c r="G647">
        <v>19</v>
      </c>
      <c r="H647">
        <v>2013</v>
      </c>
      <c r="I647">
        <v>4</v>
      </c>
      <c r="J647" t="s">
        <v>126</v>
      </c>
      <c r="K647" s="1">
        <v>41295</v>
      </c>
      <c r="L647" s="1">
        <v>41301</v>
      </c>
      <c r="M647" t="s">
        <v>17</v>
      </c>
    </row>
    <row r="648" spans="1:13" x14ac:dyDescent="0.25">
      <c r="A648">
        <v>832461675</v>
      </c>
      <c r="B648">
        <v>629</v>
      </c>
      <c r="C648">
        <v>5393</v>
      </c>
      <c r="D648">
        <v>7700</v>
      </c>
      <c r="E648">
        <v>410085799999000</v>
      </c>
      <c r="F648">
        <v>97</v>
      </c>
      <c r="G648">
        <v>19</v>
      </c>
      <c r="H648">
        <v>2013</v>
      </c>
      <c r="I648">
        <v>4</v>
      </c>
      <c r="J648" t="s">
        <v>126</v>
      </c>
      <c r="K648" s="1">
        <v>41295</v>
      </c>
      <c r="L648" s="1">
        <v>41301</v>
      </c>
      <c r="M648" t="s">
        <v>18</v>
      </c>
    </row>
    <row r="649" spans="1:13" x14ac:dyDescent="0.25">
      <c r="A649">
        <v>832462239</v>
      </c>
      <c r="B649">
        <v>2358</v>
      </c>
      <c r="C649">
        <v>5393</v>
      </c>
      <c r="F649">
        <v>97</v>
      </c>
      <c r="G649">
        <v>19</v>
      </c>
      <c r="H649">
        <v>2013</v>
      </c>
      <c r="I649">
        <v>4</v>
      </c>
      <c r="J649" t="s">
        <v>126</v>
      </c>
      <c r="K649" s="1">
        <v>41295</v>
      </c>
      <c r="L649" s="1">
        <v>41301</v>
      </c>
      <c r="M649" t="s">
        <v>19</v>
      </c>
    </row>
    <row r="650" spans="1:13" x14ac:dyDescent="0.25">
      <c r="A650">
        <v>832459761</v>
      </c>
      <c r="B650">
        <v>6</v>
      </c>
      <c r="C650">
        <v>5393</v>
      </c>
      <c r="D650">
        <v>7700</v>
      </c>
      <c r="E650">
        <v>400000610015000</v>
      </c>
      <c r="F650">
        <v>97</v>
      </c>
      <c r="G650">
        <v>19</v>
      </c>
      <c r="H650">
        <v>2013</v>
      </c>
      <c r="I650">
        <v>5</v>
      </c>
      <c r="J650" t="s">
        <v>127</v>
      </c>
      <c r="K650" s="1">
        <v>41302</v>
      </c>
      <c r="L650" s="1">
        <v>41308</v>
      </c>
      <c r="M650" t="s">
        <v>14</v>
      </c>
    </row>
    <row r="651" spans="1:13" x14ac:dyDescent="0.25">
      <c r="A651">
        <v>832460242</v>
      </c>
      <c r="B651">
        <v>51</v>
      </c>
      <c r="C651">
        <v>5393</v>
      </c>
      <c r="D651">
        <v>7700</v>
      </c>
      <c r="E651">
        <v>410015610040000</v>
      </c>
      <c r="F651">
        <v>97</v>
      </c>
      <c r="G651">
        <v>19</v>
      </c>
      <c r="H651">
        <v>2013</v>
      </c>
      <c r="I651">
        <v>5</v>
      </c>
      <c r="J651" t="s">
        <v>127</v>
      </c>
      <c r="K651" s="1">
        <v>41302</v>
      </c>
      <c r="L651" s="1">
        <v>41308</v>
      </c>
      <c r="M651" t="s">
        <v>15</v>
      </c>
    </row>
    <row r="652" spans="1:13" x14ac:dyDescent="0.25">
      <c r="A652">
        <v>832460723</v>
      </c>
      <c r="B652">
        <v>429</v>
      </c>
      <c r="C652">
        <v>5393</v>
      </c>
      <c r="D652">
        <v>7700</v>
      </c>
      <c r="E652">
        <v>410040610065000</v>
      </c>
      <c r="F652">
        <v>97</v>
      </c>
      <c r="G652">
        <v>19</v>
      </c>
      <c r="H652">
        <v>2013</v>
      </c>
      <c r="I652">
        <v>5</v>
      </c>
      <c r="J652" t="s">
        <v>127</v>
      </c>
      <c r="K652" s="1">
        <v>41302</v>
      </c>
      <c r="L652" s="1">
        <v>41308</v>
      </c>
      <c r="M652" t="s">
        <v>16</v>
      </c>
    </row>
    <row r="653" spans="1:13" x14ac:dyDescent="0.25">
      <c r="A653">
        <v>832461204</v>
      </c>
      <c r="B653">
        <v>1269</v>
      </c>
      <c r="C653">
        <v>5393</v>
      </c>
      <c r="D653">
        <v>7700</v>
      </c>
      <c r="E653">
        <v>410065610085000</v>
      </c>
      <c r="F653">
        <v>97</v>
      </c>
      <c r="G653">
        <v>19</v>
      </c>
      <c r="H653">
        <v>2013</v>
      </c>
      <c r="I653">
        <v>5</v>
      </c>
      <c r="J653" t="s">
        <v>127</v>
      </c>
      <c r="K653" s="1">
        <v>41302</v>
      </c>
      <c r="L653" s="1">
        <v>41308</v>
      </c>
      <c r="M653" t="s">
        <v>17</v>
      </c>
    </row>
    <row r="654" spans="1:13" x14ac:dyDescent="0.25">
      <c r="A654">
        <v>832461685</v>
      </c>
      <c r="B654">
        <v>704</v>
      </c>
      <c r="C654">
        <v>5393</v>
      </c>
      <c r="D654">
        <v>7700</v>
      </c>
      <c r="E654">
        <v>410085799999000</v>
      </c>
      <c r="F654">
        <v>97</v>
      </c>
      <c r="G654">
        <v>19</v>
      </c>
      <c r="H654">
        <v>2013</v>
      </c>
      <c r="I654">
        <v>5</v>
      </c>
      <c r="J654" t="s">
        <v>127</v>
      </c>
      <c r="K654" s="1">
        <v>41302</v>
      </c>
      <c r="L654" s="1">
        <v>41308</v>
      </c>
      <c r="M654" t="s">
        <v>18</v>
      </c>
    </row>
    <row r="655" spans="1:13" x14ac:dyDescent="0.25">
      <c r="A655">
        <v>832462230</v>
      </c>
      <c r="B655">
        <v>2459</v>
      </c>
      <c r="C655">
        <v>5393</v>
      </c>
      <c r="F655">
        <v>97</v>
      </c>
      <c r="G655">
        <v>19</v>
      </c>
      <c r="H655">
        <v>2013</v>
      </c>
      <c r="I655">
        <v>5</v>
      </c>
      <c r="J655" t="s">
        <v>127</v>
      </c>
      <c r="K655" s="1">
        <v>41302</v>
      </c>
      <c r="L655" s="1">
        <v>41308</v>
      </c>
      <c r="M655" t="s">
        <v>19</v>
      </c>
    </row>
    <row r="656" spans="1:13" x14ac:dyDescent="0.25">
      <c r="A656">
        <v>832459771</v>
      </c>
      <c r="B656">
        <v>14</v>
      </c>
      <c r="C656">
        <v>5393</v>
      </c>
      <c r="D656">
        <v>7700</v>
      </c>
      <c r="E656">
        <v>400000610015000</v>
      </c>
      <c r="F656">
        <v>97</v>
      </c>
      <c r="G656">
        <v>19</v>
      </c>
      <c r="H656">
        <v>2013</v>
      </c>
      <c r="I656">
        <v>6</v>
      </c>
      <c r="J656" t="s">
        <v>128</v>
      </c>
      <c r="K656" s="1">
        <v>41309</v>
      </c>
      <c r="L656" s="1">
        <v>41315</v>
      </c>
      <c r="M656" t="s">
        <v>14</v>
      </c>
    </row>
    <row r="657" spans="1:13" x14ac:dyDescent="0.25">
      <c r="A657">
        <v>832460253</v>
      </c>
      <c r="B657">
        <v>48</v>
      </c>
      <c r="C657">
        <v>5393</v>
      </c>
      <c r="D657">
        <v>7700</v>
      </c>
      <c r="E657">
        <v>410015610040000</v>
      </c>
      <c r="F657">
        <v>97</v>
      </c>
      <c r="G657">
        <v>19</v>
      </c>
      <c r="H657">
        <v>2013</v>
      </c>
      <c r="I657">
        <v>6</v>
      </c>
      <c r="J657" t="s">
        <v>128</v>
      </c>
      <c r="K657" s="1">
        <v>41309</v>
      </c>
      <c r="L657" s="1">
        <v>41315</v>
      </c>
      <c r="M657" t="s">
        <v>15</v>
      </c>
    </row>
    <row r="658" spans="1:13" x14ac:dyDescent="0.25">
      <c r="A658">
        <v>832460733</v>
      </c>
      <c r="B658">
        <v>454</v>
      </c>
      <c r="C658">
        <v>5393</v>
      </c>
      <c r="D658">
        <v>7700</v>
      </c>
      <c r="E658">
        <v>410040610065000</v>
      </c>
      <c r="F658">
        <v>97</v>
      </c>
      <c r="G658">
        <v>19</v>
      </c>
      <c r="H658">
        <v>2013</v>
      </c>
      <c r="I658">
        <v>6</v>
      </c>
      <c r="J658" t="s">
        <v>128</v>
      </c>
      <c r="K658" s="1">
        <v>41309</v>
      </c>
      <c r="L658" s="1">
        <v>41315</v>
      </c>
      <c r="M658" t="s">
        <v>16</v>
      </c>
    </row>
    <row r="659" spans="1:13" x14ac:dyDescent="0.25">
      <c r="A659">
        <v>832461214</v>
      </c>
      <c r="B659">
        <v>1306</v>
      </c>
      <c r="C659">
        <v>5393</v>
      </c>
      <c r="D659">
        <v>7700</v>
      </c>
      <c r="E659">
        <v>410065610085000</v>
      </c>
      <c r="F659">
        <v>97</v>
      </c>
      <c r="G659">
        <v>19</v>
      </c>
      <c r="H659">
        <v>2013</v>
      </c>
      <c r="I659">
        <v>6</v>
      </c>
      <c r="J659" t="s">
        <v>128</v>
      </c>
      <c r="K659" s="1">
        <v>41309</v>
      </c>
      <c r="L659" s="1">
        <v>41315</v>
      </c>
      <c r="M659" t="s">
        <v>17</v>
      </c>
    </row>
    <row r="660" spans="1:13" x14ac:dyDescent="0.25">
      <c r="A660">
        <v>832461695</v>
      </c>
      <c r="B660">
        <v>668</v>
      </c>
      <c r="C660">
        <v>5393</v>
      </c>
      <c r="D660">
        <v>7700</v>
      </c>
      <c r="E660">
        <v>410085799999000</v>
      </c>
      <c r="F660">
        <v>97</v>
      </c>
      <c r="G660">
        <v>19</v>
      </c>
      <c r="H660">
        <v>2013</v>
      </c>
      <c r="I660">
        <v>6</v>
      </c>
      <c r="J660" t="s">
        <v>128</v>
      </c>
      <c r="K660" s="1">
        <v>41309</v>
      </c>
      <c r="L660" s="1">
        <v>41315</v>
      </c>
      <c r="M660" t="s">
        <v>18</v>
      </c>
    </row>
    <row r="661" spans="1:13" x14ac:dyDescent="0.25">
      <c r="A661">
        <v>832462466</v>
      </c>
      <c r="B661">
        <v>2490</v>
      </c>
      <c r="C661">
        <v>5393</v>
      </c>
      <c r="F661">
        <v>97</v>
      </c>
      <c r="G661">
        <v>19</v>
      </c>
      <c r="H661">
        <v>2013</v>
      </c>
      <c r="I661">
        <v>6</v>
      </c>
      <c r="J661" t="s">
        <v>128</v>
      </c>
      <c r="K661" s="1">
        <v>41309</v>
      </c>
      <c r="L661" s="1">
        <v>41315</v>
      </c>
      <c r="M661" t="s">
        <v>19</v>
      </c>
    </row>
    <row r="662" spans="1:13" x14ac:dyDescent="0.25">
      <c r="A662">
        <v>832459781</v>
      </c>
      <c r="B662">
        <v>8</v>
      </c>
      <c r="C662">
        <v>5393</v>
      </c>
      <c r="D662">
        <v>7700</v>
      </c>
      <c r="E662">
        <v>400000610015000</v>
      </c>
      <c r="F662">
        <v>97</v>
      </c>
      <c r="G662">
        <v>19</v>
      </c>
      <c r="H662">
        <v>2013</v>
      </c>
      <c r="I662">
        <v>7</v>
      </c>
      <c r="J662" t="s">
        <v>129</v>
      </c>
      <c r="K662" s="1">
        <v>41316</v>
      </c>
      <c r="L662" s="1">
        <v>41322</v>
      </c>
      <c r="M662" t="s">
        <v>14</v>
      </c>
    </row>
    <row r="663" spans="1:13" x14ac:dyDescent="0.25">
      <c r="A663">
        <v>832460262</v>
      </c>
      <c r="B663">
        <v>47</v>
      </c>
      <c r="C663">
        <v>5393</v>
      </c>
      <c r="D663">
        <v>7700</v>
      </c>
      <c r="E663">
        <v>410015610040000</v>
      </c>
      <c r="F663">
        <v>97</v>
      </c>
      <c r="G663">
        <v>19</v>
      </c>
      <c r="H663">
        <v>2013</v>
      </c>
      <c r="I663">
        <v>7</v>
      </c>
      <c r="J663" t="s">
        <v>129</v>
      </c>
      <c r="K663" s="1">
        <v>41316</v>
      </c>
      <c r="L663" s="1">
        <v>41322</v>
      </c>
      <c r="M663" t="s">
        <v>15</v>
      </c>
    </row>
    <row r="664" spans="1:13" x14ac:dyDescent="0.25">
      <c r="A664">
        <v>832460743</v>
      </c>
      <c r="B664">
        <v>418</v>
      </c>
      <c r="C664">
        <v>5393</v>
      </c>
      <c r="D664">
        <v>7700</v>
      </c>
      <c r="E664">
        <v>410040610065000</v>
      </c>
      <c r="F664">
        <v>97</v>
      </c>
      <c r="G664">
        <v>19</v>
      </c>
      <c r="H664">
        <v>2013</v>
      </c>
      <c r="I664">
        <v>7</v>
      </c>
      <c r="J664" t="s">
        <v>129</v>
      </c>
      <c r="K664" s="1">
        <v>41316</v>
      </c>
      <c r="L664" s="1">
        <v>41322</v>
      </c>
      <c r="M664" t="s">
        <v>16</v>
      </c>
    </row>
    <row r="665" spans="1:13" x14ac:dyDescent="0.25">
      <c r="A665">
        <v>832461224</v>
      </c>
      <c r="B665">
        <v>1230</v>
      </c>
      <c r="C665">
        <v>5393</v>
      </c>
      <c r="D665">
        <v>7700</v>
      </c>
      <c r="E665">
        <v>410065610085000</v>
      </c>
      <c r="F665">
        <v>97</v>
      </c>
      <c r="G665">
        <v>19</v>
      </c>
      <c r="H665">
        <v>2013</v>
      </c>
      <c r="I665">
        <v>7</v>
      </c>
      <c r="J665" t="s">
        <v>129</v>
      </c>
      <c r="K665" s="1">
        <v>41316</v>
      </c>
      <c r="L665" s="1">
        <v>41322</v>
      </c>
      <c r="M665" t="s">
        <v>17</v>
      </c>
    </row>
    <row r="666" spans="1:13" x14ac:dyDescent="0.25">
      <c r="A666">
        <v>832461705</v>
      </c>
      <c r="B666">
        <v>682</v>
      </c>
      <c r="C666">
        <v>5393</v>
      </c>
      <c r="D666">
        <v>7700</v>
      </c>
      <c r="E666">
        <v>410085799999000</v>
      </c>
      <c r="F666">
        <v>97</v>
      </c>
      <c r="G666">
        <v>19</v>
      </c>
      <c r="H666">
        <v>2013</v>
      </c>
      <c r="I666">
        <v>7</v>
      </c>
      <c r="J666" t="s">
        <v>129</v>
      </c>
      <c r="K666" s="1">
        <v>41316</v>
      </c>
      <c r="L666" s="1">
        <v>41322</v>
      </c>
      <c r="M666" t="s">
        <v>18</v>
      </c>
    </row>
    <row r="667" spans="1:13" x14ac:dyDescent="0.25">
      <c r="A667">
        <v>832462285</v>
      </c>
      <c r="B667">
        <v>2385</v>
      </c>
      <c r="C667">
        <v>5393</v>
      </c>
      <c r="F667">
        <v>97</v>
      </c>
      <c r="G667">
        <v>19</v>
      </c>
      <c r="H667">
        <v>2013</v>
      </c>
      <c r="I667">
        <v>7</v>
      </c>
      <c r="J667" t="s">
        <v>129</v>
      </c>
      <c r="K667" s="1">
        <v>41316</v>
      </c>
      <c r="L667" s="1">
        <v>41322</v>
      </c>
      <c r="M667" t="s">
        <v>19</v>
      </c>
    </row>
    <row r="668" spans="1:13" x14ac:dyDescent="0.25">
      <c r="A668">
        <v>832459791</v>
      </c>
      <c r="B668">
        <v>7</v>
      </c>
      <c r="C668">
        <v>5393</v>
      </c>
      <c r="D668">
        <v>7700</v>
      </c>
      <c r="E668">
        <v>400000610015000</v>
      </c>
      <c r="F668">
        <v>97</v>
      </c>
      <c r="G668">
        <v>19</v>
      </c>
      <c r="H668">
        <v>2013</v>
      </c>
      <c r="I668">
        <v>8</v>
      </c>
      <c r="J668" t="s">
        <v>130</v>
      </c>
      <c r="K668" s="1">
        <v>41323</v>
      </c>
      <c r="L668" s="1">
        <v>41329</v>
      </c>
      <c r="M668" t="s">
        <v>14</v>
      </c>
    </row>
    <row r="669" spans="1:13" x14ac:dyDescent="0.25">
      <c r="A669">
        <v>832460272</v>
      </c>
      <c r="B669">
        <v>44</v>
      </c>
      <c r="C669">
        <v>5393</v>
      </c>
      <c r="D669">
        <v>7700</v>
      </c>
      <c r="E669">
        <v>410015610040000</v>
      </c>
      <c r="F669">
        <v>97</v>
      </c>
      <c r="G669">
        <v>19</v>
      </c>
      <c r="H669">
        <v>2013</v>
      </c>
      <c r="I669">
        <v>8</v>
      </c>
      <c r="J669" t="s">
        <v>130</v>
      </c>
      <c r="K669" s="1">
        <v>41323</v>
      </c>
      <c r="L669" s="1">
        <v>41329</v>
      </c>
      <c r="M669" t="s">
        <v>15</v>
      </c>
    </row>
    <row r="670" spans="1:13" x14ac:dyDescent="0.25">
      <c r="A670">
        <v>832460753</v>
      </c>
      <c r="B670">
        <v>429</v>
      </c>
      <c r="C670">
        <v>5393</v>
      </c>
      <c r="D670">
        <v>7700</v>
      </c>
      <c r="E670">
        <v>410040610065000</v>
      </c>
      <c r="F670">
        <v>97</v>
      </c>
      <c r="G670">
        <v>19</v>
      </c>
      <c r="H670">
        <v>2013</v>
      </c>
      <c r="I670">
        <v>8</v>
      </c>
      <c r="J670" t="s">
        <v>130</v>
      </c>
      <c r="K670" s="1">
        <v>41323</v>
      </c>
      <c r="L670" s="1">
        <v>41329</v>
      </c>
      <c r="M670" t="s">
        <v>16</v>
      </c>
    </row>
    <row r="671" spans="1:13" x14ac:dyDescent="0.25">
      <c r="A671">
        <v>832461234</v>
      </c>
      <c r="B671">
        <v>1199</v>
      </c>
      <c r="C671">
        <v>5393</v>
      </c>
      <c r="D671">
        <v>7700</v>
      </c>
      <c r="E671">
        <v>410065610085000</v>
      </c>
      <c r="F671">
        <v>97</v>
      </c>
      <c r="G671">
        <v>19</v>
      </c>
      <c r="H671">
        <v>2013</v>
      </c>
      <c r="I671">
        <v>8</v>
      </c>
      <c r="J671" t="s">
        <v>130</v>
      </c>
      <c r="K671" s="1">
        <v>41323</v>
      </c>
      <c r="L671" s="1">
        <v>41329</v>
      </c>
      <c r="M671" t="s">
        <v>17</v>
      </c>
    </row>
    <row r="672" spans="1:13" x14ac:dyDescent="0.25">
      <c r="A672">
        <v>832461716</v>
      </c>
      <c r="B672">
        <v>686</v>
      </c>
      <c r="C672">
        <v>5393</v>
      </c>
      <c r="D672">
        <v>7700</v>
      </c>
      <c r="E672">
        <v>410085799999000</v>
      </c>
      <c r="F672">
        <v>97</v>
      </c>
      <c r="G672">
        <v>19</v>
      </c>
      <c r="H672">
        <v>2013</v>
      </c>
      <c r="I672">
        <v>8</v>
      </c>
      <c r="J672" t="s">
        <v>130</v>
      </c>
      <c r="K672" s="1">
        <v>41323</v>
      </c>
      <c r="L672" s="1">
        <v>41329</v>
      </c>
      <c r="M672" t="s">
        <v>18</v>
      </c>
    </row>
    <row r="673" spans="1:13" x14ac:dyDescent="0.25">
      <c r="A673">
        <v>832462191</v>
      </c>
      <c r="B673">
        <v>2365</v>
      </c>
      <c r="C673">
        <v>5393</v>
      </c>
      <c r="F673">
        <v>97</v>
      </c>
      <c r="G673">
        <v>19</v>
      </c>
      <c r="H673">
        <v>2013</v>
      </c>
      <c r="I673">
        <v>8</v>
      </c>
      <c r="J673" t="s">
        <v>130</v>
      </c>
      <c r="K673" s="1">
        <v>41323</v>
      </c>
      <c r="L673" s="1">
        <v>41329</v>
      </c>
      <c r="M673" t="s">
        <v>19</v>
      </c>
    </row>
    <row r="674" spans="1:13" x14ac:dyDescent="0.25">
      <c r="A674">
        <v>832459801</v>
      </c>
      <c r="B674">
        <v>7</v>
      </c>
      <c r="C674">
        <v>5393</v>
      </c>
      <c r="D674">
        <v>7700</v>
      </c>
      <c r="E674">
        <v>400000610015000</v>
      </c>
      <c r="F674">
        <v>97</v>
      </c>
      <c r="G674">
        <v>19</v>
      </c>
      <c r="H674">
        <v>2013</v>
      </c>
      <c r="I674">
        <v>9</v>
      </c>
      <c r="J674" t="s">
        <v>131</v>
      </c>
      <c r="K674" s="1">
        <v>41330</v>
      </c>
      <c r="L674" s="1">
        <v>41336</v>
      </c>
      <c r="M674" t="s">
        <v>14</v>
      </c>
    </row>
    <row r="675" spans="1:13" x14ac:dyDescent="0.25">
      <c r="A675">
        <v>832460282</v>
      </c>
      <c r="B675">
        <v>43</v>
      </c>
      <c r="C675">
        <v>5393</v>
      </c>
      <c r="D675">
        <v>7700</v>
      </c>
      <c r="E675">
        <v>410015610040000</v>
      </c>
      <c r="F675">
        <v>97</v>
      </c>
      <c r="G675">
        <v>19</v>
      </c>
      <c r="H675">
        <v>2013</v>
      </c>
      <c r="I675">
        <v>9</v>
      </c>
      <c r="J675" t="s">
        <v>131</v>
      </c>
      <c r="K675" s="1">
        <v>41330</v>
      </c>
      <c r="L675" s="1">
        <v>41336</v>
      </c>
      <c r="M675" t="s">
        <v>15</v>
      </c>
    </row>
    <row r="676" spans="1:13" x14ac:dyDescent="0.25">
      <c r="A676">
        <v>832460763</v>
      </c>
      <c r="B676">
        <v>444</v>
      </c>
      <c r="C676">
        <v>5393</v>
      </c>
      <c r="D676">
        <v>7700</v>
      </c>
      <c r="E676">
        <v>410040610065000</v>
      </c>
      <c r="F676">
        <v>97</v>
      </c>
      <c r="G676">
        <v>19</v>
      </c>
      <c r="H676">
        <v>2013</v>
      </c>
      <c r="I676">
        <v>9</v>
      </c>
      <c r="J676" t="s">
        <v>131</v>
      </c>
      <c r="K676" s="1">
        <v>41330</v>
      </c>
      <c r="L676" s="1">
        <v>41336</v>
      </c>
      <c r="M676" t="s">
        <v>16</v>
      </c>
    </row>
    <row r="677" spans="1:13" x14ac:dyDescent="0.25">
      <c r="A677">
        <v>832461244</v>
      </c>
      <c r="B677">
        <v>1204</v>
      </c>
      <c r="C677">
        <v>5393</v>
      </c>
      <c r="D677">
        <v>7700</v>
      </c>
      <c r="E677">
        <v>410065610085000</v>
      </c>
      <c r="F677">
        <v>97</v>
      </c>
      <c r="G677">
        <v>19</v>
      </c>
      <c r="H677">
        <v>2013</v>
      </c>
      <c r="I677">
        <v>9</v>
      </c>
      <c r="J677" t="s">
        <v>131</v>
      </c>
      <c r="K677" s="1">
        <v>41330</v>
      </c>
      <c r="L677" s="1">
        <v>41336</v>
      </c>
      <c r="M677" t="s">
        <v>17</v>
      </c>
    </row>
    <row r="678" spans="1:13" x14ac:dyDescent="0.25">
      <c r="A678">
        <v>832461725</v>
      </c>
      <c r="B678">
        <v>605</v>
      </c>
      <c r="C678">
        <v>5393</v>
      </c>
      <c r="D678">
        <v>7700</v>
      </c>
      <c r="E678">
        <v>410085799999000</v>
      </c>
      <c r="F678">
        <v>97</v>
      </c>
      <c r="G678">
        <v>19</v>
      </c>
      <c r="H678">
        <v>2013</v>
      </c>
      <c r="I678">
        <v>9</v>
      </c>
      <c r="J678" t="s">
        <v>131</v>
      </c>
      <c r="K678" s="1">
        <v>41330</v>
      </c>
      <c r="L678" s="1">
        <v>41336</v>
      </c>
      <c r="M678" t="s">
        <v>18</v>
      </c>
    </row>
    <row r="679" spans="1:13" x14ac:dyDescent="0.25">
      <c r="A679">
        <v>832462320</v>
      </c>
      <c r="B679">
        <v>2303</v>
      </c>
      <c r="C679">
        <v>5393</v>
      </c>
      <c r="F679">
        <v>97</v>
      </c>
      <c r="G679">
        <v>19</v>
      </c>
      <c r="H679">
        <v>2013</v>
      </c>
      <c r="I679">
        <v>9</v>
      </c>
      <c r="J679" t="s">
        <v>131</v>
      </c>
      <c r="K679" s="1">
        <v>41330</v>
      </c>
      <c r="L679" s="1">
        <v>41336</v>
      </c>
      <c r="M679" t="s">
        <v>19</v>
      </c>
    </row>
    <row r="680" spans="1:13" x14ac:dyDescent="0.25">
      <c r="A680">
        <v>832459811</v>
      </c>
      <c r="B680">
        <v>10</v>
      </c>
      <c r="C680">
        <v>5393</v>
      </c>
      <c r="D680">
        <v>7700</v>
      </c>
      <c r="E680">
        <v>400000610015000</v>
      </c>
      <c r="F680">
        <v>97</v>
      </c>
      <c r="G680">
        <v>19</v>
      </c>
      <c r="H680">
        <v>2013</v>
      </c>
      <c r="I680">
        <v>10</v>
      </c>
      <c r="J680" t="s">
        <v>132</v>
      </c>
      <c r="K680" s="1">
        <v>41337</v>
      </c>
      <c r="L680" s="1">
        <v>41343</v>
      </c>
      <c r="M680" t="s">
        <v>14</v>
      </c>
    </row>
    <row r="681" spans="1:13" x14ac:dyDescent="0.25">
      <c r="A681">
        <v>832460292</v>
      </c>
      <c r="B681">
        <v>42</v>
      </c>
      <c r="C681">
        <v>5393</v>
      </c>
      <c r="D681">
        <v>7700</v>
      </c>
      <c r="E681">
        <v>410015610040000</v>
      </c>
      <c r="F681">
        <v>97</v>
      </c>
      <c r="G681">
        <v>19</v>
      </c>
      <c r="H681">
        <v>2013</v>
      </c>
      <c r="I681">
        <v>10</v>
      </c>
      <c r="J681" t="s">
        <v>132</v>
      </c>
      <c r="K681" s="1">
        <v>41337</v>
      </c>
      <c r="L681" s="1">
        <v>41343</v>
      </c>
      <c r="M681" t="s">
        <v>15</v>
      </c>
    </row>
    <row r="682" spans="1:13" x14ac:dyDescent="0.25">
      <c r="A682">
        <v>832460773</v>
      </c>
      <c r="B682">
        <v>438</v>
      </c>
      <c r="C682">
        <v>5393</v>
      </c>
      <c r="D682">
        <v>7700</v>
      </c>
      <c r="E682">
        <v>410040610065000</v>
      </c>
      <c r="F682">
        <v>97</v>
      </c>
      <c r="G682">
        <v>19</v>
      </c>
      <c r="H682">
        <v>2013</v>
      </c>
      <c r="I682">
        <v>10</v>
      </c>
      <c r="J682" t="s">
        <v>132</v>
      </c>
      <c r="K682" s="1">
        <v>41337</v>
      </c>
      <c r="L682" s="1">
        <v>41343</v>
      </c>
      <c r="M682" t="s">
        <v>16</v>
      </c>
    </row>
    <row r="683" spans="1:13" x14ac:dyDescent="0.25">
      <c r="A683">
        <v>832461254</v>
      </c>
      <c r="B683">
        <v>1132</v>
      </c>
      <c r="C683">
        <v>5393</v>
      </c>
      <c r="D683">
        <v>7700</v>
      </c>
      <c r="E683">
        <v>410065610085000</v>
      </c>
      <c r="F683">
        <v>97</v>
      </c>
      <c r="G683">
        <v>19</v>
      </c>
      <c r="H683">
        <v>2013</v>
      </c>
      <c r="I683">
        <v>10</v>
      </c>
      <c r="J683" t="s">
        <v>132</v>
      </c>
      <c r="K683" s="1">
        <v>41337</v>
      </c>
      <c r="L683" s="1">
        <v>41343</v>
      </c>
      <c r="M683" t="s">
        <v>17</v>
      </c>
    </row>
    <row r="684" spans="1:13" x14ac:dyDescent="0.25">
      <c r="A684">
        <v>832461735</v>
      </c>
      <c r="B684">
        <v>696</v>
      </c>
      <c r="C684">
        <v>5393</v>
      </c>
      <c r="D684">
        <v>7700</v>
      </c>
      <c r="E684">
        <v>410085799999000</v>
      </c>
      <c r="F684">
        <v>97</v>
      </c>
      <c r="G684">
        <v>19</v>
      </c>
      <c r="H684">
        <v>2013</v>
      </c>
      <c r="I684">
        <v>10</v>
      </c>
      <c r="J684" t="s">
        <v>132</v>
      </c>
      <c r="K684" s="1">
        <v>41337</v>
      </c>
      <c r="L684" s="1">
        <v>41343</v>
      </c>
      <c r="M684" t="s">
        <v>18</v>
      </c>
    </row>
    <row r="685" spans="1:13" x14ac:dyDescent="0.25">
      <c r="A685">
        <v>832462203</v>
      </c>
      <c r="B685">
        <v>2318</v>
      </c>
      <c r="C685">
        <v>5393</v>
      </c>
      <c r="F685">
        <v>97</v>
      </c>
      <c r="G685">
        <v>19</v>
      </c>
      <c r="H685">
        <v>2013</v>
      </c>
      <c r="I685">
        <v>10</v>
      </c>
      <c r="J685" t="s">
        <v>132</v>
      </c>
      <c r="K685" s="1">
        <v>41337</v>
      </c>
      <c r="L685" s="1">
        <v>41343</v>
      </c>
      <c r="M685" t="s">
        <v>19</v>
      </c>
    </row>
    <row r="686" spans="1:13" x14ac:dyDescent="0.25">
      <c r="A686">
        <v>832459821</v>
      </c>
      <c r="B686">
        <v>7</v>
      </c>
      <c r="C686">
        <v>5393</v>
      </c>
      <c r="D686">
        <v>7700</v>
      </c>
      <c r="E686">
        <v>400000610015000</v>
      </c>
      <c r="F686">
        <v>97</v>
      </c>
      <c r="G686">
        <v>19</v>
      </c>
      <c r="H686">
        <v>2013</v>
      </c>
      <c r="I686">
        <v>11</v>
      </c>
      <c r="J686" t="s">
        <v>133</v>
      </c>
      <c r="K686" s="1">
        <v>41344</v>
      </c>
      <c r="L686" s="1">
        <v>41350</v>
      </c>
      <c r="M686" t="s">
        <v>14</v>
      </c>
    </row>
    <row r="687" spans="1:13" x14ac:dyDescent="0.25">
      <c r="A687">
        <v>832460302</v>
      </c>
      <c r="B687">
        <v>37</v>
      </c>
      <c r="C687">
        <v>5393</v>
      </c>
      <c r="D687">
        <v>7700</v>
      </c>
      <c r="E687">
        <v>410015610040000</v>
      </c>
      <c r="F687">
        <v>97</v>
      </c>
      <c r="G687">
        <v>19</v>
      </c>
      <c r="H687">
        <v>2013</v>
      </c>
      <c r="I687">
        <v>11</v>
      </c>
      <c r="J687" t="s">
        <v>133</v>
      </c>
      <c r="K687" s="1">
        <v>41344</v>
      </c>
      <c r="L687" s="1">
        <v>41350</v>
      </c>
      <c r="M687" t="s">
        <v>15</v>
      </c>
    </row>
    <row r="688" spans="1:13" x14ac:dyDescent="0.25">
      <c r="A688">
        <v>832460783</v>
      </c>
      <c r="B688">
        <v>414</v>
      </c>
      <c r="C688">
        <v>5393</v>
      </c>
      <c r="D688">
        <v>7700</v>
      </c>
      <c r="E688">
        <v>410040610065000</v>
      </c>
      <c r="F688">
        <v>97</v>
      </c>
      <c r="G688">
        <v>19</v>
      </c>
      <c r="H688">
        <v>2013</v>
      </c>
      <c r="I688">
        <v>11</v>
      </c>
      <c r="J688" t="s">
        <v>133</v>
      </c>
      <c r="K688" s="1">
        <v>41344</v>
      </c>
      <c r="L688" s="1">
        <v>41350</v>
      </c>
      <c r="M688" t="s">
        <v>16</v>
      </c>
    </row>
    <row r="689" spans="1:13" x14ac:dyDescent="0.25">
      <c r="A689">
        <v>832461264</v>
      </c>
      <c r="B689">
        <v>1232</v>
      </c>
      <c r="C689">
        <v>5393</v>
      </c>
      <c r="D689">
        <v>7700</v>
      </c>
      <c r="E689">
        <v>410065610085000</v>
      </c>
      <c r="F689">
        <v>97</v>
      </c>
      <c r="G689">
        <v>19</v>
      </c>
      <c r="H689">
        <v>2013</v>
      </c>
      <c r="I689">
        <v>11</v>
      </c>
      <c r="J689" t="s">
        <v>133</v>
      </c>
      <c r="K689" s="1">
        <v>41344</v>
      </c>
      <c r="L689" s="1">
        <v>41350</v>
      </c>
      <c r="M689" t="s">
        <v>17</v>
      </c>
    </row>
    <row r="690" spans="1:13" x14ac:dyDescent="0.25">
      <c r="A690">
        <v>832461745</v>
      </c>
      <c r="B690">
        <v>635</v>
      </c>
      <c r="C690">
        <v>5393</v>
      </c>
      <c r="D690">
        <v>7700</v>
      </c>
      <c r="E690">
        <v>410085799999000</v>
      </c>
      <c r="F690">
        <v>97</v>
      </c>
      <c r="G690">
        <v>19</v>
      </c>
      <c r="H690">
        <v>2013</v>
      </c>
      <c r="I690">
        <v>11</v>
      </c>
      <c r="J690" t="s">
        <v>133</v>
      </c>
      <c r="K690" s="1">
        <v>41344</v>
      </c>
      <c r="L690" s="1">
        <v>41350</v>
      </c>
      <c r="M690" t="s">
        <v>18</v>
      </c>
    </row>
    <row r="691" spans="1:13" x14ac:dyDescent="0.25">
      <c r="A691">
        <v>832462469</v>
      </c>
      <c r="B691">
        <v>2325</v>
      </c>
      <c r="C691">
        <v>5393</v>
      </c>
      <c r="F691">
        <v>97</v>
      </c>
      <c r="G691">
        <v>19</v>
      </c>
      <c r="H691">
        <v>2013</v>
      </c>
      <c r="I691">
        <v>11</v>
      </c>
      <c r="J691" t="s">
        <v>133</v>
      </c>
      <c r="K691" s="1">
        <v>41344</v>
      </c>
      <c r="L691" s="1">
        <v>41350</v>
      </c>
      <c r="M691" t="s">
        <v>19</v>
      </c>
    </row>
    <row r="692" spans="1:13" x14ac:dyDescent="0.25">
      <c r="A692">
        <v>832459831</v>
      </c>
      <c r="B692">
        <v>12</v>
      </c>
      <c r="C692">
        <v>5393</v>
      </c>
      <c r="D692">
        <v>7700</v>
      </c>
      <c r="E692">
        <v>400000610015000</v>
      </c>
      <c r="F692">
        <v>97</v>
      </c>
      <c r="G692">
        <v>19</v>
      </c>
      <c r="H692">
        <v>2013</v>
      </c>
      <c r="I692">
        <v>12</v>
      </c>
      <c r="J692" t="s">
        <v>134</v>
      </c>
      <c r="K692" s="1">
        <v>41351</v>
      </c>
      <c r="L692" s="1">
        <v>41357</v>
      </c>
      <c r="M692" t="s">
        <v>14</v>
      </c>
    </row>
    <row r="693" spans="1:13" x14ac:dyDescent="0.25">
      <c r="A693">
        <v>832460313</v>
      </c>
      <c r="B693">
        <v>40</v>
      </c>
      <c r="C693">
        <v>5393</v>
      </c>
      <c r="D693">
        <v>7700</v>
      </c>
      <c r="E693">
        <v>410015610040000</v>
      </c>
      <c r="F693">
        <v>97</v>
      </c>
      <c r="G693">
        <v>19</v>
      </c>
      <c r="H693">
        <v>2013</v>
      </c>
      <c r="I693">
        <v>12</v>
      </c>
      <c r="J693" t="s">
        <v>134</v>
      </c>
      <c r="K693" s="1">
        <v>41351</v>
      </c>
      <c r="L693" s="1">
        <v>41357</v>
      </c>
      <c r="M693" t="s">
        <v>15</v>
      </c>
    </row>
    <row r="694" spans="1:13" x14ac:dyDescent="0.25">
      <c r="A694">
        <v>832460793</v>
      </c>
      <c r="B694">
        <v>389</v>
      </c>
      <c r="C694">
        <v>5393</v>
      </c>
      <c r="D694">
        <v>7700</v>
      </c>
      <c r="E694">
        <v>410040610065000</v>
      </c>
      <c r="F694">
        <v>97</v>
      </c>
      <c r="G694">
        <v>19</v>
      </c>
      <c r="H694">
        <v>2013</v>
      </c>
      <c r="I694">
        <v>12</v>
      </c>
      <c r="J694" t="s">
        <v>134</v>
      </c>
      <c r="K694" s="1">
        <v>41351</v>
      </c>
      <c r="L694" s="1">
        <v>41357</v>
      </c>
      <c r="M694" t="s">
        <v>16</v>
      </c>
    </row>
    <row r="695" spans="1:13" x14ac:dyDescent="0.25">
      <c r="A695">
        <v>832461274</v>
      </c>
      <c r="B695">
        <v>1186</v>
      </c>
      <c r="C695">
        <v>5393</v>
      </c>
      <c r="D695">
        <v>7700</v>
      </c>
      <c r="E695">
        <v>410065610085000</v>
      </c>
      <c r="F695">
        <v>97</v>
      </c>
      <c r="G695">
        <v>19</v>
      </c>
      <c r="H695">
        <v>2013</v>
      </c>
      <c r="I695">
        <v>12</v>
      </c>
      <c r="J695" t="s">
        <v>134</v>
      </c>
      <c r="K695" s="1">
        <v>41351</v>
      </c>
      <c r="L695" s="1">
        <v>41357</v>
      </c>
      <c r="M695" t="s">
        <v>17</v>
      </c>
    </row>
    <row r="696" spans="1:13" x14ac:dyDescent="0.25">
      <c r="A696">
        <v>832461755</v>
      </c>
      <c r="B696">
        <v>724</v>
      </c>
      <c r="C696">
        <v>5393</v>
      </c>
      <c r="D696">
        <v>7700</v>
      </c>
      <c r="E696">
        <v>410085799999000</v>
      </c>
      <c r="F696">
        <v>97</v>
      </c>
      <c r="G696">
        <v>19</v>
      </c>
      <c r="H696">
        <v>2013</v>
      </c>
      <c r="I696">
        <v>12</v>
      </c>
      <c r="J696" t="s">
        <v>134</v>
      </c>
      <c r="K696" s="1">
        <v>41351</v>
      </c>
      <c r="L696" s="1">
        <v>41357</v>
      </c>
      <c r="M696" t="s">
        <v>18</v>
      </c>
    </row>
    <row r="697" spans="1:13" x14ac:dyDescent="0.25">
      <c r="A697">
        <v>832462156</v>
      </c>
      <c r="B697">
        <v>2351</v>
      </c>
      <c r="C697">
        <v>5393</v>
      </c>
      <c r="F697">
        <v>97</v>
      </c>
      <c r="G697">
        <v>19</v>
      </c>
      <c r="H697">
        <v>2013</v>
      </c>
      <c r="I697">
        <v>12</v>
      </c>
      <c r="J697" t="s">
        <v>134</v>
      </c>
      <c r="K697" s="1">
        <v>41351</v>
      </c>
      <c r="L697" s="1">
        <v>41357</v>
      </c>
      <c r="M697" t="s">
        <v>19</v>
      </c>
    </row>
    <row r="698" spans="1:13" x14ac:dyDescent="0.25">
      <c r="A698">
        <v>832459841</v>
      </c>
      <c r="B698">
        <v>10</v>
      </c>
      <c r="C698">
        <v>5393</v>
      </c>
      <c r="D698">
        <v>7700</v>
      </c>
      <c r="E698">
        <v>400000610015000</v>
      </c>
      <c r="F698">
        <v>97</v>
      </c>
      <c r="G698">
        <v>19</v>
      </c>
      <c r="H698">
        <v>2013</v>
      </c>
      <c r="I698">
        <v>13</v>
      </c>
      <c r="J698" t="s">
        <v>135</v>
      </c>
      <c r="K698" s="1">
        <v>41358</v>
      </c>
      <c r="L698" s="1">
        <v>41364</v>
      </c>
      <c r="M698" t="s">
        <v>14</v>
      </c>
    </row>
    <row r="699" spans="1:13" x14ac:dyDescent="0.25">
      <c r="A699">
        <v>832460322</v>
      </c>
      <c r="B699">
        <v>35</v>
      </c>
      <c r="C699">
        <v>5393</v>
      </c>
      <c r="D699">
        <v>7700</v>
      </c>
      <c r="E699">
        <v>410015610040000</v>
      </c>
      <c r="F699">
        <v>97</v>
      </c>
      <c r="G699">
        <v>19</v>
      </c>
      <c r="H699">
        <v>2013</v>
      </c>
      <c r="I699">
        <v>13</v>
      </c>
      <c r="J699" t="s">
        <v>135</v>
      </c>
      <c r="K699" s="1">
        <v>41358</v>
      </c>
      <c r="L699" s="1">
        <v>41364</v>
      </c>
      <c r="M699" t="s">
        <v>15</v>
      </c>
    </row>
    <row r="700" spans="1:13" x14ac:dyDescent="0.25">
      <c r="A700">
        <v>832460803</v>
      </c>
      <c r="B700">
        <v>404</v>
      </c>
      <c r="C700">
        <v>5393</v>
      </c>
      <c r="D700">
        <v>7700</v>
      </c>
      <c r="E700">
        <v>410040610065000</v>
      </c>
      <c r="F700">
        <v>97</v>
      </c>
      <c r="G700">
        <v>19</v>
      </c>
      <c r="H700">
        <v>2013</v>
      </c>
      <c r="I700">
        <v>13</v>
      </c>
      <c r="J700" t="s">
        <v>135</v>
      </c>
      <c r="K700" s="1">
        <v>41358</v>
      </c>
      <c r="L700" s="1">
        <v>41364</v>
      </c>
      <c r="M700" t="s">
        <v>16</v>
      </c>
    </row>
    <row r="701" spans="1:13" x14ac:dyDescent="0.25">
      <c r="A701">
        <v>832461284</v>
      </c>
      <c r="B701">
        <v>1217</v>
      </c>
      <c r="C701">
        <v>5393</v>
      </c>
      <c r="D701">
        <v>7700</v>
      </c>
      <c r="E701">
        <v>410065610085000</v>
      </c>
      <c r="F701">
        <v>97</v>
      </c>
      <c r="G701">
        <v>19</v>
      </c>
      <c r="H701">
        <v>2013</v>
      </c>
      <c r="I701">
        <v>13</v>
      </c>
      <c r="J701" t="s">
        <v>135</v>
      </c>
      <c r="K701" s="1">
        <v>41358</v>
      </c>
      <c r="L701" s="1">
        <v>41364</v>
      </c>
      <c r="M701" t="s">
        <v>17</v>
      </c>
    </row>
    <row r="702" spans="1:13" x14ac:dyDescent="0.25">
      <c r="A702">
        <v>832461765</v>
      </c>
      <c r="B702">
        <v>658</v>
      </c>
      <c r="C702">
        <v>5393</v>
      </c>
      <c r="D702">
        <v>7700</v>
      </c>
      <c r="E702">
        <v>410085799999000</v>
      </c>
      <c r="F702">
        <v>97</v>
      </c>
      <c r="G702">
        <v>19</v>
      </c>
      <c r="H702">
        <v>2013</v>
      </c>
      <c r="I702">
        <v>13</v>
      </c>
      <c r="J702" t="s">
        <v>135</v>
      </c>
      <c r="K702" s="1">
        <v>41358</v>
      </c>
      <c r="L702" s="1">
        <v>41364</v>
      </c>
      <c r="M702" t="s">
        <v>18</v>
      </c>
    </row>
    <row r="703" spans="1:13" x14ac:dyDescent="0.25">
      <c r="A703">
        <v>832462554</v>
      </c>
      <c r="B703">
        <v>2324</v>
      </c>
      <c r="C703">
        <v>5393</v>
      </c>
      <c r="F703">
        <v>97</v>
      </c>
      <c r="G703">
        <v>19</v>
      </c>
      <c r="H703">
        <v>2013</v>
      </c>
      <c r="I703">
        <v>13</v>
      </c>
      <c r="J703" t="s">
        <v>135</v>
      </c>
      <c r="K703" s="1">
        <v>41358</v>
      </c>
      <c r="L703" s="1">
        <v>41364</v>
      </c>
      <c r="M703" t="s">
        <v>19</v>
      </c>
    </row>
    <row r="704" spans="1:13" x14ac:dyDescent="0.25">
      <c r="A704">
        <v>832459850</v>
      </c>
      <c r="B704">
        <v>10</v>
      </c>
      <c r="C704">
        <v>5393</v>
      </c>
      <c r="D704">
        <v>7700</v>
      </c>
      <c r="E704">
        <v>400000610015000</v>
      </c>
      <c r="F704">
        <v>97</v>
      </c>
      <c r="G704">
        <v>19</v>
      </c>
      <c r="H704">
        <v>2013</v>
      </c>
      <c r="I704">
        <v>14</v>
      </c>
      <c r="J704" t="s">
        <v>136</v>
      </c>
      <c r="K704" s="1">
        <v>41365</v>
      </c>
      <c r="L704" s="1">
        <v>41371</v>
      </c>
      <c r="M704" t="s">
        <v>14</v>
      </c>
    </row>
    <row r="705" spans="1:13" x14ac:dyDescent="0.25">
      <c r="A705">
        <v>832460331</v>
      </c>
      <c r="B705">
        <v>46</v>
      </c>
      <c r="C705">
        <v>5393</v>
      </c>
      <c r="D705">
        <v>7700</v>
      </c>
      <c r="E705">
        <v>410015610040000</v>
      </c>
      <c r="F705">
        <v>97</v>
      </c>
      <c r="G705">
        <v>19</v>
      </c>
      <c r="H705">
        <v>2013</v>
      </c>
      <c r="I705">
        <v>14</v>
      </c>
      <c r="J705" t="s">
        <v>136</v>
      </c>
      <c r="K705" s="1">
        <v>41365</v>
      </c>
      <c r="L705" s="1">
        <v>41371</v>
      </c>
      <c r="M705" t="s">
        <v>15</v>
      </c>
    </row>
    <row r="706" spans="1:13" x14ac:dyDescent="0.25">
      <c r="A706">
        <v>832460812</v>
      </c>
      <c r="B706">
        <v>418</v>
      </c>
      <c r="C706">
        <v>5393</v>
      </c>
      <c r="D706">
        <v>7700</v>
      </c>
      <c r="E706">
        <v>410040610065000</v>
      </c>
      <c r="F706">
        <v>97</v>
      </c>
      <c r="G706">
        <v>19</v>
      </c>
      <c r="H706">
        <v>2013</v>
      </c>
      <c r="I706">
        <v>14</v>
      </c>
      <c r="J706" t="s">
        <v>136</v>
      </c>
      <c r="K706" s="1">
        <v>41365</v>
      </c>
      <c r="L706" s="1">
        <v>41371</v>
      </c>
      <c r="M706" t="s">
        <v>16</v>
      </c>
    </row>
    <row r="707" spans="1:13" x14ac:dyDescent="0.25">
      <c r="A707">
        <v>832461293</v>
      </c>
      <c r="B707">
        <v>1265</v>
      </c>
      <c r="C707">
        <v>5393</v>
      </c>
      <c r="D707">
        <v>7700</v>
      </c>
      <c r="E707">
        <v>410065610085000</v>
      </c>
      <c r="F707">
        <v>97</v>
      </c>
      <c r="G707">
        <v>19</v>
      </c>
      <c r="H707">
        <v>2013</v>
      </c>
      <c r="I707">
        <v>14</v>
      </c>
      <c r="J707" t="s">
        <v>136</v>
      </c>
      <c r="K707" s="1">
        <v>41365</v>
      </c>
      <c r="L707" s="1">
        <v>41371</v>
      </c>
      <c r="M707" t="s">
        <v>17</v>
      </c>
    </row>
    <row r="708" spans="1:13" x14ac:dyDescent="0.25">
      <c r="A708">
        <v>832461774</v>
      </c>
      <c r="B708">
        <v>709</v>
      </c>
      <c r="C708">
        <v>5393</v>
      </c>
      <c r="D708">
        <v>7700</v>
      </c>
      <c r="E708">
        <v>410085799999000</v>
      </c>
      <c r="F708">
        <v>97</v>
      </c>
      <c r="G708">
        <v>19</v>
      </c>
      <c r="H708">
        <v>2013</v>
      </c>
      <c r="I708">
        <v>14</v>
      </c>
      <c r="J708" t="s">
        <v>136</v>
      </c>
      <c r="K708" s="1">
        <v>41365</v>
      </c>
      <c r="L708" s="1">
        <v>41371</v>
      </c>
      <c r="M708" t="s">
        <v>18</v>
      </c>
    </row>
    <row r="709" spans="1:13" x14ac:dyDescent="0.25">
      <c r="A709">
        <v>832462309</v>
      </c>
      <c r="B709">
        <v>2448</v>
      </c>
      <c r="C709">
        <v>5393</v>
      </c>
      <c r="F709">
        <v>97</v>
      </c>
      <c r="G709">
        <v>19</v>
      </c>
      <c r="H709">
        <v>2013</v>
      </c>
      <c r="I709">
        <v>14</v>
      </c>
      <c r="J709" t="s">
        <v>136</v>
      </c>
      <c r="K709" s="1">
        <v>41365</v>
      </c>
      <c r="L709" s="1">
        <v>41371</v>
      </c>
      <c r="M709" t="s">
        <v>19</v>
      </c>
    </row>
    <row r="710" spans="1:13" x14ac:dyDescent="0.25">
      <c r="A710">
        <v>832459859</v>
      </c>
      <c r="B710">
        <v>13</v>
      </c>
      <c r="C710">
        <v>5393</v>
      </c>
      <c r="D710">
        <v>7700</v>
      </c>
      <c r="E710">
        <v>400000610015000</v>
      </c>
      <c r="F710">
        <v>97</v>
      </c>
      <c r="G710">
        <v>19</v>
      </c>
      <c r="H710">
        <v>2013</v>
      </c>
      <c r="I710">
        <v>15</v>
      </c>
      <c r="J710" t="s">
        <v>137</v>
      </c>
      <c r="K710" s="1">
        <v>41372</v>
      </c>
      <c r="L710" s="1">
        <v>41378</v>
      </c>
      <c r="M710" t="s">
        <v>14</v>
      </c>
    </row>
    <row r="711" spans="1:13" x14ac:dyDescent="0.25">
      <c r="A711">
        <v>832460340</v>
      </c>
      <c r="B711">
        <v>58</v>
      </c>
      <c r="C711">
        <v>5393</v>
      </c>
      <c r="D711">
        <v>7700</v>
      </c>
      <c r="E711">
        <v>410015610040000</v>
      </c>
      <c r="F711">
        <v>97</v>
      </c>
      <c r="G711">
        <v>19</v>
      </c>
      <c r="H711">
        <v>2013</v>
      </c>
      <c r="I711">
        <v>15</v>
      </c>
      <c r="J711" t="s">
        <v>137</v>
      </c>
      <c r="K711" s="1">
        <v>41372</v>
      </c>
      <c r="L711" s="1">
        <v>41378</v>
      </c>
      <c r="M711" t="s">
        <v>15</v>
      </c>
    </row>
    <row r="712" spans="1:13" x14ac:dyDescent="0.25">
      <c r="A712">
        <v>832460821</v>
      </c>
      <c r="B712">
        <v>349</v>
      </c>
      <c r="C712">
        <v>5393</v>
      </c>
      <c r="D712">
        <v>7700</v>
      </c>
      <c r="E712">
        <v>410040610065000</v>
      </c>
      <c r="F712">
        <v>97</v>
      </c>
      <c r="G712">
        <v>19</v>
      </c>
      <c r="H712">
        <v>2013</v>
      </c>
      <c r="I712">
        <v>15</v>
      </c>
      <c r="J712" t="s">
        <v>137</v>
      </c>
      <c r="K712" s="1">
        <v>41372</v>
      </c>
      <c r="L712" s="1">
        <v>41378</v>
      </c>
      <c r="M712" t="s">
        <v>16</v>
      </c>
    </row>
    <row r="713" spans="1:13" x14ac:dyDescent="0.25">
      <c r="A713">
        <v>832461302</v>
      </c>
      <c r="B713">
        <v>1226</v>
      </c>
      <c r="C713">
        <v>5393</v>
      </c>
      <c r="D713">
        <v>7700</v>
      </c>
      <c r="E713">
        <v>410065610085000</v>
      </c>
      <c r="F713">
        <v>97</v>
      </c>
      <c r="G713">
        <v>19</v>
      </c>
      <c r="H713">
        <v>2013</v>
      </c>
      <c r="I713">
        <v>15</v>
      </c>
      <c r="J713" t="s">
        <v>137</v>
      </c>
      <c r="K713" s="1">
        <v>41372</v>
      </c>
      <c r="L713" s="1">
        <v>41378</v>
      </c>
      <c r="M713" t="s">
        <v>17</v>
      </c>
    </row>
    <row r="714" spans="1:13" x14ac:dyDescent="0.25">
      <c r="A714">
        <v>832461783</v>
      </c>
      <c r="B714">
        <v>626</v>
      </c>
      <c r="C714">
        <v>5393</v>
      </c>
      <c r="D714">
        <v>7700</v>
      </c>
      <c r="E714">
        <v>410085799999000</v>
      </c>
      <c r="F714">
        <v>97</v>
      </c>
      <c r="G714">
        <v>19</v>
      </c>
      <c r="H714">
        <v>2013</v>
      </c>
      <c r="I714">
        <v>15</v>
      </c>
      <c r="J714" t="s">
        <v>137</v>
      </c>
      <c r="K714" s="1">
        <v>41372</v>
      </c>
      <c r="L714" s="1">
        <v>41378</v>
      </c>
      <c r="M714" t="s">
        <v>18</v>
      </c>
    </row>
    <row r="715" spans="1:13" x14ac:dyDescent="0.25">
      <c r="A715">
        <v>832462317</v>
      </c>
      <c r="B715">
        <v>2272</v>
      </c>
      <c r="C715">
        <v>5393</v>
      </c>
      <c r="F715">
        <v>97</v>
      </c>
      <c r="G715">
        <v>19</v>
      </c>
      <c r="H715">
        <v>2013</v>
      </c>
      <c r="I715">
        <v>15</v>
      </c>
      <c r="J715" t="s">
        <v>137</v>
      </c>
      <c r="K715" s="1">
        <v>41372</v>
      </c>
      <c r="L715" s="1">
        <v>41378</v>
      </c>
      <c r="M715" t="s">
        <v>19</v>
      </c>
    </row>
    <row r="716" spans="1:13" x14ac:dyDescent="0.25">
      <c r="A716">
        <v>832459868</v>
      </c>
      <c r="B716">
        <v>8</v>
      </c>
      <c r="C716">
        <v>5393</v>
      </c>
      <c r="D716">
        <v>7700</v>
      </c>
      <c r="E716">
        <v>400000610015000</v>
      </c>
      <c r="F716">
        <v>97</v>
      </c>
      <c r="G716">
        <v>19</v>
      </c>
      <c r="H716">
        <v>2013</v>
      </c>
      <c r="I716">
        <v>16</v>
      </c>
      <c r="J716" t="s">
        <v>138</v>
      </c>
      <c r="K716" s="1">
        <v>41379</v>
      </c>
      <c r="L716" s="1">
        <v>41385</v>
      </c>
      <c r="M716" t="s">
        <v>14</v>
      </c>
    </row>
    <row r="717" spans="1:13" x14ac:dyDescent="0.25">
      <c r="A717">
        <v>832460349</v>
      </c>
      <c r="B717">
        <v>43</v>
      </c>
      <c r="C717">
        <v>5393</v>
      </c>
      <c r="D717">
        <v>7700</v>
      </c>
      <c r="E717">
        <v>410015610040000</v>
      </c>
      <c r="F717">
        <v>97</v>
      </c>
      <c r="G717">
        <v>19</v>
      </c>
      <c r="H717">
        <v>2013</v>
      </c>
      <c r="I717">
        <v>16</v>
      </c>
      <c r="J717" t="s">
        <v>138</v>
      </c>
      <c r="K717" s="1">
        <v>41379</v>
      </c>
      <c r="L717" s="1">
        <v>41385</v>
      </c>
      <c r="M717" t="s">
        <v>15</v>
      </c>
    </row>
    <row r="718" spans="1:13" x14ac:dyDescent="0.25">
      <c r="A718">
        <v>832460830</v>
      </c>
      <c r="B718">
        <v>405</v>
      </c>
      <c r="C718">
        <v>5393</v>
      </c>
      <c r="D718">
        <v>7700</v>
      </c>
      <c r="E718">
        <v>410040610065000</v>
      </c>
      <c r="F718">
        <v>97</v>
      </c>
      <c r="G718">
        <v>19</v>
      </c>
      <c r="H718">
        <v>2013</v>
      </c>
      <c r="I718">
        <v>16</v>
      </c>
      <c r="J718" t="s">
        <v>138</v>
      </c>
      <c r="K718" s="1">
        <v>41379</v>
      </c>
      <c r="L718" s="1">
        <v>41385</v>
      </c>
      <c r="M718" t="s">
        <v>16</v>
      </c>
    </row>
    <row r="719" spans="1:13" x14ac:dyDescent="0.25">
      <c r="A719">
        <v>832461311</v>
      </c>
      <c r="B719">
        <v>1165</v>
      </c>
      <c r="C719">
        <v>5393</v>
      </c>
      <c r="D719">
        <v>7700</v>
      </c>
      <c r="E719">
        <v>410065610085000</v>
      </c>
      <c r="F719">
        <v>97</v>
      </c>
      <c r="G719">
        <v>19</v>
      </c>
      <c r="H719">
        <v>2013</v>
      </c>
      <c r="I719">
        <v>16</v>
      </c>
      <c r="J719" t="s">
        <v>138</v>
      </c>
      <c r="K719" s="1">
        <v>41379</v>
      </c>
      <c r="L719" s="1">
        <v>41385</v>
      </c>
      <c r="M719" t="s">
        <v>17</v>
      </c>
    </row>
    <row r="720" spans="1:13" x14ac:dyDescent="0.25">
      <c r="A720">
        <v>832461792</v>
      </c>
      <c r="B720">
        <v>571</v>
      </c>
      <c r="C720">
        <v>5393</v>
      </c>
      <c r="D720">
        <v>7700</v>
      </c>
      <c r="E720">
        <v>410085799999000</v>
      </c>
      <c r="F720">
        <v>97</v>
      </c>
      <c r="G720">
        <v>19</v>
      </c>
      <c r="H720">
        <v>2013</v>
      </c>
      <c r="I720">
        <v>16</v>
      </c>
      <c r="J720" t="s">
        <v>138</v>
      </c>
      <c r="K720" s="1">
        <v>41379</v>
      </c>
      <c r="L720" s="1">
        <v>41385</v>
      </c>
      <c r="M720" t="s">
        <v>18</v>
      </c>
    </row>
    <row r="721" spans="1:13" x14ac:dyDescent="0.25">
      <c r="A721">
        <v>832462405</v>
      </c>
      <c r="B721">
        <v>2192</v>
      </c>
      <c r="C721">
        <v>5393</v>
      </c>
      <c r="F721">
        <v>97</v>
      </c>
      <c r="G721">
        <v>19</v>
      </c>
      <c r="H721">
        <v>2013</v>
      </c>
      <c r="I721">
        <v>16</v>
      </c>
      <c r="J721" t="s">
        <v>138</v>
      </c>
      <c r="K721" s="1">
        <v>41379</v>
      </c>
      <c r="L721" s="1">
        <v>41385</v>
      </c>
      <c r="M721" t="s">
        <v>19</v>
      </c>
    </row>
    <row r="722" spans="1:13" x14ac:dyDescent="0.25">
      <c r="A722">
        <v>832459877</v>
      </c>
      <c r="B722">
        <v>6</v>
      </c>
      <c r="C722">
        <v>5393</v>
      </c>
      <c r="D722">
        <v>7700</v>
      </c>
      <c r="E722">
        <v>400000610015000</v>
      </c>
      <c r="F722">
        <v>97</v>
      </c>
      <c r="G722">
        <v>19</v>
      </c>
      <c r="H722">
        <v>2013</v>
      </c>
      <c r="I722">
        <v>17</v>
      </c>
      <c r="J722" t="s">
        <v>139</v>
      </c>
      <c r="K722" s="1">
        <v>41386</v>
      </c>
      <c r="L722" s="1">
        <v>41392</v>
      </c>
      <c r="M722" t="s">
        <v>14</v>
      </c>
    </row>
    <row r="723" spans="1:13" x14ac:dyDescent="0.25">
      <c r="A723">
        <v>832460358</v>
      </c>
      <c r="B723">
        <v>49</v>
      </c>
      <c r="C723">
        <v>5393</v>
      </c>
      <c r="D723">
        <v>7700</v>
      </c>
      <c r="E723">
        <v>410015610040000</v>
      </c>
      <c r="F723">
        <v>97</v>
      </c>
      <c r="G723">
        <v>19</v>
      </c>
      <c r="H723">
        <v>2013</v>
      </c>
      <c r="I723">
        <v>17</v>
      </c>
      <c r="J723" t="s">
        <v>139</v>
      </c>
      <c r="K723" s="1">
        <v>41386</v>
      </c>
      <c r="L723" s="1">
        <v>41392</v>
      </c>
      <c r="M723" t="s">
        <v>15</v>
      </c>
    </row>
    <row r="724" spans="1:13" x14ac:dyDescent="0.25">
      <c r="A724">
        <v>832460839</v>
      </c>
      <c r="B724">
        <v>360</v>
      </c>
      <c r="C724">
        <v>5393</v>
      </c>
      <c r="D724">
        <v>7700</v>
      </c>
      <c r="E724">
        <v>410040610065000</v>
      </c>
      <c r="F724">
        <v>97</v>
      </c>
      <c r="G724">
        <v>19</v>
      </c>
      <c r="H724">
        <v>2013</v>
      </c>
      <c r="I724">
        <v>17</v>
      </c>
      <c r="J724" t="s">
        <v>139</v>
      </c>
      <c r="K724" s="1">
        <v>41386</v>
      </c>
      <c r="L724" s="1">
        <v>41392</v>
      </c>
      <c r="M724" t="s">
        <v>16</v>
      </c>
    </row>
    <row r="725" spans="1:13" x14ac:dyDescent="0.25">
      <c r="A725">
        <v>832461320</v>
      </c>
      <c r="B725">
        <v>1087</v>
      </c>
      <c r="C725">
        <v>5393</v>
      </c>
      <c r="D725">
        <v>7700</v>
      </c>
      <c r="E725">
        <v>410065610085000</v>
      </c>
      <c r="F725">
        <v>97</v>
      </c>
      <c r="G725">
        <v>19</v>
      </c>
      <c r="H725">
        <v>2013</v>
      </c>
      <c r="I725">
        <v>17</v>
      </c>
      <c r="J725" t="s">
        <v>139</v>
      </c>
      <c r="K725" s="1">
        <v>41386</v>
      </c>
      <c r="L725" s="1">
        <v>41392</v>
      </c>
      <c r="M725" t="s">
        <v>17</v>
      </c>
    </row>
    <row r="726" spans="1:13" x14ac:dyDescent="0.25">
      <c r="A726">
        <v>832461801</v>
      </c>
      <c r="B726">
        <v>581</v>
      </c>
      <c r="C726">
        <v>5393</v>
      </c>
      <c r="D726">
        <v>7700</v>
      </c>
      <c r="E726">
        <v>410085799999000</v>
      </c>
      <c r="F726">
        <v>97</v>
      </c>
      <c r="G726">
        <v>19</v>
      </c>
      <c r="H726">
        <v>2013</v>
      </c>
      <c r="I726">
        <v>17</v>
      </c>
      <c r="J726" t="s">
        <v>139</v>
      </c>
      <c r="K726" s="1">
        <v>41386</v>
      </c>
      <c r="L726" s="1">
        <v>41392</v>
      </c>
      <c r="M726" t="s">
        <v>18</v>
      </c>
    </row>
    <row r="727" spans="1:13" x14ac:dyDescent="0.25">
      <c r="A727">
        <v>832462130</v>
      </c>
      <c r="B727">
        <v>2083</v>
      </c>
      <c r="C727">
        <v>5393</v>
      </c>
      <c r="F727">
        <v>97</v>
      </c>
      <c r="G727">
        <v>19</v>
      </c>
      <c r="H727">
        <v>2013</v>
      </c>
      <c r="I727">
        <v>17</v>
      </c>
      <c r="J727" t="s">
        <v>139</v>
      </c>
      <c r="K727" s="1">
        <v>41386</v>
      </c>
      <c r="L727" s="1">
        <v>41392</v>
      </c>
      <c r="M727" t="s">
        <v>19</v>
      </c>
    </row>
    <row r="728" spans="1:13" x14ac:dyDescent="0.25">
      <c r="A728">
        <v>832459887</v>
      </c>
      <c r="B728">
        <v>12</v>
      </c>
      <c r="C728">
        <v>5393</v>
      </c>
      <c r="D728">
        <v>7700</v>
      </c>
      <c r="E728">
        <v>400000610015000</v>
      </c>
      <c r="F728">
        <v>97</v>
      </c>
      <c r="G728">
        <v>19</v>
      </c>
      <c r="H728">
        <v>2013</v>
      </c>
      <c r="I728">
        <v>18</v>
      </c>
      <c r="J728" t="s">
        <v>140</v>
      </c>
      <c r="K728" s="1">
        <v>41393</v>
      </c>
      <c r="L728" s="1">
        <v>41399</v>
      </c>
      <c r="M728" t="s">
        <v>14</v>
      </c>
    </row>
    <row r="729" spans="1:13" x14ac:dyDescent="0.25">
      <c r="A729">
        <v>832460367</v>
      </c>
      <c r="B729">
        <v>43</v>
      </c>
      <c r="C729">
        <v>5393</v>
      </c>
      <c r="D729">
        <v>7700</v>
      </c>
      <c r="E729">
        <v>410015610040000</v>
      </c>
      <c r="F729">
        <v>97</v>
      </c>
      <c r="G729">
        <v>19</v>
      </c>
      <c r="H729">
        <v>2013</v>
      </c>
      <c r="I729">
        <v>18</v>
      </c>
      <c r="J729" t="s">
        <v>140</v>
      </c>
      <c r="K729" s="1">
        <v>41393</v>
      </c>
      <c r="L729" s="1">
        <v>41399</v>
      </c>
      <c r="M729" t="s">
        <v>15</v>
      </c>
    </row>
    <row r="730" spans="1:13" x14ac:dyDescent="0.25">
      <c r="A730">
        <v>832460848</v>
      </c>
      <c r="B730">
        <v>376</v>
      </c>
      <c r="C730">
        <v>5393</v>
      </c>
      <c r="D730">
        <v>7700</v>
      </c>
      <c r="E730">
        <v>410040610065000</v>
      </c>
      <c r="F730">
        <v>97</v>
      </c>
      <c r="G730">
        <v>19</v>
      </c>
      <c r="H730">
        <v>2013</v>
      </c>
      <c r="I730">
        <v>18</v>
      </c>
      <c r="J730" t="s">
        <v>140</v>
      </c>
      <c r="K730" s="1">
        <v>41393</v>
      </c>
      <c r="L730" s="1">
        <v>41399</v>
      </c>
      <c r="M730" t="s">
        <v>16</v>
      </c>
    </row>
    <row r="731" spans="1:13" x14ac:dyDescent="0.25">
      <c r="A731">
        <v>832461329</v>
      </c>
      <c r="B731">
        <v>989</v>
      </c>
      <c r="C731">
        <v>5393</v>
      </c>
      <c r="D731">
        <v>7700</v>
      </c>
      <c r="E731">
        <v>410065610085000</v>
      </c>
      <c r="F731">
        <v>97</v>
      </c>
      <c r="G731">
        <v>19</v>
      </c>
      <c r="H731">
        <v>2013</v>
      </c>
      <c r="I731">
        <v>18</v>
      </c>
      <c r="J731" t="s">
        <v>140</v>
      </c>
      <c r="K731" s="1">
        <v>41393</v>
      </c>
      <c r="L731" s="1">
        <v>41399</v>
      </c>
      <c r="M731" t="s">
        <v>17</v>
      </c>
    </row>
    <row r="732" spans="1:13" x14ac:dyDescent="0.25">
      <c r="A732">
        <v>832461810</v>
      </c>
      <c r="B732">
        <v>549</v>
      </c>
      <c r="C732">
        <v>5393</v>
      </c>
      <c r="D732">
        <v>7700</v>
      </c>
      <c r="E732">
        <v>410085799999000</v>
      </c>
      <c r="F732">
        <v>97</v>
      </c>
      <c r="G732">
        <v>19</v>
      </c>
      <c r="H732">
        <v>2013</v>
      </c>
      <c r="I732">
        <v>18</v>
      </c>
      <c r="J732" t="s">
        <v>140</v>
      </c>
      <c r="K732" s="1">
        <v>41393</v>
      </c>
      <c r="L732" s="1">
        <v>41399</v>
      </c>
      <c r="M732" t="s">
        <v>18</v>
      </c>
    </row>
    <row r="733" spans="1:13" x14ac:dyDescent="0.25">
      <c r="A733">
        <v>832462315</v>
      </c>
      <c r="B733">
        <v>1969</v>
      </c>
      <c r="C733">
        <v>5393</v>
      </c>
      <c r="F733">
        <v>97</v>
      </c>
      <c r="G733">
        <v>19</v>
      </c>
      <c r="H733">
        <v>2013</v>
      </c>
      <c r="I733">
        <v>18</v>
      </c>
      <c r="J733" t="s">
        <v>140</v>
      </c>
      <c r="K733" s="1">
        <v>41393</v>
      </c>
      <c r="L733" s="1">
        <v>41399</v>
      </c>
      <c r="M733" t="s">
        <v>19</v>
      </c>
    </row>
    <row r="734" spans="1:13" x14ac:dyDescent="0.25">
      <c r="A734">
        <v>832459895</v>
      </c>
      <c r="B734">
        <v>7</v>
      </c>
      <c r="C734">
        <v>5393</v>
      </c>
      <c r="D734">
        <v>7700</v>
      </c>
      <c r="E734">
        <v>400000610015000</v>
      </c>
      <c r="F734">
        <v>97</v>
      </c>
      <c r="G734">
        <v>19</v>
      </c>
      <c r="H734">
        <v>2013</v>
      </c>
      <c r="I734">
        <v>19</v>
      </c>
      <c r="J734" t="s">
        <v>141</v>
      </c>
      <c r="K734" s="1">
        <v>41400</v>
      </c>
      <c r="L734" s="1">
        <v>41406</v>
      </c>
      <c r="M734" t="s">
        <v>14</v>
      </c>
    </row>
    <row r="735" spans="1:13" x14ac:dyDescent="0.25">
      <c r="A735">
        <v>832460373</v>
      </c>
      <c r="B735">
        <v>35</v>
      </c>
      <c r="C735">
        <v>5393</v>
      </c>
      <c r="D735">
        <v>7700</v>
      </c>
      <c r="E735">
        <v>410015610040000</v>
      </c>
      <c r="F735">
        <v>97</v>
      </c>
      <c r="G735">
        <v>19</v>
      </c>
      <c r="H735">
        <v>2013</v>
      </c>
      <c r="I735">
        <v>19</v>
      </c>
      <c r="J735" t="s">
        <v>141</v>
      </c>
      <c r="K735" s="1">
        <v>41400</v>
      </c>
      <c r="L735" s="1">
        <v>41406</v>
      </c>
      <c r="M735" t="s">
        <v>15</v>
      </c>
    </row>
    <row r="736" spans="1:13" x14ac:dyDescent="0.25">
      <c r="A736">
        <v>832460857</v>
      </c>
      <c r="B736">
        <v>363</v>
      </c>
      <c r="C736">
        <v>5393</v>
      </c>
      <c r="D736">
        <v>7700</v>
      </c>
      <c r="E736">
        <v>410040610065000</v>
      </c>
      <c r="F736">
        <v>97</v>
      </c>
      <c r="G736">
        <v>19</v>
      </c>
      <c r="H736">
        <v>2013</v>
      </c>
      <c r="I736">
        <v>19</v>
      </c>
      <c r="J736" t="s">
        <v>141</v>
      </c>
      <c r="K736" s="1">
        <v>41400</v>
      </c>
      <c r="L736" s="1">
        <v>41406</v>
      </c>
      <c r="M736" t="s">
        <v>16</v>
      </c>
    </row>
    <row r="737" spans="1:13" x14ac:dyDescent="0.25">
      <c r="A737">
        <v>832461338</v>
      </c>
      <c r="B737">
        <v>997</v>
      </c>
      <c r="C737">
        <v>5393</v>
      </c>
      <c r="D737">
        <v>7700</v>
      </c>
      <c r="E737">
        <v>410065610085000</v>
      </c>
      <c r="F737">
        <v>97</v>
      </c>
      <c r="G737">
        <v>19</v>
      </c>
      <c r="H737">
        <v>2013</v>
      </c>
      <c r="I737">
        <v>19</v>
      </c>
      <c r="J737" t="s">
        <v>141</v>
      </c>
      <c r="K737" s="1">
        <v>41400</v>
      </c>
      <c r="L737" s="1">
        <v>41406</v>
      </c>
      <c r="M737" t="s">
        <v>17</v>
      </c>
    </row>
    <row r="738" spans="1:13" x14ac:dyDescent="0.25">
      <c r="A738">
        <v>832461819</v>
      </c>
      <c r="B738">
        <v>548</v>
      </c>
      <c r="C738">
        <v>5393</v>
      </c>
      <c r="D738">
        <v>7700</v>
      </c>
      <c r="E738">
        <v>410085799999000</v>
      </c>
      <c r="F738">
        <v>97</v>
      </c>
      <c r="G738">
        <v>19</v>
      </c>
      <c r="H738">
        <v>2013</v>
      </c>
      <c r="I738">
        <v>19</v>
      </c>
      <c r="J738" t="s">
        <v>141</v>
      </c>
      <c r="K738" s="1">
        <v>41400</v>
      </c>
      <c r="L738" s="1">
        <v>41406</v>
      </c>
      <c r="M738" t="s">
        <v>18</v>
      </c>
    </row>
    <row r="739" spans="1:13" x14ac:dyDescent="0.25">
      <c r="A739">
        <v>832462589</v>
      </c>
      <c r="B739">
        <v>1950</v>
      </c>
      <c r="C739">
        <v>5393</v>
      </c>
      <c r="F739">
        <v>97</v>
      </c>
      <c r="G739">
        <v>19</v>
      </c>
      <c r="H739">
        <v>2013</v>
      </c>
      <c r="I739">
        <v>19</v>
      </c>
      <c r="J739" t="s">
        <v>141</v>
      </c>
      <c r="K739" s="1">
        <v>41400</v>
      </c>
      <c r="L739" s="1">
        <v>41406</v>
      </c>
      <c r="M739" t="s">
        <v>19</v>
      </c>
    </row>
    <row r="740" spans="1:13" x14ac:dyDescent="0.25">
      <c r="A740">
        <v>832459904</v>
      </c>
      <c r="B740">
        <v>8</v>
      </c>
      <c r="C740">
        <v>5393</v>
      </c>
      <c r="D740">
        <v>7700</v>
      </c>
      <c r="E740">
        <v>400000610015000</v>
      </c>
      <c r="F740">
        <v>97</v>
      </c>
      <c r="G740">
        <v>19</v>
      </c>
      <c r="H740">
        <v>2013</v>
      </c>
      <c r="I740">
        <v>20</v>
      </c>
      <c r="J740" t="s">
        <v>142</v>
      </c>
      <c r="K740" s="1">
        <v>41407</v>
      </c>
      <c r="L740" s="1">
        <v>41413</v>
      </c>
      <c r="M740" t="s">
        <v>14</v>
      </c>
    </row>
    <row r="741" spans="1:13" x14ac:dyDescent="0.25">
      <c r="A741">
        <v>832460385</v>
      </c>
      <c r="B741">
        <v>53</v>
      </c>
      <c r="C741">
        <v>5393</v>
      </c>
      <c r="D741">
        <v>7700</v>
      </c>
      <c r="E741">
        <v>410015610040000</v>
      </c>
      <c r="F741">
        <v>97</v>
      </c>
      <c r="G741">
        <v>19</v>
      </c>
      <c r="H741">
        <v>2013</v>
      </c>
      <c r="I741">
        <v>20</v>
      </c>
      <c r="J741" t="s">
        <v>142</v>
      </c>
      <c r="K741" s="1">
        <v>41407</v>
      </c>
      <c r="L741" s="1">
        <v>41413</v>
      </c>
      <c r="M741" t="s">
        <v>15</v>
      </c>
    </row>
    <row r="742" spans="1:13" x14ac:dyDescent="0.25">
      <c r="A742">
        <v>832460866</v>
      </c>
      <c r="B742">
        <v>352</v>
      </c>
      <c r="C742">
        <v>5393</v>
      </c>
      <c r="D742">
        <v>7700</v>
      </c>
      <c r="E742">
        <v>410040610065000</v>
      </c>
      <c r="F742">
        <v>97</v>
      </c>
      <c r="G742">
        <v>19</v>
      </c>
      <c r="H742">
        <v>2013</v>
      </c>
      <c r="I742">
        <v>20</v>
      </c>
      <c r="J742" t="s">
        <v>142</v>
      </c>
      <c r="K742" s="1">
        <v>41407</v>
      </c>
      <c r="L742" s="1">
        <v>41413</v>
      </c>
      <c r="M742" t="s">
        <v>16</v>
      </c>
    </row>
    <row r="743" spans="1:13" x14ac:dyDescent="0.25">
      <c r="A743">
        <v>832461347</v>
      </c>
      <c r="B743">
        <v>1046</v>
      </c>
      <c r="C743">
        <v>5393</v>
      </c>
      <c r="D743">
        <v>7700</v>
      </c>
      <c r="E743">
        <v>410065610085000</v>
      </c>
      <c r="F743">
        <v>97</v>
      </c>
      <c r="G743">
        <v>19</v>
      </c>
      <c r="H743">
        <v>2013</v>
      </c>
      <c r="I743">
        <v>20</v>
      </c>
      <c r="J743" t="s">
        <v>142</v>
      </c>
      <c r="K743" s="1">
        <v>41407</v>
      </c>
      <c r="L743" s="1">
        <v>41413</v>
      </c>
      <c r="M743" t="s">
        <v>17</v>
      </c>
    </row>
    <row r="744" spans="1:13" x14ac:dyDescent="0.25">
      <c r="A744">
        <v>832461828</v>
      </c>
      <c r="B744">
        <v>489</v>
      </c>
      <c r="C744">
        <v>5393</v>
      </c>
      <c r="D744">
        <v>7700</v>
      </c>
      <c r="E744">
        <v>410085799999000</v>
      </c>
      <c r="F744">
        <v>97</v>
      </c>
      <c r="G744">
        <v>19</v>
      </c>
      <c r="H744">
        <v>2013</v>
      </c>
      <c r="I744">
        <v>20</v>
      </c>
      <c r="J744" t="s">
        <v>142</v>
      </c>
      <c r="K744" s="1">
        <v>41407</v>
      </c>
      <c r="L744" s="1">
        <v>41413</v>
      </c>
      <c r="M744" t="s">
        <v>18</v>
      </c>
    </row>
    <row r="745" spans="1:13" x14ac:dyDescent="0.25">
      <c r="A745">
        <v>832462159</v>
      </c>
      <c r="B745">
        <v>1948</v>
      </c>
      <c r="C745">
        <v>5393</v>
      </c>
      <c r="F745">
        <v>97</v>
      </c>
      <c r="G745">
        <v>19</v>
      </c>
      <c r="H745">
        <v>2013</v>
      </c>
      <c r="I745">
        <v>20</v>
      </c>
      <c r="J745" t="s">
        <v>142</v>
      </c>
      <c r="K745" s="1">
        <v>41407</v>
      </c>
      <c r="L745" s="1">
        <v>41413</v>
      </c>
      <c r="M745" t="s">
        <v>19</v>
      </c>
    </row>
    <row r="746" spans="1:13" x14ac:dyDescent="0.25">
      <c r="A746">
        <v>832459913</v>
      </c>
      <c r="B746">
        <v>7</v>
      </c>
      <c r="C746">
        <v>5393</v>
      </c>
      <c r="D746">
        <v>7700</v>
      </c>
      <c r="E746">
        <v>400000610015000</v>
      </c>
      <c r="F746">
        <v>97</v>
      </c>
      <c r="G746">
        <v>19</v>
      </c>
      <c r="H746">
        <v>2013</v>
      </c>
      <c r="I746">
        <v>21</v>
      </c>
      <c r="J746" t="s">
        <v>143</v>
      </c>
      <c r="K746" s="1">
        <v>41414</v>
      </c>
      <c r="L746" s="1">
        <v>41420</v>
      </c>
      <c r="M746" t="s">
        <v>14</v>
      </c>
    </row>
    <row r="747" spans="1:13" x14ac:dyDescent="0.25">
      <c r="A747">
        <v>832460394</v>
      </c>
      <c r="B747">
        <v>40</v>
      </c>
      <c r="C747">
        <v>5393</v>
      </c>
      <c r="D747">
        <v>7700</v>
      </c>
      <c r="E747">
        <v>410015610040000</v>
      </c>
      <c r="F747">
        <v>97</v>
      </c>
      <c r="G747">
        <v>19</v>
      </c>
      <c r="H747">
        <v>2013</v>
      </c>
      <c r="I747">
        <v>21</v>
      </c>
      <c r="J747" t="s">
        <v>143</v>
      </c>
      <c r="K747" s="1">
        <v>41414</v>
      </c>
      <c r="L747" s="1">
        <v>41420</v>
      </c>
      <c r="M747" t="s">
        <v>15</v>
      </c>
    </row>
    <row r="748" spans="1:13" x14ac:dyDescent="0.25">
      <c r="A748">
        <v>832460875</v>
      </c>
      <c r="B748">
        <v>402</v>
      </c>
      <c r="C748">
        <v>5393</v>
      </c>
      <c r="D748">
        <v>7700</v>
      </c>
      <c r="E748">
        <v>410040610065000</v>
      </c>
      <c r="F748">
        <v>97</v>
      </c>
      <c r="G748">
        <v>19</v>
      </c>
      <c r="H748">
        <v>2013</v>
      </c>
      <c r="I748">
        <v>21</v>
      </c>
      <c r="J748" t="s">
        <v>143</v>
      </c>
      <c r="K748" s="1">
        <v>41414</v>
      </c>
      <c r="L748" s="1">
        <v>41420</v>
      </c>
      <c r="M748" t="s">
        <v>16</v>
      </c>
    </row>
    <row r="749" spans="1:13" x14ac:dyDescent="0.25">
      <c r="A749">
        <v>832461356</v>
      </c>
      <c r="B749">
        <v>1018</v>
      </c>
      <c r="C749">
        <v>5393</v>
      </c>
      <c r="D749">
        <v>7700</v>
      </c>
      <c r="E749">
        <v>410065610085000</v>
      </c>
      <c r="F749">
        <v>97</v>
      </c>
      <c r="G749">
        <v>19</v>
      </c>
      <c r="H749">
        <v>2013</v>
      </c>
      <c r="I749">
        <v>21</v>
      </c>
      <c r="J749" t="s">
        <v>143</v>
      </c>
      <c r="K749" s="1">
        <v>41414</v>
      </c>
      <c r="L749" s="1">
        <v>41420</v>
      </c>
      <c r="M749" t="s">
        <v>17</v>
      </c>
    </row>
    <row r="750" spans="1:13" x14ac:dyDescent="0.25">
      <c r="A750">
        <v>832461835</v>
      </c>
      <c r="B750">
        <v>508</v>
      </c>
      <c r="C750">
        <v>5393</v>
      </c>
      <c r="D750">
        <v>7700</v>
      </c>
      <c r="E750">
        <v>410085799999000</v>
      </c>
      <c r="F750">
        <v>97</v>
      </c>
      <c r="G750">
        <v>19</v>
      </c>
      <c r="H750">
        <v>2013</v>
      </c>
      <c r="I750">
        <v>21</v>
      </c>
      <c r="J750" t="s">
        <v>143</v>
      </c>
      <c r="K750" s="1">
        <v>41414</v>
      </c>
      <c r="L750" s="1">
        <v>41420</v>
      </c>
      <c r="M750" t="s">
        <v>18</v>
      </c>
    </row>
    <row r="751" spans="1:13" x14ac:dyDescent="0.25">
      <c r="A751">
        <v>832462344</v>
      </c>
      <c r="B751">
        <v>1975</v>
      </c>
      <c r="C751">
        <v>5393</v>
      </c>
      <c r="F751">
        <v>97</v>
      </c>
      <c r="G751">
        <v>19</v>
      </c>
      <c r="H751">
        <v>2013</v>
      </c>
      <c r="I751">
        <v>21</v>
      </c>
      <c r="J751" t="s">
        <v>143</v>
      </c>
      <c r="K751" s="1">
        <v>41414</v>
      </c>
      <c r="L751" s="1">
        <v>41420</v>
      </c>
      <c r="M751" t="s">
        <v>19</v>
      </c>
    </row>
    <row r="752" spans="1:13" x14ac:dyDescent="0.25">
      <c r="A752">
        <v>832459922</v>
      </c>
      <c r="B752">
        <v>10</v>
      </c>
      <c r="C752">
        <v>5393</v>
      </c>
      <c r="D752">
        <v>7700</v>
      </c>
      <c r="E752">
        <v>400000610015000</v>
      </c>
      <c r="F752">
        <v>97</v>
      </c>
      <c r="G752">
        <v>19</v>
      </c>
      <c r="H752">
        <v>2013</v>
      </c>
      <c r="I752">
        <v>22</v>
      </c>
      <c r="J752" t="s">
        <v>144</v>
      </c>
      <c r="K752" s="1">
        <v>41421</v>
      </c>
      <c r="L752" s="1">
        <v>41427</v>
      </c>
      <c r="M752" t="s">
        <v>14</v>
      </c>
    </row>
    <row r="753" spans="1:13" x14ac:dyDescent="0.25">
      <c r="A753">
        <v>832460403</v>
      </c>
      <c r="B753">
        <v>45</v>
      </c>
      <c r="C753">
        <v>5393</v>
      </c>
      <c r="D753">
        <v>7700</v>
      </c>
      <c r="E753">
        <v>410015610040000</v>
      </c>
      <c r="F753">
        <v>97</v>
      </c>
      <c r="G753">
        <v>19</v>
      </c>
      <c r="H753">
        <v>2013</v>
      </c>
      <c r="I753">
        <v>22</v>
      </c>
      <c r="J753" t="s">
        <v>144</v>
      </c>
      <c r="K753" s="1">
        <v>41421</v>
      </c>
      <c r="L753" s="1">
        <v>41427</v>
      </c>
      <c r="M753" t="s">
        <v>15</v>
      </c>
    </row>
    <row r="754" spans="1:13" x14ac:dyDescent="0.25">
      <c r="A754">
        <v>832460884</v>
      </c>
      <c r="B754">
        <v>356</v>
      </c>
      <c r="C754">
        <v>5393</v>
      </c>
      <c r="D754">
        <v>7700</v>
      </c>
      <c r="E754">
        <v>410040610065000</v>
      </c>
      <c r="F754">
        <v>97</v>
      </c>
      <c r="G754">
        <v>19</v>
      </c>
      <c r="H754">
        <v>2013</v>
      </c>
      <c r="I754">
        <v>22</v>
      </c>
      <c r="J754" t="s">
        <v>144</v>
      </c>
      <c r="K754" s="1">
        <v>41421</v>
      </c>
      <c r="L754" s="1">
        <v>41427</v>
      </c>
      <c r="M754" t="s">
        <v>16</v>
      </c>
    </row>
    <row r="755" spans="1:13" x14ac:dyDescent="0.25">
      <c r="A755">
        <v>832461365</v>
      </c>
      <c r="B755">
        <v>1071</v>
      </c>
      <c r="C755">
        <v>5393</v>
      </c>
      <c r="D755">
        <v>7700</v>
      </c>
      <c r="E755">
        <v>410065610085000</v>
      </c>
      <c r="F755">
        <v>97</v>
      </c>
      <c r="G755">
        <v>19</v>
      </c>
      <c r="H755">
        <v>2013</v>
      </c>
      <c r="I755">
        <v>22</v>
      </c>
      <c r="J755" t="s">
        <v>144</v>
      </c>
      <c r="K755" s="1">
        <v>41421</v>
      </c>
      <c r="L755" s="1">
        <v>41427</v>
      </c>
      <c r="M755" t="s">
        <v>17</v>
      </c>
    </row>
    <row r="756" spans="1:13" x14ac:dyDescent="0.25">
      <c r="A756">
        <v>832461846</v>
      </c>
      <c r="B756">
        <v>523</v>
      </c>
      <c r="C756">
        <v>5393</v>
      </c>
      <c r="D756">
        <v>7700</v>
      </c>
      <c r="E756">
        <v>410085799999000</v>
      </c>
      <c r="F756">
        <v>97</v>
      </c>
      <c r="G756">
        <v>19</v>
      </c>
      <c r="H756">
        <v>2013</v>
      </c>
      <c r="I756">
        <v>22</v>
      </c>
      <c r="J756" t="s">
        <v>144</v>
      </c>
      <c r="K756" s="1">
        <v>41421</v>
      </c>
      <c r="L756" s="1">
        <v>41427</v>
      </c>
      <c r="M756" t="s">
        <v>18</v>
      </c>
    </row>
    <row r="757" spans="1:13" x14ac:dyDescent="0.25">
      <c r="A757">
        <v>832462463</v>
      </c>
      <c r="B757">
        <v>2005</v>
      </c>
      <c r="C757">
        <v>5393</v>
      </c>
      <c r="F757">
        <v>97</v>
      </c>
      <c r="G757">
        <v>19</v>
      </c>
      <c r="H757">
        <v>2013</v>
      </c>
      <c r="I757">
        <v>22</v>
      </c>
      <c r="J757" t="s">
        <v>144</v>
      </c>
      <c r="K757" s="1">
        <v>41421</v>
      </c>
      <c r="L757" s="1">
        <v>41427</v>
      </c>
      <c r="M757" t="s">
        <v>19</v>
      </c>
    </row>
    <row r="758" spans="1:13" x14ac:dyDescent="0.25">
      <c r="A758">
        <v>832459931</v>
      </c>
      <c r="B758">
        <v>2</v>
      </c>
      <c r="C758">
        <v>5393</v>
      </c>
      <c r="D758">
        <v>7700</v>
      </c>
      <c r="E758">
        <v>400000610015000</v>
      </c>
      <c r="F758">
        <v>97</v>
      </c>
      <c r="G758">
        <v>19</v>
      </c>
      <c r="H758">
        <v>2013</v>
      </c>
      <c r="I758">
        <v>23</v>
      </c>
      <c r="J758" t="s">
        <v>145</v>
      </c>
      <c r="K758" s="1">
        <v>41428</v>
      </c>
      <c r="L758" s="1">
        <v>41434</v>
      </c>
      <c r="M758" t="s">
        <v>14</v>
      </c>
    </row>
    <row r="759" spans="1:13" x14ac:dyDescent="0.25">
      <c r="A759">
        <v>832460412</v>
      </c>
      <c r="B759">
        <v>32</v>
      </c>
      <c r="C759">
        <v>5393</v>
      </c>
      <c r="D759">
        <v>7700</v>
      </c>
      <c r="E759">
        <v>410015610040000</v>
      </c>
      <c r="F759">
        <v>97</v>
      </c>
      <c r="G759">
        <v>19</v>
      </c>
      <c r="H759">
        <v>2013</v>
      </c>
      <c r="I759">
        <v>23</v>
      </c>
      <c r="J759" t="s">
        <v>145</v>
      </c>
      <c r="K759" s="1">
        <v>41428</v>
      </c>
      <c r="L759" s="1">
        <v>41434</v>
      </c>
      <c r="M759" t="s">
        <v>15</v>
      </c>
    </row>
    <row r="760" spans="1:13" x14ac:dyDescent="0.25">
      <c r="A760">
        <v>832460893</v>
      </c>
      <c r="B760">
        <v>354</v>
      </c>
      <c r="C760">
        <v>5393</v>
      </c>
      <c r="D760">
        <v>7700</v>
      </c>
      <c r="E760">
        <v>410040610065000</v>
      </c>
      <c r="F760">
        <v>97</v>
      </c>
      <c r="G760">
        <v>19</v>
      </c>
      <c r="H760">
        <v>2013</v>
      </c>
      <c r="I760">
        <v>23</v>
      </c>
      <c r="J760" t="s">
        <v>145</v>
      </c>
      <c r="K760" s="1">
        <v>41428</v>
      </c>
      <c r="L760" s="1">
        <v>41434</v>
      </c>
      <c r="M760" t="s">
        <v>16</v>
      </c>
    </row>
    <row r="761" spans="1:13" x14ac:dyDescent="0.25">
      <c r="A761">
        <v>832461374</v>
      </c>
      <c r="B761">
        <v>1056</v>
      </c>
      <c r="C761">
        <v>5393</v>
      </c>
      <c r="D761">
        <v>7700</v>
      </c>
      <c r="E761">
        <v>410065610085000</v>
      </c>
      <c r="F761">
        <v>97</v>
      </c>
      <c r="G761">
        <v>19</v>
      </c>
      <c r="H761">
        <v>2013</v>
      </c>
      <c r="I761">
        <v>23</v>
      </c>
      <c r="J761" t="s">
        <v>145</v>
      </c>
      <c r="K761" s="1">
        <v>41428</v>
      </c>
      <c r="L761" s="1">
        <v>41434</v>
      </c>
      <c r="M761" t="s">
        <v>17</v>
      </c>
    </row>
    <row r="762" spans="1:13" x14ac:dyDescent="0.25">
      <c r="A762">
        <v>832461855</v>
      </c>
      <c r="B762">
        <v>505</v>
      </c>
      <c r="C762">
        <v>5393</v>
      </c>
      <c r="D762">
        <v>7700</v>
      </c>
      <c r="E762">
        <v>410085799999000</v>
      </c>
      <c r="F762">
        <v>97</v>
      </c>
      <c r="G762">
        <v>19</v>
      </c>
      <c r="H762">
        <v>2013</v>
      </c>
      <c r="I762">
        <v>23</v>
      </c>
      <c r="J762" t="s">
        <v>145</v>
      </c>
      <c r="K762" s="1">
        <v>41428</v>
      </c>
      <c r="L762" s="1">
        <v>41434</v>
      </c>
      <c r="M762" t="s">
        <v>18</v>
      </c>
    </row>
    <row r="763" spans="1:13" x14ac:dyDescent="0.25">
      <c r="A763">
        <v>832462308</v>
      </c>
      <c r="B763">
        <v>1949</v>
      </c>
      <c r="C763">
        <v>5393</v>
      </c>
      <c r="F763">
        <v>97</v>
      </c>
      <c r="G763">
        <v>19</v>
      </c>
      <c r="H763">
        <v>2013</v>
      </c>
      <c r="I763">
        <v>23</v>
      </c>
      <c r="J763" t="s">
        <v>145</v>
      </c>
      <c r="K763" s="1">
        <v>41428</v>
      </c>
      <c r="L763" s="1">
        <v>41434</v>
      </c>
      <c r="M763" t="s">
        <v>19</v>
      </c>
    </row>
    <row r="764" spans="1:13" x14ac:dyDescent="0.25">
      <c r="A764">
        <v>832459940</v>
      </c>
      <c r="B764">
        <v>3</v>
      </c>
      <c r="C764">
        <v>5393</v>
      </c>
      <c r="D764">
        <v>7700</v>
      </c>
      <c r="E764">
        <v>400000610015000</v>
      </c>
      <c r="F764">
        <v>97</v>
      </c>
      <c r="G764">
        <v>19</v>
      </c>
      <c r="H764">
        <v>2013</v>
      </c>
      <c r="I764">
        <v>24</v>
      </c>
      <c r="J764" t="s">
        <v>146</v>
      </c>
      <c r="K764" s="1">
        <v>41435</v>
      </c>
      <c r="L764" s="1">
        <v>41441</v>
      </c>
      <c r="M764" t="s">
        <v>14</v>
      </c>
    </row>
    <row r="765" spans="1:13" x14ac:dyDescent="0.25">
      <c r="A765">
        <v>832460421</v>
      </c>
      <c r="B765">
        <v>33</v>
      </c>
      <c r="C765">
        <v>5393</v>
      </c>
      <c r="D765">
        <v>7700</v>
      </c>
      <c r="E765">
        <v>410015610040000</v>
      </c>
      <c r="F765">
        <v>97</v>
      </c>
      <c r="G765">
        <v>19</v>
      </c>
      <c r="H765">
        <v>2013</v>
      </c>
      <c r="I765">
        <v>24</v>
      </c>
      <c r="J765" t="s">
        <v>146</v>
      </c>
      <c r="K765" s="1">
        <v>41435</v>
      </c>
      <c r="L765" s="1">
        <v>41441</v>
      </c>
      <c r="M765" t="s">
        <v>15</v>
      </c>
    </row>
    <row r="766" spans="1:13" x14ac:dyDescent="0.25">
      <c r="A766">
        <v>832460902</v>
      </c>
      <c r="B766">
        <v>350</v>
      </c>
      <c r="C766">
        <v>5393</v>
      </c>
      <c r="D766">
        <v>7700</v>
      </c>
      <c r="E766">
        <v>410040610065000</v>
      </c>
      <c r="F766">
        <v>97</v>
      </c>
      <c r="G766">
        <v>19</v>
      </c>
      <c r="H766">
        <v>2013</v>
      </c>
      <c r="I766">
        <v>24</v>
      </c>
      <c r="J766" t="s">
        <v>146</v>
      </c>
      <c r="K766" s="1">
        <v>41435</v>
      </c>
      <c r="L766" s="1">
        <v>41441</v>
      </c>
      <c r="M766" t="s">
        <v>16</v>
      </c>
    </row>
    <row r="767" spans="1:13" x14ac:dyDescent="0.25">
      <c r="A767">
        <v>832461383</v>
      </c>
      <c r="B767">
        <v>1004</v>
      </c>
      <c r="C767">
        <v>5393</v>
      </c>
      <c r="D767">
        <v>7700</v>
      </c>
      <c r="E767">
        <v>410065610085000</v>
      </c>
      <c r="F767">
        <v>97</v>
      </c>
      <c r="G767">
        <v>19</v>
      </c>
      <c r="H767">
        <v>2013</v>
      </c>
      <c r="I767">
        <v>24</v>
      </c>
      <c r="J767" t="s">
        <v>146</v>
      </c>
      <c r="K767" s="1">
        <v>41435</v>
      </c>
      <c r="L767" s="1">
        <v>41441</v>
      </c>
      <c r="M767" t="s">
        <v>17</v>
      </c>
    </row>
    <row r="768" spans="1:13" x14ac:dyDescent="0.25">
      <c r="A768">
        <v>832461864</v>
      </c>
      <c r="B768">
        <v>518</v>
      </c>
      <c r="C768">
        <v>5393</v>
      </c>
      <c r="D768">
        <v>7700</v>
      </c>
      <c r="E768">
        <v>410085799999000</v>
      </c>
      <c r="F768">
        <v>97</v>
      </c>
      <c r="G768">
        <v>19</v>
      </c>
      <c r="H768">
        <v>2013</v>
      </c>
      <c r="I768">
        <v>24</v>
      </c>
      <c r="J768" t="s">
        <v>146</v>
      </c>
      <c r="K768" s="1">
        <v>41435</v>
      </c>
      <c r="L768" s="1">
        <v>41441</v>
      </c>
      <c r="M768" t="s">
        <v>18</v>
      </c>
    </row>
    <row r="769" spans="1:13" x14ac:dyDescent="0.25">
      <c r="A769">
        <v>832462507</v>
      </c>
      <c r="B769">
        <v>1908</v>
      </c>
      <c r="C769">
        <v>5393</v>
      </c>
      <c r="F769">
        <v>97</v>
      </c>
      <c r="G769">
        <v>19</v>
      </c>
      <c r="H769">
        <v>2013</v>
      </c>
      <c r="I769">
        <v>24</v>
      </c>
      <c r="J769" t="s">
        <v>146</v>
      </c>
      <c r="K769" s="1">
        <v>41435</v>
      </c>
      <c r="L769" s="1">
        <v>41441</v>
      </c>
      <c r="M769" t="s">
        <v>19</v>
      </c>
    </row>
    <row r="770" spans="1:13" x14ac:dyDescent="0.25">
      <c r="A770">
        <v>832459950</v>
      </c>
      <c r="B770">
        <v>5</v>
      </c>
      <c r="C770">
        <v>5393</v>
      </c>
      <c r="D770">
        <v>7700</v>
      </c>
      <c r="E770">
        <v>400000610015000</v>
      </c>
      <c r="F770">
        <v>97</v>
      </c>
      <c r="G770">
        <v>19</v>
      </c>
      <c r="H770">
        <v>2013</v>
      </c>
      <c r="I770">
        <v>25</v>
      </c>
      <c r="J770" t="s">
        <v>147</v>
      </c>
      <c r="K770" s="1">
        <v>41442</v>
      </c>
      <c r="L770" s="1">
        <v>41448</v>
      </c>
      <c r="M770" t="s">
        <v>14</v>
      </c>
    </row>
    <row r="771" spans="1:13" x14ac:dyDescent="0.25">
      <c r="A771">
        <v>832460430</v>
      </c>
      <c r="B771">
        <v>41</v>
      </c>
      <c r="C771">
        <v>5393</v>
      </c>
      <c r="D771">
        <v>7700</v>
      </c>
      <c r="E771">
        <v>410015610040000</v>
      </c>
      <c r="F771">
        <v>97</v>
      </c>
      <c r="G771">
        <v>19</v>
      </c>
      <c r="H771">
        <v>2013</v>
      </c>
      <c r="I771">
        <v>25</v>
      </c>
      <c r="J771" t="s">
        <v>147</v>
      </c>
      <c r="K771" s="1">
        <v>41442</v>
      </c>
      <c r="L771" s="1">
        <v>41448</v>
      </c>
      <c r="M771" t="s">
        <v>15</v>
      </c>
    </row>
    <row r="772" spans="1:13" x14ac:dyDescent="0.25">
      <c r="A772">
        <v>832460911</v>
      </c>
      <c r="B772">
        <v>409</v>
      </c>
      <c r="C772">
        <v>5393</v>
      </c>
      <c r="D772">
        <v>7700</v>
      </c>
      <c r="E772">
        <v>410040610065000</v>
      </c>
      <c r="F772">
        <v>97</v>
      </c>
      <c r="G772">
        <v>19</v>
      </c>
      <c r="H772">
        <v>2013</v>
      </c>
      <c r="I772">
        <v>25</v>
      </c>
      <c r="J772" t="s">
        <v>147</v>
      </c>
      <c r="K772" s="1">
        <v>41442</v>
      </c>
      <c r="L772" s="1">
        <v>41448</v>
      </c>
      <c r="M772" t="s">
        <v>16</v>
      </c>
    </row>
    <row r="773" spans="1:13" x14ac:dyDescent="0.25">
      <c r="A773">
        <v>832461392</v>
      </c>
      <c r="B773">
        <v>1182</v>
      </c>
      <c r="C773">
        <v>5393</v>
      </c>
      <c r="D773">
        <v>7700</v>
      </c>
      <c r="E773">
        <v>410065610085000</v>
      </c>
      <c r="F773">
        <v>97</v>
      </c>
      <c r="G773">
        <v>19</v>
      </c>
      <c r="H773">
        <v>2013</v>
      </c>
      <c r="I773">
        <v>25</v>
      </c>
      <c r="J773" t="s">
        <v>147</v>
      </c>
      <c r="K773" s="1">
        <v>41442</v>
      </c>
      <c r="L773" s="1">
        <v>41448</v>
      </c>
      <c r="M773" t="s">
        <v>17</v>
      </c>
    </row>
    <row r="774" spans="1:13" x14ac:dyDescent="0.25">
      <c r="A774">
        <v>832461873</v>
      </c>
      <c r="B774">
        <v>701</v>
      </c>
      <c r="C774">
        <v>5393</v>
      </c>
      <c r="D774">
        <v>7700</v>
      </c>
      <c r="E774">
        <v>410085799999000</v>
      </c>
      <c r="F774">
        <v>97</v>
      </c>
      <c r="G774">
        <v>19</v>
      </c>
      <c r="H774">
        <v>2013</v>
      </c>
      <c r="I774">
        <v>25</v>
      </c>
      <c r="J774" t="s">
        <v>147</v>
      </c>
      <c r="K774" s="1">
        <v>41442</v>
      </c>
      <c r="L774" s="1">
        <v>41448</v>
      </c>
      <c r="M774" t="s">
        <v>18</v>
      </c>
    </row>
    <row r="775" spans="1:13" x14ac:dyDescent="0.25">
      <c r="A775">
        <v>832462420</v>
      </c>
      <c r="B775">
        <v>2338</v>
      </c>
      <c r="C775">
        <v>5393</v>
      </c>
      <c r="F775">
        <v>97</v>
      </c>
      <c r="G775">
        <v>19</v>
      </c>
      <c r="H775">
        <v>2013</v>
      </c>
      <c r="I775">
        <v>25</v>
      </c>
      <c r="J775" t="s">
        <v>147</v>
      </c>
      <c r="K775" s="1">
        <v>41442</v>
      </c>
      <c r="L775" s="1">
        <v>41448</v>
      </c>
      <c r="M775" t="s">
        <v>19</v>
      </c>
    </row>
    <row r="776" spans="1:13" x14ac:dyDescent="0.25">
      <c r="A776">
        <v>832459958</v>
      </c>
      <c r="B776">
        <v>4</v>
      </c>
      <c r="C776">
        <v>5393</v>
      </c>
      <c r="D776">
        <v>7700</v>
      </c>
      <c r="E776">
        <v>400000610015000</v>
      </c>
      <c r="F776">
        <v>97</v>
      </c>
      <c r="G776">
        <v>19</v>
      </c>
      <c r="H776">
        <v>2013</v>
      </c>
      <c r="I776">
        <v>26</v>
      </c>
      <c r="J776" t="s">
        <v>148</v>
      </c>
      <c r="K776" s="1">
        <v>41449</v>
      </c>
      <c r="L776" s="1">
        <v>41455</v>
      </c>
      <c r="M776" t="s">
        <v>14</v>
      </c>
    </row>
    <row r="777" spans="1:13" x14ac:dyDescent="0.25">
      <c r="A777">
        <v>832460439</v>
      </c>
      <c r="B777">
        <v>51</v>
      </c>
      <c r="C777">
        <v>5393</v>
      </c>
      <c r="D777">
        <v>7700</v>
      </c>
      <c r="E777">
        <v>410015610040000</v>
      </c>
      <c r="F777">
        <v>97</v>
      </c>
      <c r="G777">
        <v>19</v>
      </c>
      <c r="H777">
        <v>2013</v>
      </c>
      <c r="I777">
        <v>26</v>
      </c>
      <c r="J777" t="s">
        <v>148</v>
      </c>
      <c r="K777" s="1">
        <v>41449</v>
      </c>
      <c r="L777" s="1">
        <v>41455</v>
      </c>
      <c r="M777" t="s">
        <v>15</v>
      </c>
    </row>
    <row r="778" spans="1:13" x14ac:dyDescent="0.25">
      <c r="A778">
        <v>832460920</v>
      </c>
      <c r="B778">
        <v>343</v>
      </c>
      <c r="C778">
        <v>5393</v>
      </c>
      <c r="D778">
        <v>7700</v>
      </c>
      <c r="E778">
        <v>410040610065000</v>
      </c>
      <c r="F778">
        <v>97</v>
      </c>
      <c r="G778">
        <v>19</v>
      </c>
      <c r="H778">
        <v>2013</v>
      </c>
      <c r="I778">
        <v>26</v>
      </c>
      <c r="J778" t="s">
        <v>148</v>
      </c>
      <c r="K778" s="1">
        <v>41449</v>
      </c>
      <c r="L778" s="1">
        <v>41455</v>
      </c>
      <c r="M778" t="s">
        <v>16</v>
      </c>
    </row>
    <row r="779" spans="1:13" x14ac:dyDescent="0.25">
      <c r="A779">
        <v>832461401</v>
      </c>
      <c r="B779">
        <v>978</v>
      </c>
      <c r="C779">
        <v>5393</v>
      </c>
      <c r="D779">
        <v>7700</v>
      </c>
      <c r="E779">
        <v>410065610085000</v>
      </c>
      <c r="F779">
        <v>97</v>
      </c>
      <c r="G779">
        <v>19</v>
      </c>
      <c r="H779">
        <v>2013</v>
      </c>
      <c r="I779">
        <v>26</v>
      </c>
      <c r="J779" t="s">
        <v>148</v>
      </c>
      <c r="K779" s="1">
        <v>41449</v>
      </c>
      <c r="L779" s="1">
        <v>41455</v>
      </c>
      <c r="M779" t="s">
        <v>17</v>
      </c>
    </row>
    <row r="780" spans="1:13" x14ac:dyDescent="0.25">
      <c r="A780">
        <v>832461882</v>
      </c>
      <c r="B780">
        <v>480</v>
      </c>
      <c r="C780">
        <v>5393</v>
      </c>
      <c r="D780">
        <v>7700</v>
      </c>
      <c r="E780">
        <v>410085799999000</v>
      </c>
      <c r="F780">
        <v>97</v>
      </c>
      <c r="G780">
        <v>19</v>
      </c>
      <c r="H780">
        <v>2013</v>
      </c>
      <c r="I780">
        <v>26</v>
      </c>
      <c r="J780" t="s">
        <v>148</v>
      </c>
      <c r="K780" s="1">
        <v>41449</v>
      </c>
      <c r="L780" s="1">
        <v>41455</v>
      </c>
      <c r="M780" t="s">
        <v>18</v>
      </c>
    </row>
    <row r="781" spans="1:13" x14ac:dyDescent="0.25">
      <c r="A781">
        <v>832462439</v>
      </c>
      <c r="B781">
        <v>1856</v>
      </c>
      <c r="C781">
        <v>5393</v>
      </c>
      <c r="F781">
        <v>97</v>
      </c>
      <c r="G781">
        <v>19</v>
      </c>
      <c r="H781">
        <v>2013</v>
      </c>
      <c r="I781">
        <v>26</v>
      </c>
      <c r="J781" t="s">
        <v>148</v>
      </c>
      <c r="K781" s="1">
        <v>41449</v>
      </c>
      <c r="L781" s="1">
        <v>41455</v>
      </c>
      <c r="M781" t="s">
        <v>19</v>
      </c>
    </row>
    <row r="782" spans="1:13" x14ac:dyDescent="0.25">
      <c r="A782">
        <v>832459967</v>
      </c>
      <c r="B782">
        <v>4</v>
      </c>
      <c r="C782">
        <v>5393</v>
      </c>
      <c r="D782">
        <v>7700</v>
      </c>
      <c r="E782">
        <v>400000610015000</v>
      </c>
      <c r="F782">
        <v>97</v>
      </c>
      <c r="G782">
        <v>19</v>
      </c>
      <c r="H782">
        <v>2013</v>
      </c>
      <c r="I782">
        <v>27</v>
      </c>
      <c r="J782" t="s">
        <v>149</v>
      </c>
      <c r="K782" s="1">
        <v>41456</v>
      </c>
      <c r="L782" s="1">
        <v>41462</v>
      </c>
      <c r="M782" t="s">
        <v>14</v>
      </c>
    </row>
    <row r="783" spans="1:13" x14ac:dyDescent="0.25">
      <c r="A783">
        <v>832460448</v>
      </c>
      <c r="B783">
        <v>37</v>
      </c>
      <c r="C783">
        <v>5393</v>
      </c>
      <c r="D783">
        <v>7700</v>
      </c>
      <c r="E783">
        <v>410015610040000</v>
      </c>
      <c r="F783">
        <v>97</v>
      </c>
      <c r="G783">
        <v>19</v>
      </c>
      <c r="H783">
        <v>2013</v>
      </c>
      <c r="I783">
        <v>27</v>
      </c>
      <c r="J783" t="s">
        <v>149</v>
      </c>
      <c r="K783" s="1">
        <v>41456</v>
      </c>
      <c r="L783" s="1">
        <v>41462</v>
      </c>
      <c r="M783" t="s">
        <v>15</v>
      </c>
    </row>
    <row r="784" spans="1:13" x14ac:dyDescent="0.25">
      <c r="A784">
        <v>832460929</v>
      </c>
      <c r="B784">
        <v>371</v>
      </c>
      <c r="C784">
        <v>5393</v>
      </c>
      <c r="D784">
        <v>7700</v>
      </c>
      <c r="E784">
        <v>410040610065000</v>
      </c>
      <c r="F784">
        <v>97</v>
      </c>
      <c r="G784">
        <v>19</v>
      </c>
      <c r="H784">
        <v>2013</v>
      </c>
      <c r="I784">
        <v>27</v>
      </c>
      <c r="J784" t="s">
        <v>149</v>
      </c>
      <c r="K784" s="1">
        <v>41456</v>
      </c>
      <c r="L784" s="1">
        <v>41462</v>
      </c>
      <c r="M784" t="s">
        <v>16</v>
      </c>
    </row>
    <row r="785" spans="1:13" x14ac:dyDescent="0.25">
      <c r="A785">
        <v>832461411</v>
      </c>
      <c r="B785">
        <v>1055</v>
      </c>
      <c r="C785">
        <v>5393</v>
      </c>
      <c r="D785">
        <v>7700</v>
      </c>
      <c r="E785">
        <v>410065610085000</v>
      </c>
      <c r="F785">
        <v>97</v>
      </c>
      <c r="G785">
        <v>19</v>
      </c>
      <c r="H785">
        <v>2013</v>
      </c>
      <c r="I785">
        <v>27</v>
      </c>
      <c r="J785" t="s">
        <v>149</v>
      </c>
      <c r="K785" s="1">
        <v>41456</v>
      </c>
      <c r="L785" s="1">
        <v>41462</v>
      </c>
      <c r="M785" t="s">
        <v>17</v>
      </c>
    </row>
    <row r="786" spans="1:13" x14ac:dyDescent="0.25">
      <c r="A786">
        <v>832461891</v>
      </c>
      <c r="B786">
        <v>532</v>
      </c>
      <c r="C786">
        <v>5393</v>
      </c>
      <c r="D786">
        <v>7700</v>
      </c>
      <c r="E786">
        <v>410085799999000</v>
      </c>
      <c r="F786">
        <v>97</v>
      </c>
      <c r="G786">
        <v>19</v>
      </c>
      <c r="H786">
        <v>2013</v>
      </c>
      <c r="I786">
        <v>27</v>
      </c>
      <c r="J786" t="s">
        <v>149</v>
      </c>
      <c r="K786" s="1">
        <v>41456</v>
      </c>
      <c r="L786" s="1">
        <v>41462</v>
      </c>
      <c r="M786" t="s">
        <v>18</v>
      </c>
    </row>
    <row r="787" spans="1:13" x14ac:dyDescent="0.25">
      <c r="A787">
        <v>832462128</v>
      </c>
      <c r="B787">
        <v>1999</v>
      </c>
      <c r="C787">
        <v>5393</v>
      </c>
      <c r="F787">
        <v>97</v>
      </c>
      <c r="G787">
        <v>19</v>
      </c>
      <c r="H787">
        <v>2013</v>
      </c>
      <c r="I787">
        <v>27</v>
      </c>
      <c r="J787" t="s">
        <v>149</v>
      </c>
      <c r="K787" s="1">
        <v>41456</v>
      </c>
      <c r="L787" s="1">
        <v>41462</v>
      </c>
      <c r="M787" t="s">
        <v>19</v>
      </c>
    </row>
    <row r="788" spans="1:13" x14ac:dyDescent="0.25">
      <c r="A788">
        <v>832459976</v>
      </c>
      <c r="B788">
        <v>5</v>
      </c>
      <c r="C788">
        <v>5393</v>
      </c>
      <c r="D788">
        <v>7700</v>
      </c>
      <c r="E788">
        <v>400000610015000</v>
      </c>
      <c r="F788">
        <v>97</v>
      </c>
      <c r="G788">
        <v>19</v>
      </c>
      <c r="H788">
        <v>2013</v>
      </c>
      <c r="I788">
        <v>28</v>
      </c>
      <c r="J788" t="s">
        <v>150</v>
      </c>
      <c r="K788" s="1">
        <v>41463</v>
      </c>
      <c r="L788" s="1">
        <v>41469</v>
      </c>
      <c r="M788" t="s">
        <v>14</v>
      </c>
    </row>
    <row r="789" spans="1:13" x14ac:dyDescent="0.25">
      <c r="A789">
        <v>832460457</v>
      </c>
      <c r="B789">
        <v>43</v>
      </c>
      <c r="C789">
        <v>5393</v>
      </c>
      <c r="D789">
        <v>7700</v>
      </c>
      <c r="E789">
        <v>410015610040000</v>
      </c>
      <c r="F789">
        <v>97</v>
      </c>
      <c r="G789">
        <v>19</v>
      </c>
      <c r="H789">
        <v>2013</v>
      </c>
      <c r="I789">
        <v>28</v>
      </c>
      <c r="J789" t="s">
        <v>150</v>
      </c>
      <c r="K789" s="1">
        <v>41463</v>
      </c>
      <c r="L789" s="1">
        <v>41469</v>
      </c>
      <c r="M789" t="s">
        <v>15</v>
      </c>
    </row>
    <row r="790" spans="1:13" x14ac:dyDescent="0.25">
      <c r="A790">
        <v>832460938</v>
      </c>
      <c r="B790">
        <v>366</v>
      </c>
      <c r="C790">
        <v>5393</v>
      </c>
      <c r="D790">
        <v>7700</v>
      </c>
      <c r="E790">
        <v>410040610065000</v>
      </c>
      <c r="F790">
        <v>97</v>
      </c>
      <c r="G790">
        <v>19</v>
      </c>
      <c r="H790">
        <v>2013</v>
      </c>
      <c r="I790">
        <v>28</v>
      </c>
      <c r="J790" t="s">
        <v>150</v>
      </c>
      <c r="K790" s="1">
        <v>41463</v>
      </c>
      <c r="L790" s="1">
        <v>41469</v>
      </c>
      <c r="M790" t="s">
        <v>16</v>
      </c>
    </row>
    <row r="791" spans="1:13" x14ac:dyDescent="0.25">
      <c r="A791">
        <v>832461419</v>
      </c>
      <c r="B791">
        <v>981</v>
      </c>
      <c r="C791">
        <v>5393</v>
      </c>
      <c r="D791">
        <v>7700</v>
      </c>
      <c r="E791">
        <v>410065610085000</v>
      </c>
      <c r="F791">
        <v>97</v>
      </c>
      <c r="G791">
        <v>19</v>
      </c>
      <c r="H791">
        <v>2013</v>
      </c>
      <c r="I791">
        <v>28</v>
      </c>
      <c r="J791" t="s">
        <v>150</v>
      </c>
      <c r="K791" s="1">
        <v>41463</v>
      </c>
      <c r="L791" s="1">
        <v>41469</v>
      </c>
      <c r="M791" t="s">
        <v>17</v>
      </c>
    </row>
    <row r="792" spans="1:13" x14ac:dyDescent="0.25">
      <c r="A792">
        <v>832461900</v>
      </c>
      <c r="B792">
        <v>558</v>
      </c>
      <c r="C792">
        <v>5393</v>
      </c>
      <c r="D792">
        <v>7700</v>
      </c>
      <c r="E792">
        <v>410085799999000</v>
      </c>
      <c r="F792">
        <v>97</v>
      </c>
      <c r="G792">
        <v>19</v>
      </c>
      <c r="H792">
        <v>2013</v>
      </c>
      <c r="I792">
        <v>28</v>
      </c>
      <c r="J792" t="s">
        <v>150</v>
      </c>
      <c r="K792" s="1">
        <v>41463</v>
      </c>
      <c r="L792" s="1">
        <v>41469</v>
      </c>
      <c r="M792" t="s">
        <v>18</v>
      </c>
    </row>
    <row r="793" spans="1:13" x14ac:dyDescent="0.25">
      <c r="A793">
        <v>832462421</v>
      </c>
      <c r="B793">
        <v>1953</v>
      </c>
      <c r="C793">
        <v>5393</v>
      </c>
      <c r="F793">
        <v>97</v>
      </c>
      <c r="G793">
        <v>19</v>
      </c>
      <c r="H793">
        <v>2013</v>
      </c>
      <c r="I793">
        <v>28</v>
      </c>
      <c r="J793" t="s">
        <v>150</v>
      </c>
      <c r="K793" s="1">
        <v>41463</v>
      </c>
      <c r="L793" s="1">
        <v>41469</v>
      </c>
      <c r="M793" t="s">
        <v>19</v>
      </c>
    </row>
    <row r="794" spans="1:13" x14ac:dyDescent="0.25">
      <c r="A794">
        <v>832459985</v>
      </c>
      <c r="B794">
        <v>5</v>
      </c>
      <c r="C794">
        <v>5393</v>
      </c>
      <c r="D794">
        <v>7700</v>
      </c>
      <c r="E794">
        <v>400000610015000</v>
      </c>
      <c r="F794">
        <v>97</v>
      </c>
      <c r="G794">
        <v>19</v>
      </c>
      <c r="H794">
        <v>2013</v>
      </c>
      <c r="I794">
        <v>29</v>
      </c>
      <c r="J794" t="s">
        <v>151</v>
      </c>
      <c r="K794" s="1">
        <v>41470</v>
      </c>
      <c r="L794" s="1">
        <v>41476</v>
      </c>
      <c r="M794" t="s">
        <v>14</v>
      </c>
    </row>
    <row r="795" spans="1:13" x14ac:dyDescent="0.25">
      <c r="A795">
        <v>832460466</v>
      </c>
      <c r="B795">
        <v>60</v>
      </c>
      <c r="C795">
        <v>5393</v>
      </c>
      <c r="D795">
        <v>7700</v>
      </c>
      <c r="E795">
        <v>410015610040000</v>
      </c>
      <c r="F795">
        <v>97</v>
      </c>
      <c r="G795">
        <v>19</v>
      </c>
      <c r="H795">
        <v>2013</v>
      </c>
      <c r="I795">
        <v>29</v>
      </c>
      <c r="J795" t="s">
        <v>151</v>
      </c>
      <c r="K795" s="1">
        <v>41470</v>
      </c>
      <c r="L795" s="1">
        <v>41476</v>
      </c>
      <c r="M795" t="s">
        <v>15</v>
      </c>
    </row>
    <row r="796" spans="1:13" x14ac:dyDescent="0.25">
      <c r="A796">
        <v>832460947</v>
      </c>
      <c r="B796">
        <v>343</v>
      </c>
      <c r="C796">
        <v>5393</v>
      </c>
      <c r="D796">
        <v>7700</v>
      </c>
      <c r="E796">
        <v>410040610065000</v>
      </c>
      <c r="F796">
        <v>97</v>
      </c>
      <c r="G796">
        <v>19</v>
      </c>
      <c r="H796">
        <v>2013</v>
      </c>
      <c r="I796">
        <v>29</v>
      </c>
      <c r="J796" t="s">
        <v>151</v>
      </c>
      <c r="K796" s="1">
        <v>41470</v>
      </c>
      <c r="L796" s="1">
        <v>41476</v>
      </c>
      <c r="M796" t="s">
        <v>16</v>
      </c>
    </row>
    <row r="797" spans="1:13" x14ac:dyDescent="0.25">
      <c r="A797">
        <v>832461428</v>
      </c>
      <c r="B797">
        <v>1035</v>
      </c>
      <c r="C797">
        <v>5393</v>
      </c>
      <c r="D797">
        <v>7700</v>
      </c>
      <c r="E797">
        <v>410065610085000</v>
      </c>
      <c r="F797">
        <v>97</v>
      </c>
      <c r="G797">
        <v>19</v>
      </c>
      <c r="H797">
        <v>2013</v>
      </c>
      <c r="I797">
        <v>29</v>
      </c>
      <c r="J797" t="s">
        <v>151</v>
      </c>
      <c r="K797" s="1">
        <v>41470</v>
      </c>
      <c r="L797" s="1">
        <v>41476</v>
      </c>
      <c r="M797" t="s">
        <v>17</v>
      </c>
    </row>
    <row r="798" spans="1:13" x14ac:dyDescent="0.25">
      <c r="A798">
        <v>832461909</v>
      </c>
      <c r="B798">
        <v>500</v>
      </c>
      <c r="C798">
        <v>5393</v>
      </c>
      <c r="D798">
        <v>7700</v>
      </c>
      <c r="E798">
        <v>410085799999000</v>
      </c>
      <c r="F798">
        <v>97</v>
      </c>
      <c r="G798">
        <v>19</v>
      </c>
      <c r="H798">
        <v>2013</v>
      </c>
      <c r="I798">
        <v>29</v>
      </c>
      <c r="J798" t="s">
        <v>151</v>
      </c>
      <c r="K798" s="1">
        <v>41470</v>
      </c>
      <c r="L798" s="1">
        <v>41476</v>
      </c>
      <c r="M798" t="s">
        <v>18</v>
      </c>
    </row>
    <row r="799" spans="1:13" x14ac:dyDescent="0.25">
      <c r="A799">
        <v>832462573</v>
      </c>
      <c r="B799">
        <v>1943</v>
      </c>
      <c r="C799">
        <v>5393</v>
      </c>
      <c r="F799">
        <v>97</v>
      </c>
      <c r="G799">
        <v>19</v>
      </c>
      <c r="H799">
        <v>2013</v>
      </c>
      <c r="I799">
        <v>29</v>
      </c>
      <c r="J799" t="s">
        <v>151</v>
      </c>
      <c r="K799" s="1">
        <v>41470</v>
      </c>
      <c r="L799" s="1">
        <v>41476</v>
      </c>
      <c r="M799" t="s">
        <v>19</v>
      </c>
    </row>
    <row r="800" spans="1:13" x14ac:dyDescent="0.25">
      <c r="A800">
        <v>832459994</v>
      </c>
      <c r="B800">
        <v>9</v>
      </c>
      <c r="C800">
        <v>5393</v>
      </c>
      <c r="D800">
        <v>7700</v>
      </c>
      <c r="E800">
        <v>400000610015000</v>
      </c>
      <c r="F800">
        <v>97</v>
      </c>
      <c r="G800">
        <v>19</v>
      </c>
      <c r="H800">
        <v>2013</v>
      </c>
      <c r="I800">
        <v>30</v>
      </c>
      <c r="J800" t="s">
        <v>152</v>
      </c>
      <c r="K800" s="1">
        <v>41477</v>
      </c>
      <c r="L800" s="1">
        <v>41483</v>
      </c>
      <c r="M800" t="s">
        <v>14</v>
      </c>
    </row>
    <row r="801" spans="1:13" x14ac:dyDescent="0.25">
      <c r="A801">
        <v>832460475</v>
      </c>
      <c r="B801">
        <v>58</v>
      </c>
      <c r="C801">
        <v>5393</v>
      </c>
      <c r="D801">
        <v>7700</v>
      </c>
      <c r="E801">
        <v>410015610040000</v>
      </c>
      <c r="F801">
        <v>97</v>
      </c>
      <c r="G801">
        <v>19</v>
      </c>
      <c r="H801">
        <v>2013</v>
      </c>
      <c r="I801">
        <v>30</v>
      </c>
      <c r="J801" t="s">
        <v>152</v>
      </c>
      <c r="K801" s="1">
        <v>41477</v>
      </c>
      <c r="L801" s="1">
        <v>41483</v>
      </c>
      <c r="M801" t="s">
        <v>15</v>
      </c>
    </row>
    <row r="802" spans="1:13" x14ac:dyDescent="0.25">
      <c r="A802">
        <v>832460956</v>
      </c>
      <c r="B802">
        <v>436</v>
      </c>
      <c r="C802">
        <v>5393</v>
      </c>
      <c r="D802">
        <v>7700</v>
      </c>
      <c r="E802">
        <v>410040610065000</v>
      </c>
      <c r="F802">
        <v>97</v>
      </c>
      <c r="G802">
        <v>19</v>
      </c>
      <c r="H802">
        <v>2013</v>
      </c>
      <c r="I802">
        <v>30</v>
      </c>
      <c r="J802" t="s">
        <v>152</v>
      </c>
      <c r="K802" s="1">
        <v>41477</v>
      </c>
      <c r="L802" s="1">
        <v>41483</v>
      </c>
      <c r="M802" t="s">
        <v>16</v>
      </c>
    </row>
    <row r="803" spans="1:13" x14ac:dyDescent="0.25">
      <c r="A803">
        <v>832461437</v>
      </c>
      <c r="B803">
        <v>1087</v>
      </c>
      <c r="C803">
        <v>5393</v>
      </c>
      <c r="D803">
        <v>7700</v>
      </c>
      <c r="E803">
        <v>410065610085000</v>
      </c>
      <c r="F803">
        <v>97</v>
      </c>
      <c r="G803">
        <v>19</v>
      </c>
      <c r="H803">
        <v>2013</v>
      </c>
      <c r="I803">
        <v>30</v>
      </c>
      <c r="J803" t="s">
        <v>152</v>
      </c>
      <c r="K803" s="1">
        <v>41477</v>
      </c>
      <c r="L803" s="1">
        <v>41483</v>
      </c>
      <c r="M803" t="s">
        <v>17</v>
      </c>
    </row>
    <row r="804" spans="1:13" x14ac:dyDescent="0.25">
      <c r="A804">
        <v>832461918</v>
      </c>
      <c r="B804">
        <v>551</v>
      </c>
      <c r="C804">
        <v>5393</v>
      </c>
      <c r="D804">
        <v>7700</v>
      </c>
      <c r="E804">
        <v>410085799999000</v>
      </c>
      <c r="F804">
        <v>97</v>
      </c>
      <c r="G804">
        <v>19</v>
      </c>
      <c r="H804">
        <v>2013</v>
      </c>
      <c r="I804">
        <v>30</v>
      </c>
      <c r="J804" t="s">
        <v>152</v>
      </c>
      <c r="K804" s="1">
        <v>41477</v>
      </c>
      <c r="L804" s="1">
        <v>41483</v>
      </c>
      <c r="M804" t="s">
        <v>18</v>
      </c>
    </row>
    <row r="805" spans="1:13" x14ac:dyDescent="0.25">
      <c r="A805">
        <v>832462281</v>
      </c>
      <c r="B805">
        <v>2141</v>
      </c>
      <c r="C805">
        <v>5393</v>
      </c>
      <c r="F805">
        <v>97</v>
      </c>
      <c r="G805">
        <v>19</v>
      </c>
      <c r="H805">
        <v>2013</v>
      </c>
      <c r="I805">
        <v>30</v>
      </c>
      <c r="J805" t="s">
        <v>152</v>
      </c>
      <c r="K805" s="1">
        <v>41477</v>
      </c>
      <c r="L805" s="1">
        <v>41483</v>
      </c>
      <c r="M805" t="s">
        <v>19</v>
      </c>
    </row>
    <row r="806" spans="1:13" x14ac:dyDescent="0.25">
      <c r="A806">
        <v>832460003</v>
      </c>
      <c r="B806">
        <v>5</v>
      </c>
      <c r="C806">
        <v>5393</v>
      </c>
      <c r="D806">
        <v>7700</v>
      </c>
      <c r="E806">
        <v>400000610015000</v>
      </c>
      <c r="F806">
        <v>97</v>
      </c>
      <c r="G806">
        <v>19</v>
      </c>
      <c r="H806">
        <v>2013</v>
      </c>
      <c r="I806">
        <v>31</v>
      </c>
      <c r="J806" t="s">
        <v>153</v>
      </c>
      <c r="K806" s="1">
        <v>41484</v>
      </c>
      <c r="L806" s="1">
        <v>41490</v>
      </c>
      <c r="M806" t="s">
        <v>14</v>
      </c>
    </row>
    <row r="807" spans="1:13" x14ac:dyDescent="0.25">
      <c r="A807">
        <v>832460484</v>
      </c>
      <c r="B807">
        <v>44</v>
      </c>
      <c r="C807">
        <v>5393</v>
      </c>
      <c r="D807">
        <v>7700</v>
      </c>
      <c r="E807">
        <v>410015610040000</v>
      </c>
      <c r="F807">
        <v>97</v>
      </c>
      <c r="G807">
        <v>19</v>
      </c>
      <c r="H807">
        <v>2013</v>
      </c>
      <c r="I807">
        <v>31</v>
      </c>
      <c r="J807" t="s">
        <v>153</v>
      </c>
      <c r="K807" s="1">
        <v>41484</v>
      </c>
      <c r="L807" s="1">
        <v>41490</v>
      </c>
      <c r="M807" t="s">
        <v>15</v>
      </c>
    </row>
    <row r="808" spans="1:13" x14ac:dyDescent="0.25">
      <c r="A808">
        <v>832460965</v>
      </c>
      <c r="B808">
        <v>378</v>
      </c>
      <c r="C808">
        <v>5393</v>
      </c>
      <c r="D808">
        <v>7700</v>
      </c>
      <c r="E808">
        <v>410040610065000</v>
      </c>
      <c r="F808">
        <v>97</v>
      </c>
      <c r="G808">
        <v>19</v>
      </c>
      <c r="H808">
        <v>2013</v>
      </c>
      <c r="I808">
        <v>31</v>
      </c>
      <c r="J808" t="s">
        <v>153</v>
      </c>
      <c r="K808" s="1">
        <v>41484</v>
      </c>
      <c r="L808" s="1">
        <v>41490</v>
      </c>
      <c r="M808" t="s">
        <v>16</v>
      </c>
    </row>
    <row r="809" spans="1:13" x14ac:dyDescent="0.25">
      <c r="A809">
        <v>832461446</v>
      </c>
      <c r="B809">
        <v>1065</v>
      </c>
      <c r="C809">
        <v>5393</v>
      </c>
      <c r="D809">
        <v>7700</v>
      </c>
      <c r="E809">
        <v>410065610085000</v>
      </c>
      <c r="F809">
        <v>97</v>
      </c>
      <c r="G809">
        <v>19</v>
      </c>
      <c r="H809">
        <v>2013</v>
      </c>
      <c r="I809">
        <v>31</v>
      </c>
      <c r="J809" t="s">
        <v>153</v>
      </c>
      <c r="K809" s="1">
        <v>41484</v>
      </c>
      <c r="L809" s="1">
        <v>41490</v>
      </c>
      <c r="M809" t="s">
        <v>17</v>
      </c>
    </row>
    <row r="810" spans="1:13" x14ac:dyDescent="0.25">
      <c r="A810">
        <v>832461927</v>
      </c>
      <c r="B810">
        <v>560</v>
      </c>
      <c r="C810">
        <v>5393</v>
      </c>
      <c r="D810">
        <v>7700</v>
      </c>
      <c r="E810">
        <v>410085799999000</v>
      </c>
      <c r="F810">
        <v>97</v>
      </c>
      <c r="G810">
        <v>19</v>
      </c>
      <c r="H810">
        <v>2013</v>
      </c>
      <c r="I810">
        <v>31</v>
      </c>
      <c r="J810" t="s">
        <v>153</v>
      </c>
      <c r="K810" s="1">
        <v>41484</v>
      </c>
      <c r="L810" s="1">
        <v>41490</v>
      </c>
      <c r="M810" t="s">
        <v>18</v>
      </c>
    </row>
    <row r="811" spans="1:13" x14ac:dyDescent="0.25">
      <c r="A811">
        <v>832462450</v>
      </c>
      <c r="B811">
        <v>2052</v>
      </c>
      <c r="C811">
        <v>5393</v>
      </c>
      <c r="F811">
        <v>97</v>
      </c>
      <c r="G811">
        <v>19</v>
      </c>
      <c r="H811">
        <v>2013</v>
      </c>
      <c r="I811">
        <v>31</v>
      </c>
      <c r="J811" t="s">
        <v>153</v>
      </c>
      <c r="K811" s="1">
        <v>41484</v>
      </c>
      <c r="L811" s="1">
        <v>41490</v>
      </c>
      <c r="M811" t="s">
        <v>19</v>
      </c>
    </row>
    <row r="812" spans="1:13" x14ac:dyDescent="0.25">
      <c r="A812">
        <v>832460012</v>
      </c>
      <c r="B812">
        <v>13</v>
      </c>
      <c r="C812">
        <v>5393</v>
      </c>
      <c r="D812">
        <v>7700</v>
      </c>
      <c r="E812">
        <v>400000610015000</v>
      </c>
      <c r="F812">
        <v>97</v>
      </c>
      <c r="G812">
        <v>19</v>
      </c>
      <c r="H812">
        <v>2013</v>
      </c>
      <c r="I812">
        <v>32</v>
      </c>
      <c r="J812" t="s">
        <v>154</v>
      </c>
      <c r="K812" s="1">
        <v>41491</v>
      </c>
      <c r="L812" s="1">
        <v>41497</v>
      </c>
      <c r="M812" t="s">
        <v>14</v>
      </c>
    </row>
    <row r="813" spans="1:13" x14ac:dyDescent="0.25">
      <c r="A813">
        <v>832460493</v>
      </c>
      <c r="B813">
        <v>46</v>
      </c>
      <c r="C813">
        <v>5393</v>
      </c>
      <c r="D813">
        <v>7700</v>
      </c>
      <c r="E813">
        <v>410015610040000</v>
      </c>
      <c r="F813">
        <v>97</v>
      </c>
      <c r="G813">
        <v>19</v>
      </c>
      <c r="H813">
        <v>2013</v>
      </c>
      <c r="I813">
        <v>32</v>
      </c>
      <c r="J813" t="s">
        <v>154</v>
      </c>
      <c r="K813" s="1">
        <v>41491</v>
      </c>
      <c r="L813" s="1">
        <v>41497</v>
      </c>
      <c r="M813" t="s">
        <v>15</v>
      </c>
    </row>
    <row r="814" spans="1:13" x14ac:dyDescent="0.25">
      <c r="A814">
        <v>832460974</v>
      </c>
      <c r="B814">
        <v>357</v>
      </c>
      <c r="C814">
        <v>5393</v>
      </c>
      <c r="D814">
        <v>7700</v>
      </c>
      <c r="E814">
        <v>410040610065000</v>
      </c>
      <c r="F814">
        <v>97</v>
      </c>
      <c r="G814">
        <v>19</v>
      </c>
      <c r="H814">
        <v>2013</v>
      </c>
      <c r="I814">
        <v>32</v>
      </c>
      <c r="J814" t="s">
        <v>154</v>
      </c>
      <c r="K814" s="1">
        <v>41491</v>
      </c>
      <c r="L814" s="1">
        <v>41497</v>
      </c>
      <c r="M814" t="s">
        <v>16</v>
      </c>
    </row>
    <row r="815" spans="1:13" x14ac:dyDescent="0.25">
      <c r="A815">
        <v>832461455</v>
      </c>
      <c r="B815">
        <v>1035</v>
      </c>
      <c r="C815">
        <v>5393</v>
      </c>
      <c r="D815">
        <v>7700</v>
      </c>
      <c r="E815">
        <v>410065610085000</v>
      </c>
      <c r="F815">
        <v>97</v>
      </c>
      <c r="G815">
        <v>19</v>
      </c>
      <c r="H815">
        <v>2013</v>
      </c>
      <c r="I815">
        <v>32</v>
      </c>
      <c r="J815" t="s">
        <v>154</v>
      </c>
      <c r="K815" s="1">
        <v>41491</v>
      </c>
      <c r="L815" s="1">
        <v>41497</v>
      </c>
      <c r="M815" t="s">
        <v>17</v>
      </c>
    </row>
    <row r="816" spans="1:13" x14ac:dyDescent="0.25">
      <c r="A816">
        <v>832461936</v>
      </c>
      <c r="B816">
        <v>571</v>
      </c>
      <c r="C816">
        <v>5393</v>
      </c>
      <c r="D816">
        <v>7700</v>
      </c>
      <c r="E816">
        <v>410085799999000</v>
      </c>
      <c r="F816">
        <v>97</v>
      </c>
      <c r="G816">
        <v>19</v>
      </c>
      <c r="H816">
        <v>2013</v>
      </c>
      <c r="I816">
        <v>32</v>
      </c>
      <c r="J816" t="s">
        <v>154</v>
      </c>
      <c r="K816" s="1">
        <v>41491</v>
      </c>
      <c r="L816" s="1">
        <v>41497</v>
      </c>
      <c r="M816" t="s">
        <v>18</v>
      </c>
    </row>
    <row r="817" spans="1:13" x14ac:dyDescent="0.25">
      <c r="A817">
        <v>832462316</v>
      </c>
      <c r="B817">
        <v>2022</v>
      </c>
      <c r="C817">
        <v>5393</v>
      </c>
      <c r="F817">
        <v>97</v>
      </c>
      <c r="G817">
        <v>19</v>
      </c>
      <c r="H817">
        <v>2013</v>
      </c>
      <c r="I817">
        <v>32</v>
      </c>
      <c r="J817" t="s">
        <v>154</v>
      </c>
      <c r="K817" s="1">
        <v>41491</v>
      </c>
      <c r="L817" s="1">
        <v>41497</v>
      </c>
      <c r="M817" t="s">
        <v>19</v>
      </c>
    </row>
    <row r="818" spans="1:13" x14ac:dyDescent="0.25">
      <c r="A818">
        <v>832460021</v>
      </c>
      <c r="B818">
        <v>8</v>
      </c>
      <c r="C818">
        <v>5393</v>
      </c>
      <c r="D818">
        <v>7700</v>
      </c>
      <c r="E818">
        <v>400000610015000</v>
      </c>
      <c r="F818">
        <v>97</v>
      </c>
      <c r="G818">
        <v>19</v>
      </c>
      <c r="H818">
        <v>2013</v>
      </c>
      <c r="I818">
        <v>33</v>
      </c>
      <c r="J818" t="s">
        <v>155</v>
      </c>
      <c r="K818" s="1">
        <v>41498</v>
      </c>
      <c r="L818" s="1">
        <v>41504</v>
      </c>
      <c r="M818" t="s">
        <v>14</v>
      </c>
    </row>
    <row r="819" spans="1:13" x14ac:dyDescent="0.25">
      <c r="A819">
        <v>832460502</v>
      </c>
      <c r="B819">
        <v>46</v>
      </c>
      <c r="C819">
        <v>5393</v>
      </c>
      <c r="D819">
        <v>7700</v>
      </c>
      <c r="E819">
        <v>410015610040000</v>
      </c>
      <c r="F819">
        <v>97</v>
      </c>
      <c r="G819">
        <v>19</v>
      </c>
      <c r="H819">
        <v>2013</v>
      </c>
      <c r="I819">
        <v>33</v>
      </c>
      <c r="J819" t="s">
        <v>155</v>
      </c>
      <c r="K819" s="1">
        <v>41498</v>
      </c>
      <c r="L819" s="1">
        <v>41504</v>
      </c>
      <c r="M819" t="s">
        <v>15</v>
      </c>
    </row>
    <row r="820" spans="1:13" x14ac:dyDescent="0.25">
      <c r="A820">
        <v>832460984</v>
      </c>
      <c r="B820">
        <v>352</v>
      </c>
      <c r="C820">
        <v>5393</v>
      </c>
      <c r="D820">
        <v>7700</v>
      </c>
      <c r="E820">
        <v>410040610065000</v>
      </c>
      <c r="F820">
        <v>97</v>
      </c>
      <c r="G820">
        <v>19</v>
      </c>
      <c r="H820">
        <v>2013</v>
      </c>
      <c r="I820">
        <v>33</v>
      </c>
      <c r="J820" t="s">
        <v>155</v>
      </c>
      <c r="K820" s="1">
        <v>41498</v>
      </c>
      <c r="L820" s="1">
        <v>41504</v>
      </c>
      <c r="M820" t="s">
        <v>16</v>
      </c>
    </row>
    <row r="821" spans="1:13" x14ac:dyDescent="0.25">
      <c r="A821">
        <v>832461464</v>
      </c>
      <c r="B821">
        <v>905</v>
      </c>
      <c r="C821">
        <v>5393</v>
      </c>
      <c r="D821">
        <v>7700</v>
      </c>
      <c r="E821">
        <v>410065610085000</v>
      </c>
      <c r="F821">
        <v>97</v>
      </c>
      <c r="G821">
        <v>19</v>
      </c>
      <c r="H821">
        <v>2013</v>
      </c>
      <c r="I821">
        <v>33</v>
      </c>
      <c r="J821" t="s">
        <v>155</v>
      </c>
      <c r="K821" s="1">
        <v>41498</v>
      </c>
      <c r="L821" s="1">
        <v>41504</v>
      </c>
      <c r="M821" t="s">
        <v>17</v>
      </c>
    </row>
    <row r="822" spans="1:13" x14ac:dyDescent="0.25">
      <c r="A822">
        <v>832461945</v>
      </c>
      <c r="B822">
        <v>446</v>
      </c>
      <c r="C822">
        <v>5393</v>
      </c>
      <c r="D822">
        <v>7700</v>
      </c>
      <c r="E822">
        <v>410085799999000</v>
      </c>
      <c r="F822">
        <v>97</v>
      </c>
      <c r="G822">
        <v>19</v>
      </c>
      <c r="H822">
        <v>2013</v>
      </c>
      <c r="I822">
        <v>33</v>
      </c>
      <c r="J822" t="s">
        <v>155</v>
      </c>
      <c r="K822" s="1">
        <v>41498</v>
      </c>
      <c r="L822" s="1">
        <v>41504</v>
      </c>
      <c r="M822" t="s">
        <v>18</v>
      </c>
    </row>
    <row r="823" spans="1:13" x14ac:dyDescent="0.25">
      <c r="A823">
        <v>832462482</v>
      </c>
      <c r="B823">
        <v>1757</v>
      </c>
      <c r="C823">
        <v>5393</v>
      </c>
      <c r="F823">
        <v>97</v>
      </c>
      <c r="G823">
        <v>19</v>
      </c>
      <c r="H823">
        <v>2013</v>
      </c>
      <c r="I823">
        <v>33</v>
      </c>
      <c r="J823" t="s">
        <v>155</v>
      </c>
      <c r="K823" s="1">
        <v>41498</v>
      </c>
      <c r="L823" s="1">
        <v>41504</v>
      </c>
      <c r="M823" t="s">
        <v>19</v>
      </c>
    </row>
    <row r="824" spans="1:13" x14ac:dyDescent="0.25">
      <c r="A824">
        <v>832460030</v>
      </c>
      <c r="B824">
        <v>8</v>
      </c>
      <c r="C824">
        <v>5393</v>
      </c>
      <c r="D824">
        <v>7700</v>
      </c>
      <c r="E824">
        <v>400000610015000</v>
      </c>
      <c r="F824">
        <v>97</v>
      </c>
      <c r="G824">
        <v>19</v>
      </c>
      <c r="H824">
        <v>2013</v>
      </c>
      <c r="I824">
        <v>34</v>
      </c>
      <c r="J824" t="s">
        <v>156</v>
      </c>
      <c r="K824" s="1">
        <v>41505</v>
      </c>
      <c r="L824" s="1">
        <v>41511</v>
      </c>
      <c r="M824" t="s">
        <v>14</v>
      </c>
    </row>
    <row r="825" spans="1:13" x14ac:dyDescent="0.25">
      <c r="A825">
        <v>832460511</v>
      </c>
      <c r="B825">
        <v>51</v>
      </c>
      <c r="C825">
        <v>5393</v>
      </c>
      <c r="D825">
        <v>7700</v>
      </c>
      <c r="E825">
        <v>410015610040000</v>
      </c>
      <c r="F825">
        <v>97</v>
      </c>
      <c r="G825">
        <v>19</v>
      </c>
      <c r="H825">
        <v>2013</v>
      </c>
      <c r="I825">
        <v>34</v>
      </c>
      <c r="J825" t="s">
        <v>156</v>
      </c>
      <c r="K825" s="1">
        <v>41505</v>
      </c>
      <c r="L825" s="1">
        <v>41511</v>
      </c>
      <c r="M825" t="s">
        <v>15</v>
      </c>
    </row>
    <row r="826" spans="1:13" x14ac:dyDescent="0.25">
      <c r="A826">
        <v>832460992</v>
      </c>
      <c r="B826">
        <v>385</v>
      </c>
      <c r="C826">
        <v>5393</v>
      </c>
      <c r="D826">
        <v>7700</v>
      </c>
      <c r="E826">
        <v>410040610065000</v>
      </c>
      <c r="F826">
        <v>97</v>
      </c>
      <c r="G826">
        <v>19</v>
      </c>
      <c r="H826">
        <v>2013</v>
      </c>
      <c r="I826">
        <v>34</v>
      </c>
      <c r="J826" t="s">
        <v>156</v>
      </c>
      <c r="K826" s="1">
        <v>41505</v>
      </c>
      <c r="L826" s="1">
        <v>41511</v>
      </c>
      <c r="M826" t="s">
        <v>16</v>
      </c>
    </row>
    <row r="827" spans="1:13" x14ac:dyDescent="0.25">
      <c r="A827">
        <v>832461470</v>
      </c>
      <c r="B827">
        <v>940</v>
      </c>
      <c r="C827">
        <v>5393</v>
      </c>
      <c r="D827">
        <v>7700</v>
      </c>
      <c r="E827">
        <v>410065610085000</v>
      </c>
      <c r="F827">
        <v>97</v>
      </c>
      <c r="G827">
        <v>19</v>
      </c>
      <c r="H827">
        <v>2013</v>
      </c>
      <c r="I827">
        <v>34</v>
      </c>
      <c r="J827" t="s">
        <v>156</v>
      </c>
      <c r="K827" s="1">
        <v>41505</v>
      </c>
      <c r="L827" s="1">
        <v>41511</v>
      </c>
      <c r="M827" t="s">
        <v>17</v>
      </c>
    </row>
    <row r="828" spans="1:13" x14ac:dyDescent="0.25">
      <c r="A828">
        <v>832461954</v>
      </c>
      <c r="B828">
        <v>476</v>
      </c>
      <c r="C828">
        <v>5393</v>
      </c>
      <c r="D828">
        <v>7700</v>
      </c>
      <c r="E828">
        <v>410085799999000</v>
      </c>
      <c r="F828">
        <v>97</v>
      </c>
      <c r="G828">
        <v>19</v>
      </c>
      <c r="H828">
        <v>2013</v>
      </c>
      <c r="I828">
        <v>34</v>
      </c>
      <c r="J828" t="s">
        <v>156</v>
      </c>
      <c r="K828" s="1">
        <v>41505</v>
      </c>
      <c r="L828" s="1">
        <v>41511</v>
      </c>
      <c r="M828" t="s">
        <v>18</v>
      </c>
    </row>
    <row r="829" spans="1:13" x14ac:dyDescent="0.25">
      <c r="A829">
        <v>832462561</v>
      </c>
      <c r="B829">
        <v>1860</v>
      </c>
      <c r="C829">
        <v>5393</v>
      </c>
      <c r="F829">
        <v>97</v>
      </c>
      <c r="G829">
        <v>19</v>
      </c>
      <c r="H829">
        <v>2013</v>
      </c>
      <c r="I829">
        <v>34</v>
      </c>
      <c r="J829" t="s">
        <v>156</v>
      </c>
      <c r="K829" s="1">
        <v>41505</v>
      </c>
      <c r="L829" s="1">
        <v>41511</v>
      </c>
      <c r="M829" t="s">
        <v>19</v>
      </c>
    </row>
    <row r="830" spans="1:13" x14ac:dyDescent="0.25">
      <c r="A830">
        <v>832460039</v>
      </c>
      <c r="B830">
        <v>4</v>
      </c>
      <c r="C830">
        <v>5393</v>
      </c>
      <c r="D830">
        <v>7700</v>
      </c>
      <c r="E830">
        <v>400000610015000</v>
      </c>
      <c r="F830">
        <v>97</v>
      </c>
      <c r="G830">
        <v>19</v>
      </c>
      <c r="H830">
        <v>2013</v>
      </c>
      <c r="I830">
        <v>35</v>
      </c>
      <c r="J830" t="s">
        <v>157</v>
      </c>
      <c r="K830" s="1">
        <v>41512</v>
      </c>
      <c r="L830" s="1">
        <v>41518</v>
      </c>
      <c r="M830" t="s">
        <v>14</v>
      </c>
    </row>
    <row r="831" spans="1:13" x14ac:dyDescent="0.25">
      <c r="A831">
        <v>832460520</v>
      </c>
      <c r="B831">
        <v>43</v>
      </c>
      <c r="C831">
        <v>5393</v>
      </c>
      <c r="D831">
        <v>7700</v>
      </c>
      <c r="E831">
        <v>410015610040000</v>
      </c>
      <c r="F831">
        <v>97</v>
      </c>
      <c r="G831">
        <v>19</v>
      </c>
      <c r="H831">
        <v>2013</v>
      </c>
      <c r="I831">
        <v>35</v>
      </c>
      <c r="J831" t="s">
        <v>157</v>
      </c>
      <c r="K831" s="1">
        <v>41512</v>
      </c>
      <c r="L831" s="1">
        <v>41518</v>
      </c>
      <c r="M831" t="s">
        <v>15</v>
      </c>
    </row>
    <row r="832" spans="1:13" x14ac:dyDescent="0.25">
      <c r="A832">
        <v>832461001</v>
      </c>
      <c r="B832">
        <v>369</v>
      </c>
      <c r="C832">
        <v>5393</v>
      </c>
      <c r="D832">
        <v>7700</v>
      </c>
      <c r="E832">
        <v>410040610065000</v>
      </c>
      <c r="F832">
        <v>97</v>
      </c>
      <c r="G832">
        <v>19</v>
      </c>
      <c r="H832">
        <v>2013</v>
      </c>
      <c r="I832">
        <v>35</v>
      </c>
      <c r="J832" t="s">
        <v>157</v>
      </c>
      <c r="K832" s="1">
        <v>41512</v>
      </c>
      <c r="L832" s="1">
        <v>41518</v>
      </c>
      <c r="M832" t="s">
        <v>16</v>
      </c>
    </row>
    <row r="833" spans="1:13" x14ac:dyDescent="0.25">
      <c r="A833">
        <v>832461482</v>
      </c>
      <c r="B833">
        <v>983</v>
      </c>
      <c r="C833">
        <v>5393</v>
      </c>
      <c r="D833">
        <v>7700</v>
      </c>
      <c r="E833">
        <v>410065610085000</v>
      </c>
      <c r="F833">
        <v>97</v>
      </c>
      <c r="G833">
        <v>19</v>
      </c>
      <c r="H833">
        <v>2013</v>
      </c>
      <c r="I833">
        <v>35</v>
      </c>
      <c r="J833" t="s">
        <v>157</v>
      </c>
      <c r="K833" s="1">
        <v>41512</v>
      </c>
      <c r="L833" s="1">
        <v>41518</v>
      </c>
      <c r="M833" t="s">
        <v>17</v>
      </c>
    </row>
    <row r="834" spans="1:13" x14ac:dyDescent="0.25">
      <c r="A834">
        <v>832461963</v>
      </c>
      <c r="B834">
        <v>456</v>
      </c>
      <c r="C834">
        <v>5393</v>
      </c>
      <c r="D834">
        <v>7700</v>
      </c>
      <c r="E834">
        <v>410085799999000</v>
      </c>
      <c r="F834">
        <v>97</v>
      </c>
      <c r="G834">
        <v>19</v>
      </c>
      <c r="H834">
        <v>2013</v>
      </c>
      <c r="I834">
        <v>35</v>
      </c>
      <c r="J834" t="s">
        <v>157</v>
      </c>
      <c r="K834" s="1">
        <v>41512</v>
      </c>
      <c r="L834" s="1">
        <v>41518</v>
      </c>
      <c r="M834" t="s">
        <v>18</v>
      </c>
    </row>
    <row r="835" spans="1:13" x14ac:dyDescent="0.25">
      <c r="A835">
        <v>832462449</v>
      </c>
      <c r="B835">
        <v>1855</v>
      </c>
      <c r="C835">
        <v>5393</v>
      </c>
      <c r="F835">
        <v>97</v>
      </c>
      <c r="G835">
        <v>19</v>
      </c>
      <c r="H835">
        <v>2013</v>
      </c>
      <c r="I835">
        <v>35</v>
      </c>
      <c r="J835" t="s">
        <v>157</v>
      </c>
      <c r="K835" s="1">
        <v>41512</v>
      </c>
      <c r="L835" s="1">
        <v>41518</v>
      </c>
      <c r="M835" t="s">
        <v>19</v>
      </c>
    </row>
    <row r="836" spans="1:13" x14ac:dyDescent="0.25">
      <c r="A836">
        <v>832460048</v>
      </c>
      <c r="B836">
        <v>9</v>
      </c>
      <c r="C836">
        <v>5393</v>
      </c>
      <c r="D836">
        <v>7700</v>
      </c>
      <c r="E836">
        <v>400000610015000</v>
      </c>
      <c r="F836">
        <v>97</v>
      </c>
      <c r="G836">
        <v>19</v>
      </c>
      <c r="H836">
        <v>2013</v>
      </c>
      <c r="I836">
        <v>36</v>
      </c>
      <c r="J836" t="s">
        <v>158</v>
      </c>
      <c r="K836" s="1">
        <v>41519</v>
      </c>
      <c r="L836" s="1">
        <v>41525</v>
      </c>
      <c r="M836" t="s">
        <v>14</v>
      </c>
    </row>
    <row r="837" spans="1:13" x14ac:dyDescent="0.25">
      <c r="A837">
        <v>832460529</v>
      </c>
      <c r="B837">
        <v>52</v>
      </c>
      <c r="C837">
        <v>5393</v>
      </c>
      <c r="D837">
        <v>7700</v>
      </c>
      <c r="E837">
        <v>410015610040000</v>
      </c>
      <c r="F837">
        <v>97</v>
      </c>
      <c r="G837">
        <v>19</v>
      </c>
      <c r="H837">
        <v>2013</v>
      </c>
      <c r="I837">
        <v>36</v>
      </c>
      <c r="J837" t="s">
        <v>158</v>
      </c>
      <c r="K837" s="1">
        <v>41519</v>
      </c>
      <c r="L837" s="1">
        <v>41525</v>
      </c>
      <c r="M837" t="s">
        <v>15</v>
      </c>
    </row>
    <row r="838" spans="1:13" x14ac:dyDescent="0.25">
      <c r="A838">
        <v>832461010</v>
      </c>
      <c r="B838">
        <v>337</v>
      </c>
      <c r="C838">
        <v>5393</v>
      </c>
      <c r="D838">
        <v>7700</v>
      </c>
      <c r="E838">
        <v>410040610065000</v>
      </c>
      <c r="F838">
        <v>97</v>
      </c>
      <c r="G838">
        <v>19</v>
      </c>
      <c r="H838">
        <v>2013</v>
      </c>
      <c r="I838">
        <v>36</v>
      </c>
      <c r="J838" t="s">
        <v>158</v>
      </c>
      <c r="K838" s="1">
        <v>41519</v>
      </c>
      <c r="L838" s="1">
        <v>41525</v>
      </c>
      <c r="M838" t="s">
        <v>16</v>
      </c>
    </row>
    <row r="839" spans="1:13" x14ac:dyDescent="0.25">
      <c r="A839">
        <v>832461491</v>
      </c>
      <c r="B839">
        <v>1001</v>
      </c>
      <c r="C839">
        <v>5393</v>
      </c>
      <c r="D839">
        <v>7700</v>
      </c>
      <c r="E839">
        <v>410065610085000</v>
      </c>
      <c r="F839">
        <v>97</v>
      </c>
      <c r="G839">
        <v>19</v>
      </c>
      <c r="H839">
        <v>2013</v>
      </c>
      <c r="I839">
        <v>36</v>
      </c>
      <c r="J839" t="s">
        <v>158</v>
      </c>
      <c r="K839" s="1">
        <v>41519</v>
      </c>
      <c r="L839" s="1">
        <v>41525</v>
      </c>
      <c r="M839" t="s">
        <v>17</v>
      </c>
    </row>
    <row r="840" spans="1:13" x14ac:dyDescent="0.25">
      <c r="A840">
        <v>832461972</v>
      </c>
      <c r="B840">
        <v>457</v>
      </c>
      <c r="C840">
        <v>5393</v>
      </c>
      <c r="D840">
        <v>7700</v>
      </c>
      <c r="E840">
        <v>410085799999000</v>
      </c>
      <c r="F840">
        <v>97</v>
      </c>
      <c r="G840">
        <v>19</v>
      </c>
      <c r="H840">
        <v>2013</v>
      </c>
      <c r="I840">
        <v>36</v>
      </c>
      <c r="J840" t="s">
        <v>158</v>
      </c>
      <c r="K840" s="1">
        <v>41519</v>
      </c>
      <c r="L840" s="1">
        <v>41525</v>
      </c>
      <c r="M840" t="s">
        <v>18</v>
      </c>
    </row>
    <row r="841" spans="1:13" x14ac:dyDescent="0.25">
      <c r="A841">
        <v>832462328</v>
      </c>
      <c r="B841">
        <v>1856</v>
      </c>
      <c r="C841">
        <v>5393</v>
      </c>
      <c r="F841">
        <v>97</v>
      </c>
      <c r="G841">
        <v>19</v>
      </c>
      <c r="H841">
        <v>2013</v>
      </c>
      <c r="I841">
        <v>36</v>
      </c>
      <c r="J841" t="s">
        <v>158</v>
      </c>
      <c r="K841" s="1">
        <v>41519</v>
      </c>
      <c r="L841" s="1">
        <v>41525</v>
      </c>
      <c r="M841" t="s">
        <v>19</v>
      </c>
    </row>
    <row r="842" spans="1:13" x14ac:dyDescent="0.25">
      <c r="A842">
        <v>832460057</v>
      </c>
      <c r="B842">
        <v>9</v>
      </c>
      <c r="C842">
        <v>5393</v>
      </c>
      <c r="D842">
        <v>7700</v>
      </c>
      <c r="E842">
        <v>400000610015000</v>
      </c>
      <c r="F842">
        <v>97</v>
      </c>
      <c r="G842">
        <v>19</v>
      </c>
      <c r="H842">
        <v>2013</v>
      </c>
      <c r="I842">
        <v>37</v>
      </c>
      <c r="J842" t="s">
        <v>159</v>
      </c>
      <c r="K842" s="1">
        <v>41526</v>
      </c>
      <c r="L842" s="1">
        <v>41532</v>
      </c>
      <c r="M842" t="s">
        <v>14</v>
      </c>
    </row>
    <row r="843" spans="1:13" x14ac:dyDescent="0.25">
      <c r="A843">
        <v>832460538</v>
      </c>
      <c r="B843">
        <v>43</v>
      </c>
      <c r="C843">
        <v>5393</v>
      </c>
      <c r="D843">
        <v>7700</v>
      </c>
      <c r="E843">
        <v>410015610040000</v>
      </c>
      <c r="F843">
        <v>97</v>
      </c>
      <c r="G843">
        <v>19</v>
      </c>
      <c r="H843">
        <v>2013</v>
      </c>
      <c r="I843">
        <v>37</v>
      </c>
      <c r="J843" t="s">
        <v>159</v>
      </c>
      <c r="K843" s="1">
        <v>41526</v>
      </c>
      <c r="L843" s="1">
        <v>41532</v>
      </c>
      <c r="M843" t="s">
        <v>15</v>
      </c>
    </row>
    <row r="844" spans="1:13" x14ac:dyDescent="0.25">
      <c r="A844">
        <v>832461019</v>
      </c>
      <c r="B844">
        <v>357</v>
      </c>
      <c r="C844">
        <v>5393</v>
      </c>
      <c r="D844">
        <v>7700</v>
      </c>
      <c r="E844">
        <v>410040610065000</v>
      </c>
      <c r="F844">
        <v>97</v>
      </c>
      <c r="G844">
        <v>19</v>
      </c>
      <c r="H844">
        <v>2013</v>
      </c>
      <c r="I844">
        <v>37</v>
      </c>
      <c r="J844" t="s">
        <v>159</v>
      </c>
      <c r="K844" s="1">
        <v>41526</v>
      </c>
      <c r="L844" s="1">
        <v>41532</v>
      </c>
      <c r="M844" t="s">
        <v>16</v>
      </c>
    </row>
    <row r="845" spans="1:13" x14ac:dyDescent="0.25">
      <c r="A845">
        <v>832461500</v>
      </c>
      <c r="B845">
        <v>998</v>
      </c>
      <c r="C845">
        <v>5393</v>
      </c>
      <c r="D845">
        <v>7700</v>
      </c>
      <c r="E845">
        <v>410065610085000</v>
      </c>
      <c r="F845">
        <v>97</v>
      </c>
      <c r="G845">
        <v>19</v>
      </c>
      <c r="H845">
        <v>2013</v>
      </c>
      <c r="I845">
        <v>37</v>
      </c>
      <c r="J845" t="s">
        <v>159</v>
      </c>
      <c r="K845" s="1">
        <v>41526</v>
      </c>
      <c r="L845" s="1">
        <v>41532</v>
      </c>
      <c r="M845" t="s">
        <v>17</v>
      </c>
    </row>
    <row r="846" spans="1:13" x14ac:dyDescent="0.25">
      <c r="A846">
        <v>832461981</v>
      </c>
      <c r="B846">
        <v>470</v>
      </c>
      <c r="C846">
        <v>5393</v>
      </c>
      <c r="D846">
        <v>7700</v>
      </c>
      <c r="E846">
        <v>410085799999000</v>
      </c>
      <c r="F846">
        <v>97</v>
      </c>
      <c r="G846">
        <v>19</v>
      </c>
      <c r="H846">
        <v>2013</v>
      </c>
      <c r="I846">
        <v>37</v>
      </c>
      <c r="J846" t="s">
        <v>159</v>
      </c>
      <c r="K846" s="1">
        <v>41526</v>
      </c>
      <c r="L846" s="1">
        <v>41532</v>
      </c>
      <c r="M846" t="s">
        <v>18</v>
      </c>
    </row>
    <row r="847" spans="1:13" x14ac:dyDescent="0.25">
      <c r="A847">
        <v>832462272</v>
      </c>
      <c r="B847">
        <v>1877</v>
      </c>
      <c r="C847">
        <v>5393</v>
      </c>
      <c r="F847">
        <v>97</v>
      </c>
      <c r="G847">
        <v>19</v>
      </c>
      <c r="H847">
        <v>2013</v>
      </c>
      <c r="I847">
        <v>37</v>
      </c>
      <c r="J847" t="s">
        <v>159</v>
      </c>
      <c r="K847" s="1">
        <v>41526</v>
      </c>
      <c r="L847" s="1">
        <v>41532</v>
      </c>
      <c r="M847" t="s">
        <v>19</v>
      </c>
    </row>
    <row r="848" spans="1:13" x14ac:dyDescent="0.25">
      <c r="A848">
        <v>832460066</v>
      </c>
      <c r="B848">
        <v>5</v>
      </c>
      <c r="C848">
        <v>5393</v>
      </c>
      <c r="D848">
        <v>7700</v>
      </c>
      <c r="E848">
        <v>400000610015000</v>
      </c>
      <c r="F848">
        <v>97</v>
      </c>
      <c r="G848">
        <v>19</v>
      </c>
      <c r="H848">
        <v>2013</v>
      </c>
      <c r="I848">
        <v>38</v>
      </c>
      <c r="J848" t="s">
        <v>160</v>
      </c>
      <c r="K848" s="1">
        <v>41533</v>
      </c>
      <c r="L848" s="1">
        <v>41539</v>
      </c>
      <c r="M848" t="s">
        <v>14</v>
      </c>
    </row>
    <row r="849" spans="1:13" x14ac:dyDescent="0.25">
      <c r="A849">
        <v>832460547</v>
      </c>
      <c r="B849">
        <v>44</v>
      </c>
      <c r="C849">
        <v>5393</v>
      </c>
      <c r="D849">
        <v>7700</v>
      </c>
      <c r="E849">
        <v>410015610040000</v>
      </c>
      <c r="F849">
        <v>97</v>
      </c>
      <c r="G849">
        <v>19</v>
      </c>
      <c r="H849">
        <v>2013</v>
      </c>
      <c r="I849">
        <v>38</v>
      </c>
      <c r="J849" t="s">
        <v>160</v>
      </c>
      <c r="K849" s="1">
        <v>41533</v>
      </c>
      <c r="L849" s="1">
        <v>41539</v>
      </c>
      <c r="M849" t="s">
        <v>15</v>
      </c>
    </row>
    <row r="850" spans="1:13" x14ac:dyDescent="0.25">
      <c r="A850">
        <v>832461028</v>
      </c>
      <c r="B850">
        <v>409</v>
      </c>
      <c r="C850">
        <v>5393</v>
      </c>
      <c r="D850">
        <v>7700</v>
      </c>
      <c r="E850">
        <v>410040610065000</v>
      </c>
      <c r="F850">
        <v>97</v>
      </c>
      <c r="G850">
        <v>19</v>
      </c>
      <c r="H850">
        <v>2013</v>
      </c>
      <c r="I850">
        <v>38</v>
      </c>
      <c r="J850" t="s">
        <v>160</v>
      </c>
      <c r="K850" s="1">
        <v>41533</v>
      </c>
      <c r="L850" s="1">
        <v>41539</v>
      </c>
      <c r="M850" t="s">
        <v>16</v>
      </c>
    </row>
    <row r="851" spans="1:13" x14ac:dyDescent="0.25">
      <c r="A851">
        <v>832461509</v>
      </c>
      <c r="B851">
        <v>1028</v>
      </c>
      <c r="C851">
        <v>5393</v>
      </c>
      <c r="D851">
        <v>7700</v>
      </c>
      <c r="E851">
        <v>410065610085000</v>
      </c>
      <c r="F851">
        <v>97</v>
      </c>
      <c r="G851">
        <v>19</v>
      </c>
      <c r="H851">
        <v>2013</v>
      </c>
      <c r="I851">
        <v>38</v>
      </c>
      <c r="J851" t="s">
        <v>160</v>
      </c>
      <c r="K851" s="1">
        <v>41533</v>
      </c>
      <c r="L851" s="1">
        <v>41539</v>
      </c>
      <c r="M851" t="s">
        <v>17</v>
      </c>
    </row>
    <row r="852" spans="1:13" x14ac:dyDescent="0.25">
      <c r="A852">
        <v>832461990</v>
      </c>
      <c r="B852">
        <v>503</v>
      </c>
      <c r="C852">
        <v>5393</v>
      </c>
      <c r="D852">
        <v>7700</v>
      </c>
      <c r="E852">
        <v>410085799999000</v>
      </c>
      <c r="F852">
        <v>97</v>
      </c>
      <c r="G852">
        <v>19</v>
      </c>
      <c r="H852">
        <v>2013</v>
      </c>
      <c r="I852">
        <v>38</v>
      </c>
      <c r="J852" t="s">
        <v>160</v>
      </c>
      <c r="K852" s="1">
        <v>41533</v>
      </c>
      <c r="L852" s="1">
        <v>41539</v>
      </c>
      <c r="M852" t="s">
        <v>18</v>
      </c>
    </row>
    <row r="853" spans="1:13" x14ac:dyDescent="0.25">
      <c r="A853">
        <v>832462247</v>
      </c>
      <c r="B853">
        <v>1989</v>
      </c>
      <c r="C853">
        <v>5393</v>
      </c>
      <c r="F853">
        <v>97</v>
      </c>
      <c r="G853">
        <v>19</v>
      </c>
      <c r="H853">
        <v>2013</v>
      </c>
      <c r="I853">
        <v>38</v>
      </c>
      <c r="J853" t="s">
        <v>160</v>
      </c>
      <c r="K853" s="1">
        <v>41533</v>
      </c>
      <c r="L853" s="1">
        <v>41539</v>
      </c>
      <c r="M853" t="s">
        <v>19</v>
      </c>
    </row>
    <row r="854" spans="1:13" x14ac:dyDescent="0.25">
      <c r="A854">
        <v>832460075</v>
      </c>
      <c r="B854">
        <v>9</v>
      </c>
      <c r="C854">
        <v>5393</v>
      </c>
      <c r="D854">
        <v>7700</v>
      </c>
      <c r="E854">
        <v>400000610015000</v>
      </c>
      <c r="F854">
        <v>97</v>
      </c>
      <c r="G854">
        <v>19</v>
      </c>
      <c r="H854">
        <v>2013</v>
      </c>
      <c r="I854">
        <v>39</v>
      </c>
      <c r="J854" t="s">
        <v>161</v>
      </c>
      <c r="K854" s="1">
        <v>41540</v>
      </c>
      <c r="L854" s="1">
        <v>41546</v>
      </c>
      <c r="M854" t="s">
        <v>14</v>
      </c>
    </row>
    <row r="855" spans="1:13" x14ac:dyDescent="0.25">
      <c r="A855">
        <v>832460557</v>
      </c>
      <c r="B855">
        <v>41</v>
      </c>
      <c r="C855">
        <v>5393</v>
      </c>
      <c r="D855">
        <v>7700</v>
      </c>
      <c r="E855">
        <v>410015610040000</v>
      </c>
      <c r="F855">
        <v>97</v>
      </c>
      <c r="G855">
        <v>19</v>
      </c>
      <c r="H855">
        <v>2013</v>
      </c>
      <c r="I855">
        <v>39</v>
      </c>
      <c r="J855" t="s">
        <v>161</v>
      </c>
      <c r="K855" s="1">
        <v>41540</v>
      </c>
      <c r="L855" s="1">
        <v>41546</v>
      </c>
      <c r="M855" t="s">
        <v>15</v>
      </c>
    </row>
    <row r="856" spans="1:13" x14ac:dyDescent="0.25">
      <c r="A856">
        <v>832461037</v>
      </c>
      <c r="B856">
        <v>347</v>
      </c>
      <c r="C856">
        <v>5393</v>
      </c>
      <c r="D856">
        <v>7700</v>
      </c>
      <c r="E856">
        <v>410040610065000</v>
      </c>
      <c r="F856">
        <v>97</v>
      </c>
      <c r="G856">
        <v>19</v>
      </c>
      <c r="H856">
        <v>2013</v>
      </c>
      <c r="I856">
        <v>39</v>
      </c>
      <c r="J856" t="s">
        <v>161</v>
      </c>
      <c r="K856" s="1">
        <v>41540</v>
      </c>
      <c r="L856" s="1">
        <v>41546</v>
      </c>
      <c r="M856" t="s">
        <v>16</v>
      </c>
    </row>
    <row r="857" spans="1:13" x14ac:dyDescent="0.25">
      <c r="A857">
        <v>832461518</v>
      </c>
      <c r="B857">
        <v>1008</v>
      </c>
      <c r="C857">
        <v>5393</v>
      </c>
      <c r="D857">
        <v>7700</v>
      </c>
      <c r="E857">
        <v>410065610085000</v>
      </c>
      <c r="F857">
        <v>97</v>
      </c>
      <c r="G857">
        <v>19</v>
      </c>
      <c r="H857">
        <v>2013</v>
      </c>
      <c r="I857">
        <v>39</v>
      </c>
      <c r="J857" t="s">
        <v>161</v>
      </c>
      <c r="K857" s="1">
        <v>41540</v>
      </c>
      <c r="L857" s="1">
        <v>41546</v>
      </c>
      <c r="M857" t="s">
        <v>17</v>
      </c>
    </row>
    <row r="858" spans="1:13" x14ac:dyDescent="0.25">
      <c r="A858">
        <v>832461999</v>
      </c>
      <c r="B858">
        <v>565</v>
      </c>
      <c r="C858">
        <v>5393</v>
      </c>
      <c r="D858">
        <v>7700</v>
      </c>
      <c r="E858">
        <v>410085799999000</v>
      </c>
      <c r="F858">
        <v>97</v>
      </c>
      <c r="G858">
        <v>19</v>
      </c>
      <c r="H858">
        <v>2013</v>
      </c>
      <c r="I858">
        <v>39</v>
      </c>
      <c r="J858" t="s">
        <v>161</v>
      </c>
      <c r="K858" s="1">
        <v>41540</v>
      </c>
      <c r="L858" s="1">
        <v>41546</v>
      </c>
      <c r="M858" t="s">
        <v>18</v>
      </c>
    </row>
    <row r="859" spans="1:13" x14ac:dyDescent="0.25">
      <c r="A859">
        <v>832462136</v>
      </c>
      <c r="B859">
        <v>1970</v>
      </c>
      <c r="C859">
        <v>5393</v>
      </c>
      <c r="F859">
        <v>97</v>
      </c>
      <c r="G859">
        <v>19</v>
      </c>
      <c r="H859">
        <v>2013</v>
      </c>
      <c r="I859">
        <v>39</v>
      </c>
      <c r="J859" t="s">
        <v>161</v>
      </c>
      <c r="K859" s="1">
        <v>41540</v>
      </c>
      <c r="L859" s="1">
        <v>41546</v>
      </c>
      <c r="M859" t="s">
        <v>19</v>
      </c>
    </row>
    <row r="860" spans="1:13" x14ac:dyDescent="0.25">
      <c r="A860">
        <v>832460084</v>
      </c>
      <c r="B860">
        <v>6</v>
      </c>
      <c r="C860">
        <v>5393</v>
      </c>
      <c r="D860">
        <v>7700</v>
      </c>
      <c r="E860">
        <v>400000610015000</v>
      </c>
      <c r="F860">
        <v>97</v>
      </c>
      <c r="G860">
        <v>19</v>
      </c>
      <c r="H860">
        <v>2013</v>
      </c>
      <c r="I860">
        <v>40</v>
      </c>
      <c r="J860" t="s">
        <v>162</v>
      </c>
      <c r="K860" s="1">
        <v>41547</v>
      </c>
      <c r="L860" s="1">
        <v>41553</v>
      </c>
      <c r="M860" t="s">
        <v>14</v>
      </c>
    </row>
    <row r="861" spans="1:13" x14ac:dyDescent="0.25">
      <c r="A861">
        <v>832460565</v>
      </c>
      <c r="B861">
        <v>41</v>
      </c>
      <c r="C861">
        <v>5393</v>
      </c>
      <c r="D861">
        <v>7700</v>
      </c>
      <c r="E861">
        <v>410015610040000</v>
      </c>
      <c r="F861">
        <v>97</v>
      </c>
      <c r="G861">
        <v>19</v>
      </c>
      <c r="H861">
        <v>2013</v>
      </c>
      <c r="I861">
        <v>40</v>
      </c>
      <c r="J861" t="s">
        <v>162</v>
      </c>
      <c r="K861" s="1">
        <v>41547</v>
      </c>
      <c r="L861" s="1">
        <v>41553</v>
      </c>
      <c r="M861" t="s">
        <v>15</v>
      </c>
    </row>
    <row r="862" spans="1:13" x14ac:dyDescent="0.25">
      <c r="A862">
        <v>832461047</v>
      </c>
      <c r="B862">
        <v>351</v>
      </c>
      <c r="C862">
        <v>5393</v>
      </c>
      <c r="D862">
        <v>7700</v>
      </c>
      <c r="E862">
        <v>410040610065000</v>
      </c>
      <c r="F862">
        <v>97</v>
      </c>
      <c r="G862">
        <v>19</v>
      </c>
      <c r="H862">
        <v>2013</v>
      </c>
      <c r="I862">
        <v>40</v>
      </c>
      <c r="J862" t="s">
        <v>162</v>
      </c>
      <c r="K862" s="1">
        <v>41547</v>
      </c>
      <c r="L862" s="1">
        <v>41553</v>
      </c>
      <c r="M862" t="s">
        <v>16</v>
      </c>
    </row>
    <row r="863" spans="1:13" x14ac:dyDescent="0.25">
      <c r="A863">
        <v>832461527</v>
      </c>
      <c r="B863">
        <v>1079</v>
      </c>
      <c r="C863">
        <v>5393</v>
      </c>
      <c r="D863">
        <v>7700</v>
      </c>
      <c r="E863">
        <v>410065610085000</v>
      </c>
      <c r="F863">
        <v>97</v>
      </c>
      <c r="G863">
        <v>19</v>
      </c>
      <c r="H863">
        <v>2013</v>
      </c>
      <c r="I863">
        <v>40</v>
      </c>
      <c r="J863" t="s">
        <v>162</v>
      </c>
      <c r="K863" s="1">
        <v>41547</v>
      </c>
      <c r="L863" s="1">
        <v>41553</v>
      </c>
      <c r="M863" t="s">
        <v>17</v>
      </c>
    </row>
    <row r="864" spans="1:13" x14ac:dyDescent="0.25">
      <c r="A864">
        <v>832462008</v>
      </c>
      <c r="B864">
        <v>588</v>
      </c>
      <c r="C864">
        <v>5393</v>
      </c>
      <c r="D864">
        <v>7700</v>
      </c>
      <c r="E864">
        <v>410085799999000</v>
      </c>
      <c r="F864">
        <v>97</v>
      </c>
      <c r="G864">
        <v>19</v>
      </c>
      <c r="H864">
        <v>2013</v>
      </c>
      <c r="I864">
        <v>40</v>
      </c>
      <c r="J864" t="s">
        <v>162</v>
      </c>
      <c r="K864" s="1">
        <v>41547</v>
      </c>
      <c r="L864" s="1">
        <v>41553</v>
      </c>
      <c r="M864" t="s">
        <v>18</v>
      </c>
    </row>
    <row r="865" spans="1:13" x14ac:dyDescent="0.25">
      <c r="A865">
        <v>832462564</v>
      </c>
      <c r="B865">
        <v>2065</v>
      </c>
      <c r="C865">
        <v>5393</v>
      </c>
      <c r="F865">
        <v>97</v>
      </c>
      <c r="G865">
        <v>19</v>
      </c>
      <c r="H865">
        <v>2013</v>
      </c>
      <c r="I865">
        <v>40</v>
      </c>
      <c r="J865" t="s">
        <v>162</v>
      </c>
      <c r="K865" s="1">
        <v>41547</v>
      </c>
      <c r="L865" s="1">
        <v>41553</v>
      </c>
      <c r="M865" t="s">
        <v>19</v>
      </c>
    </row>
    <row r="866" spans="1:13" x14ac:dyDescent="0.25">
      <c r="A866">
        <v>832460093</v>
      </c>
      <c r="B866">
        <v>7</v>
      </c>
      <c r="C866">
        <v>5393</v>
      </c>
      <c r="D866">
        <v>7700</v>
      </c>
      <c r="E866">
        <v>400000610015000</v>
      </c>
      <c r="F866">
        <v>97</v>
      </c>
      <c r="G866">
        <v>19</v>
      </c>
      <c r="H866">
        <v>2013</v>
      </c>
      <c r="I866">
        <v>41</v>
      </c>
      <c r="J866" t="s">
        <v>163</v>
      </c>
      <c r="K866" s="1">
        <v>41554</v>
      </c>
      <c r="L866" s="1">
        <v>41560</v>
      </c>
      <c r="M866" t="s">
        <v>14</v>
      </c>
    </row>
    <row r="867" spans="1:13" x14ac:dyDescent="0.25">
      <c r="A867">
        <v>832460574</v>
      </c>
      <c r="B867">
        <v>41</v>
      </c>
      <c r="C867">
        <v>5393</v>
      </c>
      <c r="D867">
        <v>7700</v>
      </c>
      <c r="E867">
        <v>410015610040000</v>
      </c>
      <c r="F867">
        <v>97</v>
      </c>
      <c r="G867">
        <v>19</v>
      </c>
      <c r="H867">
        <v>2013</v>
      </c>
      <c r="I867">
        <v>41</v>
      </c>
      <c r="J867" t="s">
        <v>163</v>
      </c>
      <c r="K867" s="1">
        <v>41554</v>
      </c>
      <c r="L867" s="1">
        <v>41560</v>
      </c>
      <c r="M867" t="s">
        <v>15</v>
      </c>
    </row>
    <row r="868" spans="1:13" x14ac:dyDescent="0.25">
      <c r="A868">
        <v>832461055</v>
      </c>
      <c r="B868">
        <v>381</v>
      </c>
      <c r="C868">
        <v>5393</v>
      </c>
      <c r="D868">
        <v>7700</v>
      </c>
      <c r="E868">
        <v>410040610065000</v>
      </c>
      <c r="F868">
        <v>97</v>
      </c>
      <c r="G868">
        <v>19</v>
      </c>
      <c r="H868">
        <v>2013</v>
      </c>
      <c r="I868">
        <v>41</v>
      </c>
      <c r="J868" t="s">
        <v>163</v>
      </c>
      <c r="K868" s="1">
        <v>41554</v>
      </c>
      <c r="L868" s="1">
        <v>41560</v>
      </c>
      <c r="M868" t="s">
        <v>16</v>
      </c>
    </row>
    <row r="869" spans="1:13" x14ac:dyDescent="0.25">
      <c r="A869">
        <v>832461536</v>
      </c>
      <c r="B869">
        <v>1043</v>
      </c>
      <c r="C869">
        <v>5393</v>
      </c>
      <c r="D869">
        <v>7700</v>
      </c>
      <c r="E869">
        <v>410065610085000</v>
      </c>
      <c r="F869">
        <v>97</v>
      </c>
      <c r="G869">
        <v>19</v>
      </c>
      <c r="H869">
        <v>2013</v>
      </c>
      <c r="I869">
        <v>41</v>
      </c>
      <c r="J869" t="s">
        <v>163</v>
      </c>
      <c r="K869" s="1">
        <v>41554</v>
      </c>
      <c r="L869" s="1">
        <v>41560</v>
      </c>
      <c r="M869" t="s">
        <v>17</v>
      </c>
    </row>
    <row r="870" spans="1:13" x14ac:dyDescent="0.25">
      <c r="A870">
        <v>832462017</v>
      </c>
      <c r="B870">
        <v>563</v>
      </c>
      <c r="C870">
        <v>5393</v>
      </c>
      <c r="D870">
        <v>7700</v>
      </c>
      <c r="E870">
        <v>410085799999000</v>
      </c>
      <c r="F870">
        <v>97</v>
      </c>
      <c r="G870">
        <v>19</v>
      </c>
      <c r="H870">
        <v>2013</v>
      </c>
      <c r="I870">
        <v>41</v>
      </c>
      <c r="J870" t="s">
        <v>163</v>
      </c>
      <c r="K870" s="1">
        <v>41554</v>
      </c>
      <c r="L870" s="1">
        <v>41560</v>
      </c>
      <c r="M870" t="s">
        <v>18</v>
      </c>
    </row>
    <row r="871" spans="1:13" x14ac:dyDescent="0.25">
      <c r="A871">
        <v>832462434</v>
      </c>
      <c r="B871">
        <v>2035</v>
      </c>
      <c r="C871">
        <v>5393</v>
      </c>
      <c r="F871">
        <v>97</v>
      </c>
      <c r="G871">
        <v>19</v>
      </c>
      <c r="H871">
        <v>2013</v>
      </c>
      <c r="I871">
        <v>41</v>
      </c>
      <c r="J871" t="s">
        <v>163</v>
      </c>
      <c r="K871" s="1">
        <v>41554</v>
      </c>
      <c r="L871" s="1">
        <v>41560</v>
      </c>
      <c r="M871" t="s">
        <v>19</v>
      </c>
    </row>
    <row r="872" spans="1:13" x14ac:dyDescent="0.25">
      <c r="A872">
        <v>832460102</v>
      </c>
      <c r="B872">
        <v>10</v>
      </c>
      <c r="C872">
        <v>5393</v>
      </c>
      <c r="D872">
        <v>7700</v>
      </c>
      <c r="E872">
        <v>400000610015000</v>
      </c>
      <c r="F872">
        <v>97</v>
      </c>
      <c r="G872">
        <v>19</v>
      </c>
      <c r="H872">
        <v>2013</v>
      </c>
      <c r="I872">
        <v>42</v>
      </c>
      <c r="J872" t="s">
        <v>164</v>
      </c>
      <c r="K872" s="1">
        <v>41561</v>
      </c>
      <c r="L872" s="1">
        <v>41567</v>
      </c>
      <c r="M872" t="s">
        <v>14</v>
      </c>
    </row>
    <row r="873" spans="1:13" x14ac:dyDescent="0.25">
      <c r="A873">
        <v>832460583</v>
      </c>
      <c r="B873">
        <v>34</v>
      </c>
      <c r="C873">
        <v>5393</v>
      </c>
      <c r="D873">
        <v>7700</v>
      </c>
      <c r="E873">
        <v>410015610040000</v>
      </c>
      <c r="F873">
        <v>97</v>
      </c>
      <c r="G873">
        <v>19</v>
      </c>
      <c r="H873">
        <v>2013</v>
      </c>
      <c r="I873">
        <v>42</v>
      </c>
      <c r="J873" t="s">
        <v>164</v>
      </c>
      <c r="K873" s="1">
        <v>41561</v>
      </c>
      <c r="L873" s="1">
        <v>41567</v>
      </c>
      <c r="M873" t="s">
        <v>15</v>
      </c>
    </row>
    <row r="874" spans="1:13" x14ac:dyDescent="0.25">
      <c r="A874">
        <v>832461064</v>
      </c>
      <c r="B874">
        <v>367</v>
      </c>
      <c r="C874">
        <v>5393</v>
      </c>
      <c r="D874">
        <v>7700</v>
      </c>
      <c r="E874">
        <v>410040610065000</v>
      </c>
      <c r="F874">
        <v>97</v>
      </c>
      <c r="G874">
        <v>19</v>
      </c>
      <c r="H874">
        <v>2013</v>
      </c>
      <c r="I874">
        <v>42</v>
      </c>
      <c r="J874" t="s">
        <v>164</v>
      </c>
      <c r="K874" s="1">
        <v>41561</v>
      </c>
      <c r="L874" s="1">
        <v>41567</v>
      </c>
      <c r="M874" t="s">
        <v>16</v>
      </c>
    </row>
    <row r="875" spans="1:13" x14ac:dyDescent="0.25">
      <c r="A875">
        <v>832461545</v>
      </c>
      <c r="B875">
        <v>1026</v>
      </c>
      <c r="C875">
        <v>5393</v>
      </c>
      <c r="D875">
        <v>7700</v>
      </c>
      <c r="E875">
        <v>410065610085000</v>
      </c>
      <c r="F875">
        <v>97</v>
      </c>
      <c r="G875">
        <v>19</v>
      </c>
      <c r="H875">
        <v>2013</v>
      </c>
      <c r="I875">
        <v>42</v>
      </c>
      <c r="J875" t="s">
        <v>164</v>
      </c>
      <c r="K875" s="1">
        <v>41561</v>
      </c>
      <c r="L875" s="1">
        <v>41567</v>
      </c>
      <c r="M875" t="s">
        <v>17</v>
      </c>
    </row>
    <row r="876" spans="1:13" x14ac:dyDescent="0.25">
      <c r="A876">
        <v>832462026</v>
      </c>
      <c r="B876">
        <v>530</v>
      </c>
      <c r="C876">
        <v>5393</v>
      </c>
      <c r="D876">
        <v>7700</v>
      </c>
      <c r="E876">
        <v>410085799999000</v>
      </c>
      <c r="F876">
        <v>97</v>
      </c>
      <c r="G876">
        <v>19</v>
      </c>
      <c r="H876">
        <v>2013</v>
      </c>
      <c r="I876">
        <v>42</v>
      </c>
      <c r="J876" t="s">
        <v>164</v>
      </c>
      <c r="K876" s="1">
        <v>41561</v>
      </c>
      <c r="L876" s="1">
        <v>41567</v>
      </c>
      <c r="M876" t="s">
        <v>18</v>
      </c>
    </row>
    <row r="877" spans="1:13" x14ac:dyDescent="0.25">
      <c r="A877">
        <v>832462380</v>
      </c>
      <c r="B877">
        <v>1967</v>
      </c>
      <c r="C877">
        <v>5393</v>
      </c>
      <c r="F877">
        <v>97</v>
      </c>
      <c r="G877">
        <v>19</v>
      </c>
      <c r="H877">
        <v>2013</v>
      </c>
      <c r="I877">
        <v>42</v>
      </c>
      <c r="J877" t="s">
        <v>164</v>
      </c>
      <c r="K877" s="1">
        <v>41561</v>
      </c>
      <c r="L877" s="1">
        <v>41567</v>
      </c>
      <c r="M877" t="s">
        <v>19</v>
      </c>
    </row>
    <row r="878" spans="1:13" x14ac:dyDescent="0.25">
      <c r="A878">
        <v>832460111</v>
      </c>
      <c r="B878">
        <v>10</v>
      </c>
      <c r="C878">
        <v>5393</v>
      </c>
      <c r="D878">
        <v>7700</v>
      </c>
      <c r="E878">
        <v>400000610015000</v>
      </c>
      <c r="F878">
        <v>97</v>
      </c>
      <c r="G878">
        <v>19</v>
      </c>
      <c r="H878">
        <v>2013</v>
      </c>
      <c r="I878">
        <v>43</v>
      </c>
      <c r="J878" t="s">
        <v>165</v>
      </c>
      <c r="K878" s="1">
        <v>41568</v>
      </c>
      <c r="L878" s="1">
        <v>41574</v>
      </c>
      <c r="M878" t="s">
        <v>14</v>
      </c>
    </row>
    <row r="879" spans="1:13" x14ac:dyDescent="0.25">
      <c r="A879">
        <v>832460592</v>
      </c>
      <c r="B879">
        <v>44</v>
      </c>
      <c r="C879">
        <v>5393</v>
      </c>
      <c r="D879">
        <v>7700</v>
      </c>
      <c r="E879">
        <v>410015610040000</v>
      </c>
      <c r="F879">
        <v>97</v>
      </c>
      <c r="G879">
        <v>19</v>
      </c>
      <c r="H879">
        <v>2013</v>
      </c>
      <c r="I879">
        <v>43</v>
      </c>
      <c r="J879" t="s">
        <v>165</v>
      </c>
      <c r="K879" s="1">
        <v>41568</v>
      </c>
      <c r="L879" s="1">
        <v>41574</v>
      </c>
      <c r="M879" t="s">
        <v>15</v>
      </c>
    </row>
    <row r="880" spans="1:13" x14ac:dyDescent="0.25">
      <c r="A880">
        <v>832461073</v>
      </c>
      <c r="B880">
        <v>332</v>
      </c>
      <c r="C880">
        <v>5393</v>
      </c>
      <c r="D880">
        <v>7700</v>
      </c>
      <c r="E880">
        <v>410040610065000</v>
      </c>
      <c r="F880">
        <v>97</v>
      </c>
      <c r="G880">
        <v>19</v>
      </c>
      <c r="H880">
        <v>2013</v>
      </c>
      <c r="I880">
        <v>43</v>
      </c>
      <c r="J880" t="s">
        <v>165</v>
      </c>
      <c r="K880" s="1">
        <v>41568</v>
      </c>
      <c r="L880" s="1">
        <v>41574</v>
      </c>
      <c r="M880" t="s">
        <v>16</v>
      </c>
    </row>
    <row r="881" spans="1:13" x14ac:dyDescent="0.25">
      <c r="A881">
        <v>832461554</v>
      </c>
      <c r="B881">
        <v>1039</v>
      </c>
      <c r="C881">
        <v>5393</v>
      </c>
      <c r="D881">
        <v>7700</v>
      </c>
      <c r="E881">
        <v>410065610085000</v>
      </c>
      <c r="F881">
        <v>97</v>
      </c>
      <c r="G881">
        <v>19</v>
      </c>
      <c r="H881">
        <v>2013</v>
      </c>
      <c r="I881">
        <v>43</v>
      </c>
      <c r="J881" t="s">
        <v>165</v>
      </c>
      <c r="K881" s="1">
        <v>41568</v>
      </c>
      <c r="L881" s="1">
        <v>41574</v>
      </c>
      <c r="M881" t="s">
        <v>17</v>
      </c>
    </row>
    <row r="882" spans="1:13" x14ac:dyDescent="0.25">
      <c r="A882">
        <v>832462035</v>
      </c>
      <c r="B882">
        <v>571</v>
      </c>
      <c r="C882">
        <v>5393</v>
      </c>
      <c r="D882">
        <v>7700</v>
      </c>
      <c r="E882">
        <v>410085799999000</v>
      </c>
      <c r="F882">
        <v>97</v>
      </c>
      <c r="G882">
        <v>19</v>
      </c>
      <c r="H882">
        <v>2013</v>
      </c>
      <c r="I882">
        <v>43</v>
      </c>
      <c r="J882" t="s">
        <v>165</v>
      </c>
      <c r="K882" s="1">
        <v>41568</v>
      </c>
      <c r="L882" s="1">
        <v>41574</v>
      </c>
      <c r="M882" t="s">
        <v>18</v>
      </c>
    </row>
    <row r="883" spans="1:13" x14ac:dyDescent="0.25">
      <c r="A883">
        <v>832462212</v>
      </c>
      <c r="B883">
        <v>1996</v>
      </c>
      <c r="C883">
        <v>5393</v>
      </c>
      <c r="F883">
        <v>97</v>
      </c>
      <c r="G883">
        <v>19</v>
      </c>
      <c r="H883">
        <v>2013</v>
      </c>
      <c r="I883">
        <v>43</v>
      </c>
      <c r="J883" t="s">
        <v>165</v>
      </c>
      <c r="K883" s="1">
        <v>41568</v>
      </c>
      <c r="L883" s="1">
        <v>41574</v>
      </c>
      <c r="M883" t="s">
        <v>19</v>
      </c>
    </row>
    <row r="884" spans="1:13" x14ac:dyDescent="0.25">
      <c r="A884">
        <v>832460120</v>
      </c>
      <c r="B884">
        <v>6</v>
      </c>
      <c r="C884">
        <v>5393</v>
      </c>
      <c r="D884">
        <v>7700</v>
      </c>
      <c r="E884">
        <v>400000610015000</v>
      </c>
      <c r="F884">
        <v>97</v>
      </c>
      <c r="G884">
        <v>19</v>
      </c>
      <c r="H884">
        <v>2013</v>
      </c>
      <c r="I884">
        <v>44</v>
      </c>
      <c r="J884" t="s">
        <v>166</v>
      </c>
      <c r="K884" s="1">
        <v>41575</v>
      </c>
      <c r="L884" s="1">
        <v>41581</v>
      </c>
      <c r="M884" t="s">
        <v>14</v>
      </c>
    </row>
    <row r="885" spans="1:13" x14ac:dyDescent="0.25">
      <c r="A885">
        <v>832460601</v>
      </c>
      <c r="B885">
        <v>36</v>
      </c>
      <c r="C885">
        <v>5393</v>
      </c>
      <c r="D885">
        <v>7700</v>
      </c>
      <c r="E885">
        <v>410015610040000</v>
      </c>
      <c r="F885">
        <v>97</v>
      </c>
      <c r="G885">
        <v>19</v>
      </c>
      <c r="H885">
        <v>2013</v>
      </c>
      <c r="I885">
        <v>44</v>
      </c>
      <c r="J885" t="s">
        <v>166</v>
      </c>
      <c r="K885" s="1">
        <v>41575</v>
      </c>
      <c r="L885" s="1">
        <v>41581</v>
      </c>
      <c r="M885" t="s">
        <v>15</v>
      </c>
    </row>
    <row r="886" spans="1:13" x14ac:dyDescent="0.25">
      <c r="A886">
        <v>832461082</v>
      </c>
      <c r="B886">
        <v>330</v>
      </c>
      <c r="C886">
        <v>5393</v>
      </c>
      <c r="D886">
        <v>7700</v>
      </c>
      <c r="E886">
        <v>410040610065000</v>
      </c>
      <c r="F886">
        <v>97</v>
      </c>
      <c r="G886">
        <v>19</v>
      </c>
      <c r="H886">
        <v>2013</v>
      </c>
      <c r="I886">
        <v>44</v>
      </c>
      <c r="J886" t="s">
        <v>166</v>
      </c>
      <c r="K886" s="1">
        <v>41575</v>
      </c>
      <c r="L886" s="1">
        <v>41581</v>
      </c>
      <c r="M886" t="s">
        <v>16</v>
      </c>
    </row>
    <row r="887" spans="1:13" x14ac:dyDescent="0.25">
      <c r="A887">
        <v>832461563</v>
      </c>
      <c r="B887">
        <v>974</v>
      </c>
      <c r="C887">
        <v>5393</v>
      </c>
      <c r="D887">
        <v>7700</v>
      </c>
      <c r="E887">
        <v>410065610085000</v>
      </c>
      <c r="F887">
        <v>97</v>
      </c>
      <c r="G887">
        <v>19</v>
      </c>
      <c r="H887">
        <v>2013</v>
      </c>
      <c r="I887">
        <v>44</v>
      </c>
      <c r="J887" t="s">
        <v>166</v>
      </c>
      <c r="K887" s="1">
        <v>41575</v>
      </c>
      <c r="L887" s="1">
        <v>41581</v>
      </c>
      <c r="M887" t="s">
        <v>17</v>
      </c>
    </row>
    <row r="888" spans="1:13" x14ac:dyDescent="0.25">
      <c r="A888">
        <v>832462044</v>
      </c>
      <c r="B888">
        <v>516</v>
      </c>
      <c r="C888">
        <v>5393</v>
      </c>
      <c r="D888">
        <v>7700</v>
      </c>
      <c r="E888">
        <v>410085799999000</v>
      </c>
      <c r="F888">
        <v>97</v>
      </c>
      <c r="G888">
        <v>19</v>
      </c>
      <c r="H888">
        <v>2013</v>
      </c>
      <c r="I888">
        <v>44</v>
      </c>
      <c r="J888" t="s">
        <v>166</v>
      </c>
      <c r="K888" s="1">
        <v>41575</v>
      </c>
      <c r="L888" s="1">
        <v>41581</v>
      </c>
      <c r="M888" t="s">
        <v>18</v>
      </c>
    </row>
    <row r="889" spans="1:13" x14ac:dyDescent="0.25">
      <c r="A889">
        <v>832462299</v>
      </c>
      <c r="B889">
        <v>1862</v>
      </c>
      <c r="C889">
        <v>5393</v>
      </c>
      <c r="F889">
        <v>97</v>
      </c>
      <c r="G889">
        <v>19</v>
      </c>
      <c r="H889">
        <v>2013</v>
      </c>
      <c r="I889">
        <v>44</v>
      </c>
      <c r="J889" t="s">
        <v>166</v>
      </c>
      <c r="K889" s="1">
        <v>41575</v>
      </c>
      <c r="L889" s="1">
        <v>41581</v>
      </c>
      <c r="M889" t="s">
        <v>19</v>
      </c>
    </row>
    <row r="890" spans="1:13" x14ac:dyDescent="0.25">
      <c r="A890">
        <v>832460130</v>
      </c>
      <c r="B890">
        <v>10</v>
      </c>
      <c r="C890">
        <v>5393</v>
      </c>
      <c r="D890">
        <v>7700</v>
      </c>
      <c r="E890">
        <v>400000610015000</v>
      </c>
      <c r="F890">
        <v>97</v>
      </c>
      <c r="G890">
        <v>19</v>
      </c>
      <c r="H890">
        <v>2013</v>
      </c>
      <c r="I890">
        <v>45</v>
      </c>
      <c r="J890" t="s">
        <v>167</v>
      </c>
      <c r="K890" s="1">
        <v>41582</v>
      </c>
      <c r="L890" s="1">
        <v>41588</v>
      </c>
      <c r="M890" t="s">
        <v>14</v>
      </c>
    </row>
    <row r="891" spans="1:13" x14ac:dyDescent="0.25">
      <c r="A891">
        <v>832460610</v>
      </c>
      <c r="B891">
        <v>46</v>
      </c>
      <c r="C891">
        <v>5393</v>
      </c>
      <c r="D891">
        <v>7700</v>
      </c>
      <c r="E891">
        <v>410015610040000</v>
      </c>
      <c r="F891">
        <v>97</v>
      </c>
      <c r="G891">
        <v>19</v>
      </c>
      <c r="H891">
        <v>2013</v>
      </c>
      <c r="I891">
        <v>45</v>
      </c>
      <c r="J891" t="s">
        <v>167</v>
      </c>
      <c r="K891" s="1">
        <v>41582</v>
      </c>
      <c r="L891" s="1">
        <v>41588</v>
      </c>
      <c r="M891" t="s">
        <v>15</v>
      </c>
    </row>
    <row r="892" spans="1:13" x14ac:dyDescent="0.25">
      <c r="A892">
        <v>832461091</v>
      </c>
      <c r="B892">
        <v>331</v>
      </c>
      <c r="C892">
        <v>5393</v>
      </c>
      <c r="D892">
        <v>7700</v>
      </c>
      <c r="E892">
        <v>410040610065000</v>
      </c>
      <c r="F892">
        <v>97</v>
      </c>
      <c r="G892">
        <v>19</v>
      </c>
      <c r="H892">
        <v>2013</v>
      </c>
      <c r="I892">
        <v>45</v>
      </c>
      <c r="J892" t="s">
        <v>167</v>
      </c>
      <c r="K892" s="1">
        <v>41582</v>
      </c>
      <c r="L892" s="1">
        <v>41588</v>
      </c>
      <c r="M892" t="s">
        <v>16</v>
      </c>
    </row>
    <row r="893" spans="1:13" x14ac:dyDescent="0.25">
      <c r="A893">
        <v>832461572</v>
      </c>
      <c r="B893">
        <v>1060</v>
      </c>
      <c r="C893">
        <v>5393</v>
      </c>
      <c r="D893">
        <v>7700</v>
      </c>
      <c r="E893">
        <v>410065610085000</v>
      </c>
      <c r="F893">
        <v>97</v>
      </c>
      <c r="G893">
        <v>19</v>
      </c>
      <c r="H893">
        <v>2013</v>
      </c>
      <c r="I893">
        <v>45</v>
      </c>
      <c r="J893" t="s">
        <v>167</v>
      </c>
      <c r="K893" s="1">
        <v>41582</v>
      </c>
      <c r="L893" s="1">
        <v>41588</v>
      </c>
      <c r="M893" t="s">
        <v>17</v>
      </c>
    </row>
    <row r="894" spans="1:13" x14ac:dyDescent="0.25">
      <c r="A894">
        <v>832462053</v>
      </c>
      <c r="B894">
        <v>550</v>
      </c>
      <c r="C894">
        <v>5393</v>
      </c>
      <c r="D894">
        <v>7700</v>
      </c>
      <c r="E894">
        <v>410085799999000</v>
      </c>
      <c r="F894">
        <v>97</v>
      </c>
      <c r="G894">
        <v>19</v>
      </c>
      <c r="H894">
        <v>2013</v>
      </c>
      <c r="I894">
        <v>45</v>
      </c>
      <c r="J894" t="s">
        <v>167</v>
      </c>
      <c r="K894" s="1">
        <v>41582</v>
      </c>
      <c r="L894" s="1">
        <v>41588</v>
      </c>
      <c r="M894" t="s">
        <v>18</v>
      </c>
    </row>
    <row r="895" spans="1:13" x14ac:dyDescent="0.25">
      <c r="A895">
        <v>832462464</v>
      </c>
      <c r="B895">
        <v>1997</v>
      </c>
      <c r="C895">
        <v>5393</v>
      </c>
      <c r="F895">
        <v>97</v>
      </c>
      <c r="G895">
        <v>19</v>
      </c>
      <c r="H895">
        <v>2013</v>
      </c>
      <c r="I895">
        <v>45</v>
      </c>
      <c r="J895" t="s">
        <v>167</v>
      </c>
      <c r="K895" s="1">
        <v>41582</v>
      </c>
      <c r="L895" s="1">
        <v>41588</v>
      </c>
      <c r="M895" t="s">
        <v>19</v>
      </c>
    </row>
    <row r="896" spans="1:13" x14ac:dyDescent="0.25">
      <c r="A896">
        <v>832460138</v>
      </c>
      <c r="B896">
        <v>8</v>
      </c>
      <c r="C896">
        <v>5393</v>
      </c>
      <c r="D896">
        <v>7700</v>
      </c>
      <c r="E896">
        <v>400000610015000</v>
      </c>
      <c r="F896">
        <v>97</v>
      </c>
      <c r="G896">
        <v>19</v>
      </c>
      <c r="H896">
        <v>2013</v>
      </c>
      <c r="I896">
        <v>46</v>
      </c>
      <c r="J896" t="s">
        <v>168</v>
      </c>
      <c r="K896" s="1">
        <v>41589</v>
      </c>
      <c r="L896" s="1">
        <v>41595</v>
      </c>
      <c r="M896" t="s">
        <v>14</v>
      </c>
    </row>
    <row r="897" spans="1:13" x14ac:dyDescent="0.25">
      <c r="A897">
        <v>832460616</v>
      </c>
      <c r="B897">
        <v>52</v>
      </c>
      <c r="C897">
        <v>5393</v>
      </c>
      <c r="D897">
        <v>7700</v>
      </c>
      <c r="E897">
        <v>410015610040000</v>
      </c>
      <c r="F897">
        <v>97</v>
      </c>
      <c r="G897">
        <v>19</v>
      </c>
      <c r="H897">
        <v>2013</v>
      </c>
      <c r="I897">
        <v>46</v>
      </c>
      <c r="J897" t="s">
        <v>168</v>
      </c>
      <c r="K897" s="1">
        <v>41589</v>
      </c>
      <c r="L897" s="1">
        <v>41595</v>
      </c>
      <c r="M897" t="s">
        <v>15</v>
      </c>
    </row>
    <row r="898" spans="1:13" x14ac:dyDescent="0.25">
      <c r="A898">
        <v>832461100</v>
      </c>
      <c r="B898">
        <v>323</v>
      </c>
      <c r="C898">
        <v>5393</v>
      </c>
      <c r="D898">
        <v>7700</v>
      </c>
      <c r="E898">
        <v>410040610065000</v>
      </c>
      <c r="F898">
        <v>97</v>
      </c>
      <c r="G898">
        <v>19</v>
      </c>
      <c r="H898">
        <v>2013</v>
      </c>
      <c r="I898">
        <v>46</v>
      </c>
      <c r="J898" t="s">
        <v>168</v>
      </c>
      <c r="K898" s="1">
        <v>41589</v>
      </c>
      <c r="L898" s="1">
        <v>41595</v>
      </c>
      <c r="M898" t="s">
        <v>16</v>
      </c>
    </row>
    <row r="899" spans="1:13" x14ac:dyDescent="0.25">
      <c r="A899">
        <v>832461581</v>
      </c>
      <c r="B899">
        <v>994</v>
      </c>
      <c r="C899">
        <v>5393</v>
      </c>
      <c r="D899">
        <v>7700</v>
      </c>
      <c r="E899">
        <v>410065610085000</v>
      </c>
      <c r="F899">
        <v>97</v>
      </c>
      <c r="G899">
        <v>19</v>
      </c>
      <c r="H899">
        <v>2013</v>
      </c>
      <c r="I899">
        <v>46</v>
      </c>
      <c r="J899" t="s">
        <v>168</v>
      </c>
      <c r="K899" s="1">
        <v>41589</v>
      </c>
      <c r="L899" s="1">
        <v>41595</v>
      </c>
      <c r="M899" t="s">
        <v>17</v>
      </c>
    </row>
    <row r="900" spans="1:13" x14ac:dyDescent="0.25">
      <c r="A900">
        <v>832462062</v>
      </c>
      <c r="B900">
        <v>534</v>
      </c>
      <c r="C900">
        <v>5393</v>
      </c>
      <c r="D900">
        <v>7700</v>
      </c>
      <c r="E900">
        <v>410085799999000</v>
      </c>
      <c r="F900">
        <v>97</v>
      </c>
      <c r="G900">
        <v>19</v>
      </c>
      <c r="H900">
        <v>2013</v>
      </c>
      <c r="I900">
        <v>46</v>
      </c>
      <c r="J900" t="s">
        <v>168</v>
      </c>
      <c r="K900" s="1">
        <v>41589</v>
      </c>
      <c r="L900" s="1">
        <v>41595</v>
      </c>
      <c r="M900" t="s">
        <v>18</v>
      </c>
    </row>
    <row r="901" spans="1:13" x14ac:dyDescent="0.25">
      <c r="A901">
        <v>832462470</v>
      </c>
      <c r="B901">
        <v>1911</v>
      </c>
      <c r="C901">
        <v>5393</v>
      </c>
      <c r="F901">
        <v>97</v>
      </c>
      <c r="G901">
        <v>19</v>
      </c>
      <c r="H901">
        <v>2013</v>
      </c>
      <c r="I901">
        <v>46</v>
      </c>
      <c r="J901" t="s">
        <v>168</v>
      </c>
      <c r="K901" s="1">
        <v>41589</v>
      </c>
      <c r="L901" s="1">
        <v>41595</v>
      </c>
      <c r="M901" t="s">
        <v>19</v>
      </c>
    </row>
    <row r="902" spans="1:13" x14ac:dyDescent="0.25">
      <c r="A902">
        <v>832460147</v>
      </c>
      <c r="B902">
        <v>7</v>
      </c>
      <c r="C902">
        <v>5393</v>
      </c>
      <c r="D902">
        <v>7700</v>
      </c>
      <c r="E902">
        <v>400000610015000</v>
      </c>
      <c r="F902">
        <v>97</v>
      </c>
      <c r="G902">
        <v>19</v>
      </c>
      <c r="H902">
        <v>2013</v>
      </c>
      <c r="I902">
        <v>47</v>
      </c>
      <c r="J902" t="s">
        <v>169</v>
      </c>
      <c r="K902" s="1">
        <v>41596</v>
      </c>
      <c r="L902" s="1">
        <v>41602</v>
      </c>
      <c r="M902" t="s">
        <v>14</v>
      </c>
    </row>
    <row r="903" spans="1:13" x14ac:dyDescent="0.25">
      <c r="A903">
        <v>832460628</v>
      </c>
      <c r="B903">
        <v>36</v>
      </c>
      <c r="C903">
        <v>5393</v>
      </c>
      <c r="D903">
        <v>7700</v>
      </c>
      <c r="E903">
        <v>410015610040000</v>
      </c>
      <c r="F903">
        <v>97</v>
      </c>
      <c r="G903">
        <v>19</v>
      </c>
      <c r="H903">
        <v>2013</v>
      </c>
      <c r="I903">
        <v>47</v>
      </c>
      <c r="J903" t="s">
        <v>169</v>
      </c>
      <c r="K903" s="1">
        <v>41596</v>
      </c>
      <c r="L903" s="1">
        <v>41602</v>
      </c>
      <c r="M903" t="s">
        <v>15</v>
      </c>
    </row>
    <row r="904" spans="1:13" x14ac:dyDescent="0.25">
      <c r="A904">
        <v>832461109</v>
      </c>
      <c r="B904">
        <v>346</v>
      </c>
      <c r="C904">
        <v>5393</v>
      </c>
      <c r="D904">
        <v>7700</v>
      </c>
      <c r="E904">
        <v>410040610065000</v>
      </c>
      <c r="F904">
        <v>97</v>
      </c>
      <c r="G904">
        <v>19</v>
      </c>
      <c r="H904">
        <v>2013</v>
      </c>
      <c r="I904">
        <v>47</v>
      </c>
      <c r="J904" t="s">
        <v>169</v>
      </c>
      <c r="K904" s="1">
        <v>41596</v>
      </c>
      <c r="L904" s="1">
        <v>41602</v>
      </c>
      <c r="M904" t="s">
        <v>16</v>
      </c>
    </row>
    <row r="905" spans="1:13" x14ac:dyDescent="0.25">
      <c r="A905">
        <v>832461590</v>
      </c>
      <c r="B905">
        <v>1061</v>
      </c>
      <c r="C905">
        <v>5393</v>
      </c>
      <c r="D905">
        <v>7700</v>
      </c>
      <c r="E905">
        <v>410065610085000</v>
      </c>
      <c r="F905">
        <v>97</v>
      </c>
      <c r="G905">
        <v>19</v>
      </c>
      <c r="H905">
        <v>2013</v>
      </c>
      <c r="I905">
        <v>47</v>
      </c>
      <c r="J905" t="s">
        <v>169</v>
      </c>
      <c r="K905" s="1">
        <v>41596</v>
      </c>
      <c r="L905" s="1">
        <v>41602</v>
      </c>
      <c r="M905" t="s">
        <v>17</v>
      </c>
    </row>
    <row r="906" spans="1:13" x14ac:dyDescent="0.25">
      <c r="A906">
        <v>832462071</v>
      </c>
      <c r="B906">
        <v>515</v>
      </c>
      <c r="C906">
        <v>5393</v>
      </c>
      <c r="D906">
        <v>7700</v>
      </c>
      <c r="E906">
        <v>410085799999000</v>
      </c>
      <c r="F906">
        <v>97</v>
      </c>
      <c r="G906">
        <v>19</v>
      </c>
      <c r="H906">
        <v>2013</v>
      </c>
      <c r="I906">
        <v>47</v>
      </c>
      <c r="J906" t="s">
        <v>169</v>
      </c>
      <c r="K906" s="1">
        <v>41596</v>
      </c>
      <c r="L906" s="1">
        <v>41602</v>
      </c>
      <c r="M906" t="s">
        <v>18</v>
      </c>
    </row>
    <row r="907" spans="1:13" x14ac:dyDescent="0.25">
      <c r="A907">
        <v>832462235</v>
      </c>
      <c r="B907">
        <v>1965</v>
      </c>
      <c r="C907">
        <v>5393</v>
      </c>
      <c r="F907">
        <v>97</v>
      </c>
      <c r="G907">
        <v>19</v>
      </c>
      <c r="H907">
        <v>2013</v>
      </c>
      <c r="I907">
        <v>47</v>
      </c>
      <c r="J907" t="s">
        <v>169</v>
      </c>
      <c r="K907" s="1">
        <v>41596</v>
      </c>
      <c r="L907" s="1">
        <v>41602</v>
      </c>
      <c r="M907" t="s">
        <v>19</v>
      </c>
    </row>
    <row r="908" spans="1:13" x14ac:dyDescent="0.25">
      <c r="A908">
        <v>832460156</v>
      </c>
      <c r="B908">
        <v>11</v>
      </c>
      <c r="C908">
        <v>5393</v>
      </c>
      <c r="D908">
        <v>7700</v>
      </c>
      <c r="E908">
        <v>400000610015000</v>
      </c>
      <c r="F908">
        <v>97</v>
      </c>
      <c r="G908">
        <v>19</v>
      </c>
      <c r="H908">
        <v>2013</v>
      </c>
      <c r="I908">
        <v>48</v>
      </c>
      <c r="J908" t="s">
        <v>170</v>
      </c>
      <c r="K908" s="1">
        <v>41603</v>
      </c>
      <c r="L908" s="1">
        <v>41609</v>
      </c>
      <c r="M908" t="s">
        <v>14</v>
      </c>
    </row>
    <row r="909" spans="1:13" x14ac:dyDescent="0.25">
      <c r="A909">
        <v>832460637</v>
      </c>
      <c r="B909">
        <v>48</v>
      </c>
      <c r="C909">
        <v>5393</v>
      </c>
      <c r="D909">
        <v>7700</v>
      </c>
      <c r="E909">
        <v>410015610040000</v>
      </c>
      <c r="F909">
        <v>97</v>
      </c>
      <c r="G909">
        <v>19</v>
      </c>
      <c r="H909">
        <v>2013</v>
      </c>
      <c r="I909">
        <v>48</v>
      </c>
      <c r="J909" t="s">
        <v>170</v>
      </c>
      <c r="K909" s="1">
        <v>41603</v>
      </c>
      <c r="L909" s="1">
        <v>41609</v>
      </c>
      <c r="M909" t="s">
        <v>15</v>
      </c>
    </row>
    <row r="910" spans="1:13" x14ac:dyDescent="0.25">
      <c r="A910">
        <v>832461118</v>
      </c>
      <c r="B910">
        <v>364</v>
      </c>
      <c r="C910">
        <v>5393</v>
      </c>
      <c r="D910">
        <v>7700</v>
      </c>
      <c r="E910">
        <v>410040610065000</v>
      </c>
      <c r="F910">
        <v>97</v>
      </c>
      <c r="G910">
        <v>19</v>
      </c>
      <c r="H910">
        <v>2013</v>
      </c>
      <c r="I910">
        <v>48</v>
      </c>
      <c r="J910" t="s">
        <v>170</v>
      </c>
      <c r="K910" s="1">
        <v>41603</v>
      </c>
      <c r="L910" s="1">
        <v>41609</v>
      </c>
      <c r="M910" t="s">
        <v>16</v>
      </c>
    </row>
    <row r="911" spans="1:13" x14ac:dyDescent="0.25">
      <c r="A911">
        <v>832461599</v>
      </c>
      <c r="B911">
        <v>1106</v>
      </c>
      <c r="C911">
        <v>5393</v>
      </c>
      <c r="D911">
        <v>7700</v>
      </c>
      <c r="E911">
        <v>410065610085000</v>
      </c>
      <c r="F911">
        <v>97</v>
      </c>
      <c r="G911">
        <v>19</v>
      </c>
      <c r="H911">
        <v>2013</v>
      </c>
      <c r="I911">
        <v>48</v>
      </c>
      <c r="J911" t="s">
        <v>170</v>
      </c>
      <c r="K911" s="1">
        <v>41603</v>
      </c>
      <c r="L911" s="1">
        <v>41609</v>
      </c>
      <c r="M911" t="s">
        <v>17</v>
      </c>
    </row>
    <row r="912" spans="1:13" x14ac:dyDescent="0.25">
      <c r="A912">
        <v>832462081</v>
      </c>
      <c r="B912">
        <v>545</v>
      </c>
      <c r="C912">
        <v>5393</v>
      </c>
      <c r="D912">
        <v>7700</v>
      </c>
      <c r="E912">
        <v>410085799999000</v>
      </c>
      <c r="F912">
        <v>97</v>
      </c>
      <c r="G912">
        <v>19</v>
      </c>
      <c r="H912">
        <v>2013</v>
      </c>
      <c r="I912">
        <v>48</v>
      </c>
      <c r="J912" t="s">
        <v>170</v>
      </c>
      <c r="K912" s="1">
        <v>41603</v>
      </c>
      <c r="L912" s="1">
        <v>41609</v>
      </c>
      <c r="M912" t="s">
        <v>18</v>
      </c>
    </row>
    <row r="913" spans="1:13" x14ac:dyDescent="0.25">
      <c r="A913">
        <v>832462323</v>
      </c>
      <c r="B913">
        <v>2074</v>
      </c>
      <c r="C913">
        <v>5393</v>
      </c>
      <c r="F913">
        <v>97</v>
      </c>
      <c r="G913">
        <v>19</v>
      </c>
      <c r="H913">
        <v>2013</v>
      </c>
      <c r="I913">
        <v>48</v>
      </c>
      <c r="J913" t="s">
        <v>170</v>
      </c>
      <c r="K913" s="1">
        <v>41603</v>
      </c>
      <c r="L913" s="1">
        <v>41609</v>
      </c>
      <c r="M913" t="s">
        <v>19</v>
      </c>
    </row>
    <row r="914" spans="1:13" x14ac:dyDescent="0.25">
      <c r="A914">
        <v>832460165</v>
      </c>
      <c r="B914">
        <v>9</v>
      </c>
      <c r="C914">
        <v>5393</v>
      </c>
      <c r="D914">
        <v>7700</v>
      </c>
      <c r="E914">
        <v>400000610015000</v>
      </c>
      <c r="F914">
        <v>97</v>
      </c>
      <c r="G914">
        <v>19</v>
      </c>
      <c r="H914">
        <v>2013</v>
      </c>
      <c r="I914">
        <v>49</v>
      </c>
      <c r="J914" t="s">
        <v>171</v>
      </c>
      <c r="K914" s="1">
        <v>41610</v>
      </c>
      <c r="L914" s="1">
        <v>41616</v>
      </c>
      <c r="M914" t="s">
        <v>14</v>
      </c>
    </row>
    <row r="915" spans="1:13" x14ac:dyDescent="0.25">
      <c r="A915">
        <v>832460646</v>
      </c>
      <c r="B915">
        <v>40</v>
      </c>
      <c r="C915">
        <v>5393</v>
      </c>
      <c r="D915">
        <v>7700</v>
      </c>
      <c r="E915">
        <v>410015610040000</v>
      </c>
      <c r="F915">
        <v>97</v>
      </c>
      <c r="G915">
        <v>19</v>
      </c>
      <c r="H915">
        <v>2013</v>
      </c>
      <c r="I915">
        <v>49</v>
      </c>
      <c r="J915" t="s">
        <v>171</v>
      </c>
      <c r="K915" s="1">
        <v>41610</v>
      </c>
      <c r="L915" s="1">
        <v>41616</v>
      </c>
      <c r="M915" t="s">
        <v>15</v>
      </c>
    </row>
    <row r="916" spans="1:13" x14ac:dyDescent="0.25">
      <c r="A916">
        <v>832461127</v>
      </c>
      <c r="B916">
        <v>352</v>
      </c>
      <c r="C916">
        <v>5393</v>
      </c>
      <c r="D916">
        <v>7700</v>
      </c>
      <c r="E916">
        <v>410040610065000</v>
      </c>
      <c r="F916">
        <v>97</v>
      </c>
      <c r="G916">
        <v>19</v>
      </c>
      <c r="H916">
        <v>2013</v>
      </c>
      <c r="I916">
        <v>49</v>
      </c>
      <c r="J916" t="s">
        <v>171</v>
      </c>
      <c r="K916" s="1">
        <v>41610</v>
      </c>
      <c r="L916" s="1">
        <v>41616</v>
      </c>
      <c r="M916" t="s">
        <v>16</v>
      </c>
    </row>
    <row r="917" spans="1:13" x14ac:dyDescent="0.25">
      <c r="A917">
        <v>832461608</v>
      </c>
      <c r="B917">
        <v>1039</v>
      </c>
      <c r="C917">
        <v>5393</v>
      </c>
      <c r="D917">
        <v>7700</v>
      </c>
      <c r="E917">
        <v>410065610085000</v>
      </c>
      <c r="F917">
        <v>97</v>
      </c>
      <c r="G917">
        <v>19</v>
      </c>
      <c r="H917">
        <v>2013</v>
      </c>
      <c r="I917">
        <v>49</v>
      </c>
      <c r="J917" t="s">
        <v>171</v>
      </c>
      <c r="K917" s="1">
        <v>41610</v>
      </c>
      <c r="L917" s="1">
        <v>41616</v>
      </c>
      <c r="M917" t="s">
        <v>17</v>
      </c>
    </row>
    <row r="918" spans="1:13" x14ac:dyDescent="0.25">
      <c r="A918">
        <v>832462089</v>
      </c>
      <c r="B918">
        <v>609</v>
      </c>
      <c r="C918">
        <v>5393</v>
      </c>
      <c r="D918">
        <v>7700</v>
      </c>
      <c r="E918">
        <v>410085799999000</v>
      </c>
      <c r="F918">
        <v>97</v>
      </c>
      <c r="G918">
        <v>19</v>
      </c>
      <c r="H918">
        <v>2013</v>
      </c>
      <c r="I918">
        <v>49</v>
      </c>
      <c r="J918" t="s">
        <v>171</v>
      </c>
      <c r="K918" s="1">
        <v>41610</v>
      </c>
      <c r="L918" s="1">
        <v>41616</v>
      </c>
      <c r="M918" t="s">
        <v>18</v>
      </c>
    </row>
    <row r="919" spans="1:13" x14ac:dyDescent="0.25">
      <c r="A919">
        <v>832462134</v>
      </c>
      <c r="B919">
        <v>2049</v>
      </c>
      <c r="C919">
        <v>5393</v>
      </c>
      <c r="F919">
        <v>97</v>
      </c>
      <c r="G919">
        <v>19</v>
      </c>
      <c r="H919">
        <v>2013</v>
      </c>
      <c r="I919">
        <v>49</v>
      </c>
      <c r="J919" t="s">
        <v>171</v>
      </c>
      <c r="K919" s="1">
        <v>41610</v>
      </c>
      <c r="L919" s="1">
        <v>41616</v>
      </c>
      <c r="M919" t="s">
        <v>19</v>
      </c>
    </row>
    <row r="920" spans="1:13" x14ac:dyDescent="0.25">
      <c r="A920">
        <v>832460174</v>
      </c>
      <c r="B920">
        <v>5</v>
      </c>
      <c r="C920">
        <v>5393</v>
      </c>
      <c r="D920">
        <v>7700</v>
      </c>
      <c r="E920">
        <v>400000610015000</v>
      </c>
      <c r="F920">
        <v>97</v>
      </c>
      <c r="G920">
        <v>19</v>
      </c>
      <c r="H920">
        <v>2013</v>
      </c>
      <c r="I920">
        <v>50</v>
      </c>
      <c r="J920" t="s">
        <v>172</v>
      </c>
      <c r="K920" s="1">
        <v>41617</v>
      </c>
      <c r="L920" s="1">
        <v>41623</v>
      </c>
      <c r="M920" t="s">
        <v>14</v>
      </c>
    </row>
    <row r="921" spans="1:13" x14ac:dyDescent="0.25">
      <c r="A921">
        <v>832460655</v>
      </c>
      <c r="B921">
        <v>35</v>
      </c>
      <c r="C921">
        <v>5393</v>
      </c>
      <c r="D921">
        <v>7700</v>
      </c>
      <c r="E921">
        <v>410015610040000</v>
      </c>
      <c r="F921">
        <v>97</v>
      </c>
      <c r="G921">
        <v>19</v>
      </c>
      <c r="H921">
        <v>2013</v>
      </c>
      <c r="I921">
        <v>50</v>
      </c>
      <c r="J921" t="s">
        <v>172</v>
      </c>
      <c r="K921" s="1">
        <v>41617</v>
      </c>
      <c r="L921" s="1">
        <v>41623</v>
      </c>
      <c r="M921" t="s">
        <v>15</v>
      </c>
    </row>
    <row r="922" spans="1:13" x14ac:dyDescent="0.25">
      <c r="A922">
        <v>832461136</v>
      </c>
      <c r="B922">
        <v>393</v>
      </c>
      <c r="C922">
        <v>5393</v>
      </c>
      <c r="D922">
        <v>7700</v>
      </c>
      <c r="E922">
        <v>410040610065000</v>
      </c>
      <c r="F922">
        <v>97</v>
      </c>
      <c r="G922">
        <v>19</v>
      </c>
      <c r="H922">
        <v>2013</v>
      </c>
      <c r="I922">
        <v>50</v>
      </c>
      <c r="J922" t="s">
        <v>172</v>
      </c>
      <c r="K922" s="1">
        <v>41617</v>
      </c>
      <c r="L922" s="1">
        <v>41623</v>
      </c>
      <c r="M922" t="s">
        <v>16</v>
      </c>
    </row>
    <row r="923" spans="1:13" x14ac:dyDescent="0.25">
      <c r="A923">
        <v>832461617</v>
      </c>
      <c r="B923">
        <v>1042</v>
      </c>
      <c r="C923">
        <v>5393</v>
      </c>
      <c r="D923">
        <v>7700</v>
      </c>
      <c r="E923">
        <v>410065610085000</v>
      </c>
      <c r="F923">
        <v>97</v>
      </c>
      <c r="G923">
        <v>19</v>
      </c>
      <c r="H923">
        <v>2013</v>
      </c>
      <c r="I923">
        <v>50</v>
      </c>
      <c r="J923" t="s">
        <v>172</v>
      </c>
      <c r="K923" s="1">
        <v>41617</v>
      </c>
      <c r="L923" s="1">
        <v>41623</v>
      </c>
      <c r="M923" t="s">
        <v>17</v>
      </c>
    </row>
    <row r="924" spans="1:13" x14ac:dyDescent="0.25">
      <c r="A924">
        <v>832462098</v>
      </c>
      <c r="B924">
        <v>575</v>
      </c>
      <c r="C924">
        <v>5393</v>
      </c>
      <c r="D924">
        <v>7700</v>
      </c>
      <c r="E924">
        <v>410085799999000</v>
      </c>
      <c r="F924">
        <v>97</v>
      </c>
      <c r="G924">
        <v>19</v>
      </c>
      <c r="H924">
        <v>2013</v>
      </c>
      <c r="I924">
        <v>50</v>
      </c>
      <c r="J924" t="s">
        <v>172</v>
      </c>
      <c r="K924" s="1">
        <v>41617</v>
      </c>
      <c r="L924" s="1">
        <v>41623</v>
      </c>
      <c r="M924" t="s">
        <v>18</v>
      </c>
    </row>
    <row r="925" spans="1:13" x14ac:dyDescent="0.25">
      <c r="A925">
        <v>832462322</v>
      </c>
      <c r="B925">
        <v>2050</v>
      </c>
      <c r="C925">
        <v>5393</v>
      </c>
      <c r="F925">
        <v>97</v>
      </c>
      <c r="G925">
        <v>19</v>
      </c>
      <c r="H925">
        <v>2013</v>
      </c>
      <c r="I925">
        <v>50</v>
      </c>
      <c r="J925" t="s">
        <v>172</v>
      </c>
      <c r="K925" s="1">
        <v>41617</v>
      </c>
      <c r="L925" s="1">
        <v>41623</v>
      </c>
      <c r="M925" t="s">
        <v>19</v>
      </c>
    </row>
    <row r="926" spans="1:13" x14ac:dyDescent="0.25">
      <c r="A926">
        <v>832460183</v>
      </c>
      <c r="B926">
        <v>10</v>
      </c>
      <c r="C926">
        <v>5393</v>
      </c>
      <c r="D926">
        <v>7700</v>
      </c>
      <c r="E926">
        <v>400000610015000</v>
      </c>
      <c r="F926">
        <v>97</v>
      </c>
      <c r="G926">
        <v>19</v>
      </c>
      <c r="H926">
        <v>2013</v>
      </c>
      <c r="I926">
        <v>51</v>
      </c>
      <c r="J926" t="s">
        <v>173</v>
      </c>
      <c r="K926" s="1">
        <v>41624</v>
      </c>
      <c r="L926" s="1">
        <v>41630</v>
      </c>
      <c r="M926" t="s">
        <v>14</v>
      </c>
    </row>
    <row r="927" spans="1:13" x14ac:dyDescent="0.25">
      <c r="A927">
        <v>832460664</v>
      </c>
      <c r="B927">
        <v>24</v>
      </c>
      <c r="C927">
        <v>5393</v>
      </c>
      <c r="D927">
        <v>7700</v>
      </c>
      <c r="E927">
        <v>410015610040000</v>
      </c>
      <c r="F927">
        <v>97</v>
      </c>
      <c r="G927">
        <v>19</v>
      </c>
      <c r="H927">
        <v>2013</v>
      </c>
      <c r="I927">
        <v>51</v>
      </c>
      <c r="J927" t="s">
        <v>173</v>
      </c>
      <c r="K927" s="1">
        <v>41624</v>
      </c>
      <c r="L927" s="1">
        <v>41630</v>
      </c>
      <c r="M927" t="s">
        <v>15</v>
      </c>
    </row>
    <row r="928" spans="1:13" x14ac:dyDescent="0.25">
      <c r="A928">
        <v>832461145</v>
      </c>
      <c r="B928">
        <v>395</v>
      </c>
      <c r="C928">
        <v>5393</v>
      </c>
      <c r="D928">
        <v>7700</v>
      </c>
      <c r="E928">
        <v>410040610065000</v>
      </c>
      <c r="F928">
        <v>97</v>
      </c>
      <c r="G928">
        <v>19</v>
      </c>
      <c r="H928">
        <v>2013</v>
      </c>
      <c r="I928">
        <v>51</v>
      </c>
      <c r="J928" t="s">
        <v>173</v>
      </c>
      <c r="K928" s="1">
        <v>41624</v>
      </c>
      <c r="L928" s="1">
        <v>41630</v>
      </c>
      <c r="M928" t="s">
        <v>16</v>
      </c>
    </row>
    <row r="929" spans="1:13" x14ac:dyDescent="0.25">
      <c r="A929">
        <v>832461626</v>
      </c>
      <c r="B929">
        <v>1093</v>
      </c>
      <c r="C929">
        <v>5393</v>
      </c>
      <c r="D929">
        <v>7700</v>
      </c>
      <c r="E929">
        <v>410065610085000</v>
      </c>
      <c r="F929">
        <v>97</v>
      </c>
      <c r="G929">
        <v>19</v>
      </c>
      <c r="H929">
        <v>2013</v>
      </c>
      <c r="I929">
        <v>51</v>
      </c>
      <c r="J929" t="s">
        <v>173</v>
      </c>
      <c r="K929" s="1">
        <v>41624</v>
      </c>
      <c r="L929" s="1">
        <v>41630</v>
      </c>
      <c r="M929" t="s">
        <v>17</v>
      </c>
    </row>
    <row r="930" spans="1:13" x14ac:dyDescent="0.25">
      <c r="A930">
        <v>832462107</v>
      </c>
      <c r="B930">
        <v>563</v>
      </c>
      <c r="C930">
        <v>5393</v>
      </c>
      <c r="D930">
        <v>7700</v>
      </c>
      <c r="E930">
        <v>410085799999000</v>
      </c>
      <c r="F930">
        <v>97</v>
      </c>
      <c r="G930">
        <v>19</v>
      </c>
      <c r="H930">
        <v>2013</v>
      </c>
      <c r="I930">
        <v>51</v>
      </c>
      <c r="J930" t="s">
        <v>173</v>
      </c>
      <c r="K930" s="1">
        <v>41624</v>
      </c>
      <c r="L930" s="1">
        <v>41630</v>
      </c>
      <c r="M930" t="s">
        <v>18</v>
      </c>
    </row>
    <row r="931" spans="1:13" x14ac:dyDescent="0.25">
      <c r="A931">
        <v>832462410</v>
      </c>
      <c r="B931">
        <v>2085</v>
      </c>
      <c r="C931">
        <v>5393</v>
      </c>
      <c r="F931">
        <v>97</v>
      </c>
      <c r="G931">
        <v>19</v>
      </c>
      <c r="H931">
        <v>2013</v>
      </c>
      <c r="I931">
        <v>51</v>
      </c>
      <c r="J931" t="s">
        <v>173</v>
      </c>
      <c r="K931" s="1">
        <v>41624</v>
      </c>
      <c r="L931" s="1">
        <v>41630</v>
      </c>
      <c r="M931" t="s">
        <v>19</v>
      </c>
    </row>
    <row r="932" spans="1:13" x14ac:dyDescent="0.25">
      <c r="A932">
        <v>832460193</v>
      </c>
      <c r="B932">
        <v>10</v>
      </c>
      <c r="C932">
        <v>5393</v>
      </c>
      <c r="D932">
        <v>7700</v>
      </c>
      <c r="E932">
        <v>400000610015000</v>
      </c>
      <c r="F932">
        <v>97</v>
      </c>
      <c r="G932">
        <v>19</v>
      </c>
      <c r="H932">
        <v>2013</v>
      </c>
      <c r="I932">
        <v>52</v>
      </c>
      <c r="J932" t="s">
        <v>174</v>
      </c>
      <c r="K932" s="1">
        <v>41631</v>
      </c>
      <c r="L932" s="1">
        <v>41637</v>
      </c>
      <c r="M932" t="s">
        <v>14</v>
      </c>
    </row>
    <row r="933" spans="1:13" x14ac:dyDescent="0.25">
      <c r="A933">
        <v>832460673</v>
      </c>
      <c r="B933">
        <v>37</v>
      </c>
      <c r="C933">
        <v>5393</v>
      </c>
      <c r="D933">
        <v>7700</v>
      </c>
      <c r="E933">
        <v>410015610040000</v>
      </c>
      <c r="F933">
        <v>97</v>
      </c>
      <c r="G933">
        <v>19</v>
      </c>
      <c r="H933">
        <v>2013</v>
      </c>
      <c r="I933">
        <v>52</v>
      </c>
      <c r="J933" t="s">
        <v>174</v>
      </c>
      <c r="K933" s="1">
        <v>41631</v>
      </c>
      <c r="L933" s="1">
        <v>41637</v>
      </c>
      <c r="M933" t="s">
        <v>15</v>
      </c>
    </row>
    <row r="934" spans="1:13" x14ac:dyDescent="0.25">
      <c r="A934">
        <v>832461154</v>
      </c>
      <c r="B934">
        <v>357</v>
      </c>
      <c r="C934">
        <v>5393</v>
      </c>
      <c r="D934">
        <v>7700</v>
      </c>
      <c r="E934">
        <v>410040610065000</v>
      </c>
      <c r="F934">
        <v>97</v>
      </c>
      <c r="G934">
        <v>19</v>
      </c>
      <c r="H934">
        <v>2013</v>
      </c>
      <c r="I934">
        <v>52</v>
      </c>
      <c r="J934" t="s">
        <v>174</v>
      </c>
      <c r="K934" s="1">
        <v>41631</v>
      </c>
      <c r="L934" s="1">
        <v>41637</v>
      </c>
      <c r="M934" t="s">
        <v>16</v>
      </c>
    </row>
    <row r="935" spans="1:13" x14ac:dyDescent="0.25">
      <c r="A935">
        <v>832461635</v>
      </c>
      <c r="B935">
        <v>1098</v>
      </c>
      <c r="C935">
        <v>5393</v>
      </c>
      <c r="D935">
        <v>7700</v>
      </c>
      <c r="E935">
        <v>410065610085000</v>
      </c>
      <c r="F935">
        <v>97</v>
      </c>
      <c r="G935">
        <v>19</v>
      </c>
      <c r="H935">
        <v>2013</v>
      </c>
      <c r="I935">
        <v>52</v>
      </c>
      <c r="J935" t="s">
        <v>174</v>
      </c>
      <c r="K935" s="1">
        <v>41631</v>
      </c>
      <c r="L935" s="1">
        <v>41637</v>
      </c>
      <c r="M935" t="s">
        <v>17</v>
      </c>
    </row>
    <row r="936" spans="1:13" x14ac:dyDescent="0.25">
      <c r="A936">
        <v>832462116</v>
      </c>
      <c r="B936">
        <v>619</v>
      </c>
      <c r="C936">
        <v>5393</v>
      </c>
      <c r="D936">
        <v>7700</v>
      </c>
      <c r="E936">
        <v>410085799999000</v>
      </c>
      <c r="F936">
        <v>97</v>
      </c>
      <c r="G936">
        <v>19</v>
      </c>
      <c r="H936">
        <v>2013</v>
      </c>
      <c r="I936">
        <v>52</v>
      </c>
      <c r="J936" t="s">
        <v>174</v>
      </c>
      <c r="K936" s="1">
        <v>41631</v>
      </c>
      <c r="L936" s="1">
        <v>41637</v>
      </c>
      <c r="M936" t="s">
        <v>18</v>
      </c>
    </row>
    <row r="937" spans="1:13" x14ac:dyDescent="0.25">
      <c r="A937">
        <v>832462233</v>
      </c>
      <c r="B937">
        <v>2121</v>
      </c>
      <c r="C937">
        <v>5393</v>
      </c>
      <c r="F937">
        <v>97</v>
      </c>
      <c r="G937">
        <v>19</v>
      </c>
      <c r="H937">
        <v>2013</v>
      </c>
      <c r="I937">
        <v>52</v>
      </c>
      <c r="J937" t="s">
        <v>174</v>
      </c>
      <c r="K937" s="1">
        <v>41631</v>
      </c>
      <c r="L937" s="1">
        <v>41637</v>
      </c>
      <c r="M937" t="s">
        <v>19</v>
      </c>
    </row>
    <row r="938" spans="1:13" x14ac:dyDescent="0.25">
      <c r="A938">
        <v>832459722</v>
      </c>
      <c r="B938">
        <v>10</v>
      </c>
      <c r="C938">
        <v>5393</v>
      </c>
      <c r="D938">
        <v>7700</v>
      </c>
      <c r="E938">
        <v>400000610015000</v>
      </c>
      <c r="F938">
        <v>97</v>
      </c>
      <c r="G938">
        <v>19</v>
      </c>
      <c r="H938">
        <v>2014</v>
      </c>
      <c r="I938">
        <v>1</v>
      </c>
      <c r="J938" t="s">
        <v>175</v>
      </c>
      <c r="K938" s="1">
        <v>41638</v>
      </c>
      <c r="L938" s="1">
        <v>41644</v>
      </c>
      <c r="M938" t="s">
        <v>14</v>
      </c>
    </row>
    <row r="939" spans="1:13" x14ac:dyDescent="0.25">
      <c r="A939">
        <v>832460203</v>
      </c>
      <c r="B939">
        <v>54</v>
      </c>
      <c r="C939">
        <v>5393</v>
      </c>
      <c r="D939">
        <v>7700</v>
      </c>
      <c r="E939">
        <v>410015610040000</v>
      </c>
      <c r="F939">
        <v>97</v>
      </c>
      <c r="G939">
        <v>19</v>
      </c>
      <c r="H939">
        <v>2014</v>
      </c>
      <c r="I939">
        <v>1</v>
      </c>
      <c r="J939" t="s">
        <v>175</v>
      </c>
      <c r="K939" s="1">
        <v>41638</v>
      </c>
      <c r="L939" s="1">
        <v>41644</v>
      </c>
      <c r="M939" t="s">
        <v>15</v>
      </c>
    </row>
    <row r="940" spans="1:13" x14ac:dyDescent="0.25">
      <c r="A940">
        <v>832460684</v>
      </c>
      <c r="B940">
        <v>379</v>
      </c>
      <c r="C940">
        <v>5393</v>
      </c>
      <c r="D940">
        <v>7700</v>
      </c>
      <c r="E940">
        <v>410040610065000</v>
      </c>
      <c r="F940">
        <v>97</v>
      </c>
      <c r="G940">
        <v>19</v>
      </c>
      <c r="H940">
        <v>2014</v>
      </c>
      <c r="I940">
        <v>1</v>
      </c>
      <c r="J940" t="s">
        <v>175</v>
      </c>
      <c r="K940" s="1">
        <v>41638</v>
      </c>
      <c r="L940" s="1">
        <v>41644</v>
      </c>
      <c r="M940" t="s">
        <v>16</v>
      </c>
    </row>
    <row r="941" spans="1:13" x14ac:dyDescent="0.25">
      <c r="A941">
        <v>832461166</v>
      </c>
      <c r="B941">
        <v>1047</v>
      </c>
      <c r="C941">
        <v>5393</v>
      </c>
      <c r="D941">
        <v>7700</v>
      </c>
      <c r="E941">
        <v>410065610085000</v>
      </c>
      <c r="F941">
        <v>97</v>
      </c>
      <c r="G941">
        <v>19</v>
      </c>
      <c r="H941">
        <v>2014</v>
      </c>
      <c r="I941">
        <v>1</v>
      </c>
      <c r="J941" t="s">
        <v>175</v>
      </c>
      <c r="K941" s="1">
        <v>41638</v>
      </c>
      <c r="L941" s="1">
        <v>41644</v>
      </c>
      <c r="M941" t="s">
        <v>17</v>
      </c>
    </row>
    <row r="942" spans="1:13" x14ac:dyDescent="0.25">
      <c r="A942">
        <v>832461646</v>
      </c>
      <c r="B942">
        <v>609</v>
      </c>
      <c r="C942">
        <v>5393</v>
      </c>
      <c r="D942">
        <v>7700</v>
      </c>
      <c r="E942">
        <v>410085799999000</v>
      </c>
      <c r="F942">
        <v>97</v>
      </c>
      <c r="G942">
        <v>19</v>
      </c>
      <c r="H942">
        <v>2014</v>
      </c>
      <c r="I942">
        <v>1</v>
      </c>
      <c r="J942" t="s">
        <v>175</v>
      </c>
      <c r="K942" s="1">
        <v>41638</v>
      </c>
      <c r="L942" s="1">
        <v>41644</v>
      </c>
      <c r="M942" t="s">
        <v>18</v>
      </c>
    </row>
    <row r="943" spans="1:13" x14ac:dyDescent="0.25">
      <c r="A943">
        <v>832462475</v>
      </c>
      <c r="B943">
        <v>2099</v>
      </c>
      <c r="C943">
        <v>5393</v>
      </c>
      <c r="F943">
        <v>97</v>
      </c>
      <c r="G943">
        <v>19</v>
      </c>
      <c r="H943">
        <v>2014</v>
      </c>
      <c r="I943">
        <v>1</v>
      </c>
      <c r="J943" t="s">
        <v>175</v>
      </c>
      <c r="K943" s="1">
        <v>41638</v>
      </c>
      <c r="L943" s="1">
        <v>41644</v>
      </c>
      <c r="M943" t="s">
        <v>19</v>
      </c>
    </row>
    <row r="944" spans="1:13" x14ac:dyDescent="0.25">
      <c r="A944">
        <v>832459732</v>
      </c>
      <c r="B944">
        <v>6</v>
      </c>
      <c r="C944">
        <v>5393</v>
      </c>
      <c r="D944">
        <v>7700</v>
      </c>
      <c r="E944">
        <v>400000610015000</v>
      </c>
      <c r="F944">
        <v>97</v>
      </c>
      <c r="G944">
        <v>19</v>
      </c>
      <c r="H944">
        <v>2014</v>
      </c>
      <c r="I944">
        <v>2</v>
      </c>
      <c r="J944" t="s">
        <v>176</v>
      </c>
      <c r="K944" s="1">
        <v>41645</v>
      </c>
      <c r="L944" s="1">
        <v>41651</v>
      </c>
      <c r="M944" t="s">
        <v>14</v>
      </c>
    </row>
    <row r="945" spans="1:13" x14ac:dyDescent="0.25">
      <c r="A945">
        <v>832460213</v>
      </c>
      <c r="B945">
        <v>33</v>
      </c>
      <c r="C945">
        <v>5393</v>
      </c>
      <c r="D945">
        <v>7700</v>
      </c>
      <c r="E945">
        <v>410015610040000</v>
      </c>
      <c r="F945">
        <v>97</v>
      </c>
      <c r="G945">
        <v>19</v>
      </c>
      <c r="H945">
        <v>2014</v>
      </c>
      <c r="I945">
        <v>2</v>
      </c>
      <c r="J945" t="s">
        <v>176</v>
      </c>
      <c r="K945" s="1">
        <v>41645</v>
      </c>
      <c r="L945" s="1">
        <v>41651</v>
      </c>
      <c r="M945" t="s">
        <v>15</v>
      </c>
    </row>
    <row r="946" spans="1:13" x14ac:dyDescent="0.25">
      <c r="A946">
        <v>832460694</v>
      </c>
      <c r="B946">
        <v>335</v>
      </c>
      <c r="C946">
        <v>5393</v>
      </c>
      <c r="D946">
        <v>7700</v>
      </c>
      <c r="E946">
        <v>410040610065000</v>
      </c>
      <c r="F946">
        <v>97</v>
      </c>
      <c r="G946">
        <v>19</v>
      </c>
      <c r="H946">
        <v>2014</v>
      </c>
      <c r="I946">
        <v>2</v>
      </c>
      <c r="J946" t="s">
        <v>176</v>
      </c>
      <c r="K946" s="1">
        <v>41645</v>
      </c>
      <c r="L946" s="1">
        <v>41651</v>
      </c>
      <c r="M946" t="s">
        <v>16</v>
      </c>
    </row>
    <row r="947" spans="1:13" x14ac:dyDescent="0.25">
      <c r="A947">
        <v>832461175</v>
      </c>
      <c r="B947">
        <v>1058</v>
      </c>
      <c r="C947">
        <v>5393</v>
      </c>
      <c r="D947">
        <v>7700</v>
      </c>
      <c r="E947">
        <v>410065610085000</v>
      </c>
      <c r="F947">
        <v>97</v>
      </c>
      <c r="G947">
        <v>19</v>
      </c>
      <c r="H947">
        <v>2014</v>
      </c>
      <c r="I947">
        <v>2</v>
      </c>
      <c r="J947" t="s">
        <v>176</v>
      </c>
      <c r="K947" s="1">
        <v>41645</v>
      </c>
      <c r="L947" s="1">
        <v>41651</v>
      </c>
      <c r="M947" t="s">
        <v>17</v>
      </c>
    </row>
    <row r="948" spans="1:13" x14ac:dyDescent="0.25">
      <c r="A948">
        <v>832461653</v>
      </c>
      <c r="B948">
        <v>546</v>
      </c>
      <c r="C948">
        <v>5393</v>
      </c>
      <c r="D948">
        <v>7700</v>
      </c>
      <c r="E948">
        <v>410085799999000</v>
      </c>
      <c r="F948">
        <v>97</v>
      </c>
      <c r="G948">
        <v>19</v>
      </c>
      <c r="H948">
        <v>2014</v>
      </c>
      <c r="I948">
        <v>2</v>
      </c>
      <c r="J948" t="s">
        <v>176</v>
      </c>
      <c r="K948" s="1">
        <v>41645</v>
      </c>
      <c r="L948" s="1">
        <v>41651</v>
      </c>
      <c r="M948" t="s">
        <v>18</v>
      </c>
    </row>
    <row r="949" spans="1:13" x14ac:dyDescent="0.25">
      <c r="A949">
        <v>832462415</v>
      </c>
      <c r="B949">
        <v>1978</v>
      </c>
      <c r="C949">
        <v>5393</v>
      </c>
      <c r="F949">
        <v>97</v>
      </c>
      <c r="G949">
        <v>19</v>
      </c>
      <c r="H949">
        <v>2014</v>
      </c>
      <c r="I949">
        <v>2</v>
      </c>
      <c r="J949" t="s">
        <v>176</v>
      </c>
      <c r="K949" s="1">
        <v>41645</v>
      </c>
      <c r="L949" s="1">
        <v>41651</v>
      </c>
      <c r="M949" t="s">
        <v>19</v>
      </c>
    </row>
    <row r="950" spans="1:13" x14ac:dyDescent="0.25">
      <c r="A950">
        <v>832459742</v>
      </c>
      <c r="B950">
        <v>10</v>
      </c>
      <c r="C950">
        <v>5393</v>
      </c>
      <c r="D950">
        <v>7700</v>
      </c>
      <c r="E950">
        <v>400000610015000</v>
      </c>
      <c r="F950">
        <v>97</v>
      </c>
      <c r="G950">
        <v>19</v>
      </c>
      <c r="H950">
        <v>2014</v>
      </c>
      <c r="I950">
        <v>3</v>
      </c>
      <c r="J950" t="s">
        <v>177</v>
      </c>
      <c r="K950" s="1">
        <v>41652</v>
      </c>
      <c r="L950" s="1">
        <v>41658</v>
      </c>
      <c r="M950" t="s">
        <v>14</v>
      </c>
    </row>
    <row r="951" spans="1:13" x14ac:dyDescent="0.25">
      <c r="A951">
        <v>832460223</v>
      </c>
      <c r="B951">
        <v>47</v>
      </c>
      <c r="C951">
        <v>5393</v>
      </c>
      <c r="D951">
        <v>7700</v>
      </c>
      <c r="E951">
        <v>410015610040000</v>
      </c>
      <c r="F951">
        <v>97</v>
      </c>
      <c r="G951">
        <v>19</v>
      </c>
      <c r="H951">
        <v>2014</v>
      </c>
      <c r="I951">
        <v>3</v>
      </c>
      <c r="J951" t="s">
        <v>177</v>
      </c>
      <c r="K951" s="1">
        <v>41652</v>
      </c>
      <c r="L951" s="1">
        <v>41658</v>
      </c>
      <c r="M951" t="s">
        <v>15</v>
      </c>
    </row>
    <row r="952" spans="1:13" x14ac:dyDescent="0.25">
      <c r="A952">
        <v>832460704</v>
      </c>
      <c r="B952">
        <v>362</v>
      </c>
      <c r="C952">
        <v>5393</v>
      </c>
      <c r="D952">
        <v>7700</v>
      </c>
      <c r="E952">
        <v>410040610065000</v>
      </c>
      <c r="F952">
        <v>97</v>
      </c>
      <c r="G952">
        <v>19</v>
      </c>
      <c r="H952">
        <v>2014</v>
      </c>
      <c r="I952">
        <v>3</v>
      </c>
      <c r="J952" t="s">
        <v>177</v>
      </c>
      <c r="K952" s="1">
        <v>41652</v>
      </c>
      <c r="L952" s="1">
        <v>41658</v>
      </c>
      <c r="M952" t="s">
        <v>16</v>
      </c>
    </row>
    <row r="953" spans="1:13" x14ac:dyDescent="0.25">
      <c r="A953">
        <v>832461185</v>
      </c>
      <c r="B953">
        <v>1032</v>
      </c>
      <c r="C953">
        <v>5393</v>
      </c>
      <c r="D953">
        <v>7700</v>
      </c>
      <c r="E953">
        <v>410065610085000</v>
      </c>
      <c r="F953">
        <v>97</v>
      </c>
      <c r="G953">
        <v>19</v>
      </c>
      <c r="H953">
        <v>2014</v>
      </c>
      <c r="I953">
        <v>3</v>
      </c>
      <c r="J953" t="s">
        <v>177</v>
      </c>
      <c r="K953" s="1">
        <v>41652</v>
      </c>
      <c r="L953" s="1">
        <v>41658</v>
      </c>
      <c r="M953" t="s">
        <v>17</v>
      </c>
    </row>
    <row r="954" spans="1:13" x14ac:dyDescent="0.25">
      <c r="A954">
        <v>832461666</v>
      </c>
      <c r="B954">
        <v>546</v>
      </c>
      <c r="C954">
        <v>5393</v>
      </c>
      <c r="D954">
        <v>7700</v>
      </c>
      <c r="E954">
        <v>410085799999000</v>
      </c>
      <c r="F954">
        <v>97</v>
      </c>
      <c r="G954">
        <v>19</v>
      </c>
      <c r="H954">
        <v>2014</v>
      </c>
      <c r="I954">
        <v>3</v>
      </c>
      <c r="J954" t="s">
        <v>177</v>
      </c>
      <c r="K954" s="1">
        <v>41652</v>
      </c>
      <c r="L954" s="1">
        <v>41658</v>
      </c>
      <c r="M954" t="s">
        <v>18</v>
      </c>
    </row>
    <row r="955" spans="1:13" x14ac:dyDescent="0.25">
      <c r="A955">
        <v>832462559</v>
      </c>
      <c r="B955">
        <v>1997</v>
      </c>
      <c r="C955">
        <v>5393</v>
      </c>
      <c r="F955">
        <v>97</v>
      </c>
      <c r="G955">
        <v>19</v>
      </c>
      <c r="H955">
        <v>2014</v>
      </c>
      <c r="I955">
        <v>3</v>
      </c>
      <c r="J955" t="s">
        <v>177</v>
      </c>
      <c r="K955" s="1">
        <v>41652</v>
      </c>
      <c r="L955" s="1">
        <v>41658</v>
      </c>
      <c r="M955" t="s">
        <v>19</v>
      </c>
    </row>
    <row r="956" spans="1:13" x14ac:dyDescent="0.25">
      <c r="A956">
        <v>832459752</v>
      </c>
      <c r="B956">
        <v>9</v>
      </c>
      <c r="C956">
        <v>5393</v>
      </c>
      <c r="D956">
        <v>7700</v>
      </c>
      <c r="E956">
        <v>400000610015000</v>
      </c>
      <c r="F956">
        <v>97</v>
      </c>
      <c r="G956">
        <v>19</v>
      </c>
      <c r="H956">
        <v>2014</v>
      </c>
      <c r="I956">
        <v>4</v>
      </c>
      <c r="J956" t="s">
        <v>178</v>
      </c>
      <c r="K956" s="1">
        <v>41659</v>
      </c>
      <c r="L956" s="1">
        <v>41665</v>
      </c>
      <c r="M956" t="s">
        <v>14</v>
      </c>
    </row>
    <row r="957" spans="1:13" x14ac:dyDescent="0.25">
      <c r="A957">
        <v>832460233</v>
      </c>
      <c r="B957">
        <v>42</v>
      </c>
      <c r="C957">
        <v>5393</v>
      </c>
      <c r="D957">
        <v>7700</v>
      </c>
      <c r="E957">
        <v>410015610040000</v>
      </c>
      <c r="F957">
        <v>97</v>
      </c>
      <c r="G957">
        <v>19</v>
      </c>
      <c r="H957">
        <v>2014</v>
      </c>
      <c r="I957">
        <v>4</v>
      </c>
      <c r="J957" t="s">
        <v>178</v>
      </c>
      <c r="K957" s="1">
        <v>41659</v>
      </c>
      <c r="L957" s="1">
        <v>41665</v>
      </c>
      <c r="M957" t="s">
        <v>15</v>
      </c>
    </row>
    <row r="958" spans="1:13" x14ac:dyDescent="0.25">
      <c r="A958">
        <v>832460714</v>
      </c>
      <c r="B958">
        <v>404</v>
      </c>
      <c r="C958">
        <v>5393</v>
      </c>
      <c r="D958">
        <v>7700</v>
      </c>
      <c r="E958">
        <v>410040610065000</v>
      </c>
      <c r="F958">
        <v>97</v>
      </c>
      <c r="G958">
        <v>19</v>
      </c>
      <c r="H958">
        <v>2014</v>
      </c>
      <c r="I958">
        <v>4</v>
      </c>
      <c r="J958" t="s">
        <v>178</v>
      </c>
      <c r="K958" s="1">
        <v>41659</v>
      </c>
      <c r="L958" s="1">
        <v>41665</v>
      </c>
      <c r="M958" t="s">
        <v>16</v>
      </c>
    </row>
    <row r="959" spans="1:13" x14ac:dyDescent="0.25">
      <c r="A959">
        <v>832461195</v>
      </c>
      <c r="B959">
        <v>1076</v>
      </c>
      <c r="C959">
        <v>5393</v>
      </c>
      <c r="D959">
        <v>7700</v>
      </c>
      <c r="E959">
        <v>410065610085000</v>
      </c>
      <c r="F959">
        <v>97</v>
      </c>
      <c r="G959">
        <v>19</v>
      </c>
      <c r="H959">
        <v>2014</v>
      </c>
      <c r="I959">
        <v>4</v>
      </c>
      <c r="J959" t="s">
        <v>178</v>
      </c>
      <c r="K959" s="1">
        <v>41659</v>
      </c>
      <c r="L959" s="1">
        <v>41665</v>
      </c>
      <c r="M959" t="s">
        <v>17</v>
      </c>
    </row>
    <row r="960" spans="1:13" x14ac:dyDescent="0.25">
      <c r="A960">
        <v>832461676</v>
      </c>
      <c r="B960">
        <v>586</v>
      </c>
      <c r="C960">
        <v>5393</v>
      </c>
      <c r="D960">
        <v>7700</v>
      </c>
      <c r="E960">
        <v>410085799999000</v>
      </c>
      <c r="F960">
        <v>97</v>
      </c>
      <c r="G960">
        <v>19</v>
      </c>
      <c r="H960">
        <v>2014</v>
      </c>
      <c r="I960">
        <v>4</v>
      </c>
      <c r="J960" t="s">
        <v>178</v>
      </c>
      <c r="K960" s="1">
        <v>41659</v>
      </c>
      <c r="L960" s="1">
        <v>41665</v>
      </c>
      <c r="M960" t="s">
        <v>18</v>
      </c>
    </row>
    <row r="961" spans="1:13" x14ac:dyDescent="0.25">
      <c r="A961">
        <v>832462451</v>
      </c>
      <c r="B961">
        <v>2117</v>
      </c>
      <c r="C961">
        <v>5393</v>
      </c>
      <c r="F961">
        <v>97</v>
      </c>
      <c r="G961">
        <v>19</v>
      </c>
      <c r="H961">
        <v>2014</v>
      </c>
      <c r="I961">
        <v>4</v>
      </c>
      <c r="J961" t="s">
        <v>178</v>
      </c>
      <c r="K961" s="1">
        <v>41659</v>
      </c>
      <c r="L961" s="1">
        <v>41665</v>
      </c>
      <c r="M961" t="s">
        <v>19</v>
      </c>
    </row>
    <row r="962" spans="1:13" x14ac:dyDescent="0.25">
      <c r="A962">
        <v>832459762</v>
      </c>
      <c r="B962">
        <v>11</v>
      </c>
      <c r="C962">
        <v>5393</v>
      </c>
      <c r="D962">
        <v>7700</v>
      </c>
      <c r="E962">
        <v>400000610015000</v>
      </c>
      <c r="F962">
        <v>97</v>
      </c>
      <c r="G962">
        <v>19</v>
      </c>
      <c r="H962">
        <v>2014</v>
      </c>
      <c r="I962">
        <v>5</v>
      </c>
      <c r="J962" t="s">
        <v>179</v>
      </c>
      <c r="K962" s="1">
        <v>41666</v>
      </c>
      <c r="L962" s="1">
        <v>41672</v>
      </c>
      <c r="M962" t="s">
        <v>14</v>
      </c>
    </row>
    <row r="963" spans="1:13" x14ac:dyDescent="0.25">
      <c r="A963">
        <v>832460243</v>
      </c>
      <c r="B963">
        <v>38</v>
      </c>
      <c r="C963">
        <v>5393</v>
      </c>
      <c r="D963">
        <v>7700</v>
      </c>
      <c r="E963">
        <v>410015610040000</v>
      </c>
      <c r="F963">
        <v>97</v>
      </c>
      <c r="G963">
        <v>19</v>
      </c>
      <c r="H963">
        <v>2014</v>
      </c>
      <c r="I963">
        <v>5</v>
      </c>
      <c r="J963" t="s">
        <v>179</v>
      </c>
      <c r="K963" s="1">
        <v>41666</v>
      </c>
      <c r="L963" s="1">
        <v>41672</v>
      </c>
      <c r="M963" t="s">
        <v>15</v>
      </c>
    </row>
    <row r="964" spans="1:13" x14ac:dyDescent="0.25">
      <c r="A964">
        <v>832460724</v>
      </c>
      <c r="B964">
        <v>384</v>
      </c>
      <c r="C964">
        <v>5393</v>
      </c>
      <c r="D964">
        <v>7700</v>
      </c>
      <c r="E964">
        <v>410040610065000</v>
      </c>
      <c r="F964">
        <v>97</v>
      </c>
      <c r="G964">
        <v>19</v>
      </c>
      <c r="H964">
        <v>2014</v>
      </c>
      <c r="I964">
        <v>5</v>
      </c>
      <c r="J964" t="s">
        <v>179</v>
      </c>
      <c r="K964" s="1">
        <v>41666</v>
      </c>
      <c r="L964" s="1">
        <v>41672</v>
      </c>
      <c r="M964" t="s">
        <v>16</v>
      </c>
    </row>
    <row r="965" spans="1:13" x14ac:dyDescent="0.25">
      <c r="A965">
        <v>832461205</v>
      </c>
      <c r="B965">
        <v>1083</v>
      </c>
      <c r="C965">
        <v>5393</v>
      </c>
      <c r="D965">
        <v>7700</v>
      </c>
      <c r="E965">
        <v>410065610085000</v>
      </c>
      <c r="F965">
        <v>97</v>
      </c>
      <c r="G965">
        <v>19</v>
      </c>
      <c r="H965">
        <v>2014</v>
      </c>
      <c r="I965">
        <v>5</v>
      </c>
      <c r="J965" t="s">
        <v>179</v>
      </c>
      <c r="K965" s="1">
        <v>41666</v>
      </c>
      <c r="L965" s="1">
        <v>41672</v>
      </c>
      <c r="M965" t="s">
        <v>17</v>
      </c>
    </row>
    <row r="966" spans="1:13" x14ac:dyDescent="0.25">
      <c r="A966">
        <v>832461686</v>
      </c>
      <c r="B966">
        <v>602</v>
      </c>
      <c r="C966">
        <v>5393</v>
      </c>
      <c r="D966">
        <v>7700</v>
      </c>
      <c r="E966">
        <v>410085799999000</v>
      </c>
      <c r="F966">
        <v>97</v>
      </c>
      <c r="G966">
        <v>19</v>
      </c>
      <c r="H966">
        <v>2014</v>
      </c>
      <c r="I966">
        <v>5</v>
      </c>
      <c r="J966" t="s">
        <v>179</v>
      </c>
      <c r="K966" s="1">
        <v>41666</v>
      </c>
      <c r="L966" s="1">
        <v>41672</v>
      </c>
      <c r="M966" t="s">
        <v>18</v>
      </c>
    </row>
    <row r="967" spans="1:13" x14ac:dyDescent="0.25">
      <c r="A967">
        <v>832462453</v>
      </c>
      <c r="B967">
        <v>2118</v>
      </c>
      <c r="C967">
        <v>5393</v>
      </c>
      <c r="F967">
        <v>97</v>
      </c>
      <c r="G967">
        <v>19</v>
      </c>
      <c r="H967">
        <v>2014</v>
      </c>
      <c r="I967">
        <v>5</v>
      </c>
      <c r="J967" t="s">
        <v>179</v>
      </c>
      <c r="K967" s="1">
        <v>41666</v>
      </c>
      <c r="L967" s="1">
        <v>41672</v>
      </c>
      <c r="M967" t="s">
        <v>19</v>
      </c>
    </row>
    <row r="968" spans="1:13" x14ac:dyDescent="0.25">
      <c r="A968">
        <v>832459772</v>
      </c>
      <c r="B968">
        <v>6</v>
      </c>
      <c r="C968">
        <v>5393</v>
      </c>
      <c r="D968">
        <v>7700</v>
      </c>
      <c r="E968">
        <v>400000610015000</v>
      </c>
      <c r="F968">
        <v>97</v>
      </c>
      <c r="G968">
        <v>19</v>
      </c>
      <c r="H968">
        <v>2014</v>
      </c>
      <c r="I968">
        <v>6</v>
      </c>
      <c r="J968" t="s">
        <v>180</v>
      </c>
      <c r="K968" s="1">
        <v>41673</v>
      </c>
      <c r="L968" s="1">
        <v>41679</v>
      </c>
      <c r="M968" t="s">
        <v>14</v>
      </c>
    </row>
    <row r="969" spans="1:13" x14ac:dyDescent="0.25">
      <c r="A969">
        <v>832460254</v>
      </c>
      <c r="B969">
        <v>38</v>
      </c>
      <c r="C969">
        <v>5393</v>
      </c>
      <c r="D969">
        <v>7700</v>
      </c>
      <c r="E969">
        <v>410015610040000</v>
      </c>
      <c r="F969">
        <v>97</v>
      </c>
      <c r="G969">
        <v>19</v>
      </c>
      <c r="H969">
        <v>2014</v>
      </c>
      <c r="I969">
        <v>6</v>
      </c>
      <c r="J969" t="s">
        <v>180</v>
      </c>
      <c r="K969" s="1">
        <v>41673</v>
      </c>
      <c r="L969" s="1">
        <v>41679</v>
      </c>
      <c r="M969" t="s">
        <v>15</v>
      </c>
    </row>
    <row r="970" spans="1:13" x14ac:dyDescent="0.25">
      <c r="A970">
        <v>832460734</v>
      </c>
      <c r="B970">
        <v>378</v>
      </c>
      <c r="C970">
        <v>5393</v>
      </c>
      <c r="D970">
        <v>7700</v>
      </c>
      <c r="E970">
        <v>410040610065000</v>
      </c>
      <c r="F970">
        <v>97</v>
      </c>
      <c r="G970">
        <v>19</v>
      </c>
      <c r="H970">
        <v>2014</v>
      </c>
      <c r="I970">
        <v>6</v>
      </c>
      <c r="J970" t="s">
        <v>180</v>
      </c>
      <c r="K970" s="1">
        <v>41673</v>
      </c>
      <c r="L970" s="1">
        <v>41679</v>
      </c>
      <c r="M970" t="s">
        <v>16</v>
      </c>
    </row>
    <row r="971" spans="1:13" x14ac:dyDescent="0.25">
      <c r="A971">
        <v>832461215</v>
      </c>
      <c r="B971">
        <v>1075</v>
      </c>
      <c r="C971">
        <v>5393</v>
      </c>
      <c r="D971">
        <v>7700</v>
      </c>
      <c r="E971">
        <v>410065610085000</v>
      </c>
      <c r="F971">
        <v>97</v>
      </c>
      <c r="G971">
        <v>19</v>
      </c>
      <c r="H971">
        <v>2014</v>
      </c>
      <c r="I971">
        <v>6</v>
      </c>
      <c r="J971" t="s">
        <v>180</v>
      </c>
      <c r="K971" s="1">
        <v>41673</v>
      </c>
      <c r="L971" s="1">
        <v>41679</v>
      </c>
      <c r="M971" t="s">
        <v>17</v>
      </c>
    </row>
    <row r="972" spans="1:13" x14ac:dyDescent="0.25">
      <c r="A972">
        <v>832461696</v>
      </c>
      <c r="B972">
        <v>596</v>
      </c>
      <c r="C972">
        <v>5393</v>
      </c>
      <c r="D972">
        <v>7700</v>
      </c>
      <c r="E972">
        <v>410085799999000</v>
      </c>
      <c r="F972">
        <v>97</v>
      </c>
      <c r="G972">
        <v>19</v>
      </c>
      <c r="H972">
        <v>2014</v>
      </c>
      <c r="I972">
        <v>6</v>
      </c>
      <c r="J972" t="s">
        <v>180</v>
      </c>
      <c r="K972" s="1">
        <v>41673</v>
      </c>
      <c r="L972" s="1">
        <v>41679</v>
      </c>
      <c r="M972" t="s">
        <v>18</v>
      </c>
    </row>
    <row r="973" spans="1:13" x14ac:dyDescent="0.25">
      <c r="A973">
        <v>832462201</v>
      </c>
      <c r="B973">
        <v>2093</v>
      </c>
      <c r="C973">
        <v>5393</v>
      </c>
      <c r="F973">
        <v>97</v>
      </c>
      <c r="G973">
        <v>19</v>
      </c>
      <c r="H973">
        <v>2014</v>
      </c>
      <c r="I973">
        <v>6</v>
      </c>
      <c r="J973" t="s">
        <v>180</v>
      </c>
      <c r="K973" s="1">
        <v>41673</v>
      </c>
      <c r="L973" s="1">
        <v>41679</v>
      </c>
      <c r="M973" t="s">
        <v>19</v>
      </c>
    </row>
    <row r="974" spans="1:13" x14ac:dyDescent="0.25">
      <c r="A974">
        <v>832459782</v>
      </c>
      <c r="B974">
        <v>8</v>
      </c>
      <c r="C974">
        <v>5393</v>
      </c>
      <c r="D974">
        <v>7700</v>
      </c>
      <c r="E974">
        <v>400000610015000</v>
      </c>
      <c r="F974">
        <v>97</v>
      </c>
      <c r="G974">
        <v>19</v>
      </c>
      <c r="H974">
        <v>2014</v>
      </c>
      <c r="I974">
        <v>7</v>
      </c>
      <c r="J974" t="s">
        <v>181</v>
      </c>
      <c r="K974" s="1">
        <v>41680</v>
      </c>
      <c r="L974" s="1">
        <v>41686</v>
      </c>
      <c r="M974" t="s">
        <v>14</v>
      </c>
    </row>
    <row r="975" spans="1:13" x14ac:dyDescent="0.25">
      <c r="A975">
        <v>832460263</v>
      </c>
      <c r="B975">
        <v>44</v>
      </c>
      <c r="C975">
        <v>5393</v>
      </c>
      <c r="D975">
        <v>7700</v>
      </c>
      <c r="E975">
        <v>410015610040000</v>
      </c>
      <c r="F975">
        <v>97</v>
      </c>
      <c r="G975">
        <v>19</v>
      </c>
      <c r="H975">
        <v>2014</v>
      </c>
      <c r="I975">
        <v>7</v>
      </c>
      <c r="J975" t="s">
        <v>181</v>
      </c>
      <c r="K975" s="1">
        <v>41680</v>
      </c>
      <c r="L975" s="1">
        <v>41686</v>
      </c>
      <c r="M975" t="s">
        <v>15</v>
      </c>
    </row>
    <row r="976" spans="1:13" x14ac:dyDescent="0.25">
      <c r="A976">
        <v>832460744</v>
      </c>
      <c r="B976">
        <v>383</v>
      </c>
      <c r="C976">
        <v>5393</v>
      </c>
      <c r="D976">
        <v>7700</v>
      </c>
      <c r="E976">
        <v>410040610065000</v>
      </c>
      <c r="F976">
        <v>97</v>
      </c>
      <c r="G976">
        <v>19</v>
      </c>
      <c r="H976">
        <v>2014</v>
      </c>
      <c r="I976">
        <v>7</v>
      </c>
      <c r="J976" t="s">
        <v>181</v>
      </c>
      <c r="K976" s="1">
        <v>41680</v>
      </c>
      <c r="L976" s="1">
        <v>41686</v>
      </c>
      <c r="M976" t="s">
        <v>16</v>
      </c>
    </row>
    <row r="977" spans="1:13" x14ac:dyDescent="0.25">
      <c r="A977">
        <v>832461225</v>
      </c>
      <c r="B977">
        <v>1061</v>
      </c>
      <c r="C977">
        <v>5393</v>
      </c>
      <c r="D977">
        <v>7700</v>
      </c>
      <c r="E977">
        <v>410065610085000</v>
      </c>
      <c r="F977">
        <v>97</v>
      </c>
      <c r="G977">
        <v>19</v>
      </c>
      <c r="H977">
        <v>2014</v>
      </c>
      <c r="I977">
        <v>7</v>
      </c>
      <c r="J977" t="s">
        <v>181</v>
      </c>
      <c r="K977" s="1">
        <v>41680</v>
      </c>
      <c r="L977" s="1">
        <v>41686</v>
      </c>
      <c r="M977" t="s">
        <v>17</v>
      </c>
    </row>
    <row r="978" spans="1:13" x14ac:dyDescent="0.25">
      <c r="A978">
        <v>832461706</v>
      </c>
      <c r="B978">
        <v>570</v>
      </c>
      <c r="C978">
        <v>5393</v>
      </c>
      <c r="D978">
        <v>7700</v>
      </c>
      <c r="E978">
        <v>410085799999000</v>
      </c>
      <c r="F978">
        <v>97</v>
      </c>
      <c r="G978">
        <v>19</v>
      </c>
      <c r="H978">
        <v>2014</v>
      </c>
      <c r="I978">
        <v>7</v>
      </c>
      <c r="J978" t="s">
        <v>181</v>
      </c>
      <c r="K978" s="1">
        <v>41680</v>
      </c>
      <c r="L978" s="1">
        <v>41686</v>
      </c>
      <c r="M978" t="s">
        <v>18</v>
      </c>
    </row>
    <row r="979" spans="1:13" x14ac:dyDescent="0.25">
      <c r="A979">
        <v>832462129</v>
      </c>
      <c r="B979">
        <v>2066</v>
      </c>
      <c r="C979">
        <v>5393</v>
      </c>
      <c r="F979">
        <v>97</v>
      </c>
      <c r="G979">
        <v>19</v>
      </c>
      <c r="H979">
        <v>2014</v>
      </c>
      <c r="I979">
        <v>7</v>
      </c>
      <c r="J979" t="s">
        <v>181</v>
      </c>
      <c r="K979" s="1">
        <v>41680</v>
      </c>
      <c r="L979" s="1">
        <v>41686</v>
      </c>
      <c r="M979" t="s">
        <v>19</v>
      </c>
    </row>
    <row r="980" spans="1:13" x14ac:dyDescent="0.25">
      <c r="A980">
        <v>832459792</v>
      </c>
      <c r="B980">
        <v>6</v>
      </c>
      <c r="C980">
        <v>5393</v>
      </c>
      <c r="D980">
        <v>7700</v>
      </c>
      <c r="E980">
        <v>400000610015000</v>
      </c>
      <c r="F980">
        <v>97</v>
      </c>
      <c r="G980">
        <v>19</v>
      </c>
      <c r="H980">
        <v>2014</v>
      </c>
      <c r="I980">
        <v>8</v>
      </c>
      <c r="J980" t="s">
        <v>182</v>
      </c>
      <c r="K980" s="1">
        <v>41687</v>
      </c>
      <c r="L980" s="1">
        <v>41693</v>
      </c>
      <c r="M980" t="s">
        <v>14</v>
      </c>
    </row>
    <row r="981" spans="1:13" x14ac:dyDescent="0.25">
      <c r="A981">
        <v>832460273</v>
      </c>
      <c r="B981">
        <v>48</v>
      </c>
      <c r="C981">
        <v>5393</v>
      </c>
      <c r="D981">
        <v>7700</v>
      </c>
      <c r="E981">
        <v>410015610040000</v>
      </c>
      <c r="F981">
        <v>97</v>
      </c>
      <c r="G981">
        <v>19</v>
      </c>
      <c r="H981">
        <v>2014</v>
      </c>
      <c r="I981">
        <v>8</v>
      </c>
      <c r="J981" t="s">
        <v>182</v>
      </c>
      <c r="K981" s="1">
        <v>41687</v>
      </c>
      <c r="L981" s="1">
        <v>41693</v>
      </c>
      <c r="M981" t="s">
        <v>15</v>
      </c>
    </row>
    <row r="982" spans="1:13" x14ac:dyDescent="0.25">
      <c r="A982">
        <v>832460754</v>
      </c>
      <c r="B982">
        <v>339</v>
      </c>
      <c r="C982">
        <v>5393</v>
      </c>
      <c r="D982">
        <v>7700</v>
      </c>
      <c r="E982">
        <v>410040610065000</v>
      </c>
      <c r="F982">
        <v>97</v>
      </c>
      <c r="G982">
        <v>19</v>
      </c>
      <c r="H982">
        <v>2014</v>
      </c>
      <c r="I982">
        <v>8</v>
      </c>
      <c r="J982" t="s">
        <v>182</v>
      </c>
      <c r="K982" s="1">
        <v>41687</v>
      </c>
      <c r="L982" s="1">
        <v>41693</v>
      </c>
      <c r="M982" t="s">
        <v>16</v>
      </c>
    </row>
    <row r="983" spans="1:13" x14ac:dyDescent="0.25">
      <c r="A983">
        <v>832461235</v>
      </c>
      <c r="B983">
        <v>1108</v>
      </c>
      <c r="C983">
        <v>5393</v>
      </c>
      <c r="D983">
        <v>7700</v>
      </c>
      <c r="E983">
        <v>410065610085000</v>
      </c>
      <c r="F983">
        <v>97</v>
      </c>
      <c r="G983">
        <v>19</v>
      </c>
      <c r="H983">
        <v>2014</v>
      </c>
      <c r="I983">
        <v>8</v>
      </c>
      <c r="J983" t="s">
        <v>182</v>
      </c>
      <c r="K983" s="1">
        <v>41687</v>
      </c>
      <c r="L983" s="1">
        <v>41693</v>
      </c>
      <c r="M983" t="s">
        <v>17</v>
      </c>
    </row>
    <row r="984" spans="1:13" x14ac:dyDescent="0.25">
      <c r="A984">
        <v>832461713</v>
      </c>
      <c r="B984">
        <v>608</v>
      </c>
      <c r="C984">
        <v>5393</v>
      </c>
      <c r="D984">
        <v>7700</v>
      </c>
      <c r="E984">
        <v>410085799999000</v>
      </c>
      <c r="F984">
        <v>97</v>
      </c>
      <c r="G984">
        <v>19</v>
      </c>
      <c r="H984">
        <v>2014</v>
      </c>
      <c r="I984">
        <v>8</v>
      </c>
      <c r="J984" t="s">
        <v>182</v>
      </c>
      <c r="K984" s="1">
        <v>41687</v>
      </c>
      <c r="L984" s="1">
        <v>41693</v>
      </c>
      <c r="M984" t="s">
        <v>18</v>
      </c>
    </row>
    <row r="985" spans="1:13" x14ac:dyDescent="0.25">
      <c r="A985">
        <v>832462251</v>
      </c>
      <c r="B985">
        <v>2109</v>
      </c>
      <c r="C985">
        <v>5393</v>
      </c>
      <c r="F985">
        <v>97</v>
      </c>
      <c r="G985">
        <v>19</v>
      </c>
      <c r="H985">
        <v>2014</v>
      </c>
      <c r="I985">
        <v>8</v>
      </c>
      <c r="J985" t="s">
        <v>182</v>
      </c>
      <c r="K985" s="1">
        <v>41687</v>
      </c>
      <c r="L985" s="1">
        <v>41693</v>
      </c>
      <c r="M985" t="s">
        <v>19</v>
      </c>
    </row>
    <row r="986" spans="1:13" x14ac:dyDescent="0.25">
      <c r="A986">
        <v>832459802</v>
      </c>
      <c r="B986">
        <v>10</v>
      </c>
      <c r="C986">
        <v>5393</v>
      </c>
      <c r="D986">
        <v>7700</v>
      </c>
      <c r="E986">
        <v>400000610015000</v>
      </c>
      <c r="F986">
        <v>97</v>
      </c>
      <c r="G986">
        <v>19</v>
      </c>
      <c r="H986">
        <v>2014</v>
      </c>
      <c r="I986">
        <v>9</v>
      </c>
      <c r="J986" t="s">
        <v>183</v>
      </c>
      <c r="K986" s="1">
        <v>41694</v>
      </c>
      <c r="L986" s="1">
        <v>41700</v>
      </c>
      <c r="M986" t="s">
        <v>14</v>
      </c>
    </row>
    <row r="987" spans="1:13" x14ac:dyDescent="0.25">
      <c r="A987">
        <v>832460283</v>
      </c>
      <c r="B987">
        <v>41</v>
      </c>
      <c r="C987">
        <v>5393</v>
      </c>
      <c r="D987">
        <v>7700</v>
      </c>
      <c r="E987">
        <v>410015610040000</v>
      </c>
      <c r="F987">
        <v>97</v>
      </c>
      <c r="G987">
        <v>19</v>
      </c>
      <c r="H987">
        <v>2014</v>
      </c>
      <c r="I987">
        <v>9</v>
      </c>
      <c r="J987" t="s">
        <v>183</v>
      </c>
      <c r="K987" s="1">
        <v>41694</v>
      </c>
      <c r="L987" s="1">
        <v>41700</v>
      </c>
      <c r="M987" t="s">
        <v>15</v>
      </c>
    </row>
    <row r="988" spans="1:13" x14ac:dyDescent="0.25">
      <c r="A988">
        <v>832460764</v>
      </c>
      <c r="B988">
        <v>350</v>
      </c>
      <c r="C988">
        <v>5393</v>
      </c>
      <c r="D988">
        <v>7700</v>
      </c>
      <c r="E988">
        <v>410040610065000</v>
      </c>
      <c r="F988">
        <v>97</v>
      </c>
      <c r="G988">
        <v>19</v>
      </c>
      <c r="H988">
        <v>2014</v>
      </c>
      <c r="I988">
        <v>9</v>
      </c>
      <c r="J988" t="s">
        <v>183</v>
      </c>
      <c r="K988" s="1">
        <v>41694</v>
      </c>
      <c r="L988" s="1">
        <v>41700</v>
      </c>
      <c r="M988" t="s">
        <v>16</v>
      </c>
    </row>
    <row r="989" spans="1:13" x14ac:dyDescent="0.25">
      <c r="A989">
        <v>832461245</v>
      </c>
      <c r="B989">
        <v>1045</v>
      </c>
      <c r="C989">
        <v>5393</v>
      </c>
      <c r="D989">
        <v>7700</v>
      </c>
      <c r="E989">
        <v>410065610085000</v>
      </c>
      <c r="F989">
        <v>97</v>
      </c>
      <c r="G989">
        <v>19</v>
      </c>
      <c r="H989">
        <v>2014</v>
      </c>
      <c r="I989">
        <v>9</v>
      </c>
      <c r="J989" t="s">
        <v>183</v>
      </c>
      <c r="K989" s="1">
        <v>41694</v>
      </c>
      <c r="L989" s="1">
        <v>41700</v>
      </c>
      <c r="M989" t="s">
        <v>17</v>
      </c>
    </row>
    <row r="990" spans="1:13" x14ac:dyDescent="0.25">
      <c r="A990">
        <v>832461726</v>
      </c>
      <c r="B990">
        <v>565</v>
      </c>
      <c r="C990">
        <v>5393</v>
      </c>
      <c r="D990">
        <v>7700</v>
      </c>
      <c r="E990">
        <v>410085799999000</v>
      </c>
      <c r="F990">
        <v>97</v>
      </c>
      <c r="G990">
        <v>19</v>
      </c>
      <c r="H990">
        <v>2014</v>
      </c>
      <c r="I990">
        <v>9</v>
      </c>
      <c r="J990" t="s">
        <v>183</v>
      </c>
      <c r="K990" s="1">
        <v>41694</v>
      </c>
      <c r="L990" s="1">
        <v>41700</v>
      </c>
      <c r="M990" t="s">
        <v>18</v>
      </c>
    </row>
    <row r="991" spans="1:13" x14ac:dyDescent="0.25">
      <c r="A991">
        <v>832462340</v>
      </c>
      <c r="B991">
        <v>2011</v>
      </c>
      <c r="C991">
        <v>5393</v>
      </c>
      <c r="F991">
        <v>97</v>
      </c>
      <c r="G991">
        <v>19</v>
      </c>
      <c r="H991">
        <v>2014</v>
      </c>
      <c r="I991">
        <v>9</v>
      </c>
      <c r="J991" t="s">
        <v>183</v>
      </c>
      <c r="K991" s="1">
        <v>41694</v>
      </c>
      <c r="L991" s="1">
        <v>41700</v>
      </c>
      <c r="M991" t="s">
        <v>19</v>
      </c>
    </row>
    <row r="992" spans="1:13" x14ac:dyDescent="0.25">
      <c r="A992">
        <v>832459812</v>
      </c>
      <c r="B992">
        <v>7</v>
      </c>
      <c r="C992">
        <v>5393</v>
      </c>
      <c r="D992">
        <v>7700</v>
      </c>
      <c r="E992">
        <v>400000610015000</v>
      </c>
      <c r="F992">
        <v>97</v>
      </c>
      <c r="G992">
        <v>19</v>
      </c>
      <c r="H992">
        <v>2014</v>
      </c>
      <c r="I992">
        <v>10</v>
      </c>
      <c r="J992" t="s">
        <v>184</v>
      </c>
      <c r="K992" s="1">
        <v>41701</v>
      </c>
      <c r="L992" s="1">
        <v>41707</v>
      </c>
      <c r="M992" t="s">
        <v>14</v>
      </c>
    </row>
    <row r="993" spans="1:13" x14ac:dyDescent="0.25">
      <c r="A993">
        <v>832460293</v>
      </c>
      <c r="B993">
        <v>44</v>
      </c>
      <c r="C993">
        <v>5393</v>
      </c>
      <c r="D993">
        <v>7700</v>
      </c>
      <c r="E993">
        <v>410015610040000</v>
      </c>
      <c r="F993">
        <v>97</v>
      </c>
      <c r="G993">
        <v>19</v>
      </c>
      <c r="H993">
        <v>2014</v>
      </c>
      <c r="I993">
        <v>10</v>
      </c>
      <c r="J993" t="s">
        <v>184</v>
      </c>
      <c r="K993" s="1">
        <v>41701</v>
      </c>
      <c r="L993" s="1">
        <v>41707</v>
      </c>
      <c r="M993" t="s">
        <v>15</v>
      </c>
    </row>
    <row r="994" spans="1:13" x14ac:dyDescent="0.25">
      <c r="A994">
        <v>832460774</v>
      </c>
      <c r="B994">
        <v>363</v>
      </c>
      <c r="C994">
        <v>5393</v>
      </c>
      <c r="D994">
        <v>7700</v>
      </c>
      <c r="E994">
        <v>410040610065000</v>
      </c>
      <c r="F994">
        <v>97</v>
      </c>
      <c r="G994">
        <v>19</v>
      </c>
      <c r="H994">
        <v>2014</v>
      </c>
      <c r="I994">
        <v>10</v>
      </c>
      <c r="J994" t="s">
        <v>184</v>
      </c>
      <c r="K994" s="1">
        <v>41701</v>
      </c>
      <c r="L994" s="1">
        <v>41707</v>
      </c>
      <c r="M994" t="s">
        <v>16</v>
      </c>
    </row>
    <row r="995" spans="1:13" x14ac:dyDescent="0.25">
      <c r="A995">
        <v>832461255</v>
      </c>
      <c r="B995">
        <v>1054</v>
      </c>
      <c r="C995">
        <v>5393</v>
      </c>
      <c r="D995">
        <v>7700</v>
      </c>
      <c r="E995">
        <v>410065610085000</v>
      </c>
      <c r="F995">
        <v>97</v>
      </c>
      <c r="G995">
        <v>19</v>
      </c>
      <c r="H995">
        <v>2014</v>
      </c>
      <c r="I995">
        <v>10</v>
      </c>
      <c r="J995" t="s">
        <v>184</v>
      </c>
      <c r="K995" s="1">
        <v>41701</v>
      </c>
      <c r="L995" s="1">
        <v>41707</v>
      </c>
      <c r="M995" t="s">
        <v>17</v>
      </c>
    </row>
    <row r="996" spans="1:13" x14ac:dyDescent="0.25">
      <c r="A996">
        <v>832461736</v>
      </c>
      <c r="B996">
        <v>564</v>
      </c>
      <c r="C996">
        <v>5393</v>
      </c>
      <c r="D996">
        <v>7700</v>
      </c>
      <c r="E996">
        <v>410085799999000</v>
      </c>
      <c r="F996">
        <v>97</v>
      </c>
      <c r="G996">
        <v>19</v>
      </c>
      <c r="H996">
        <v>2014</v>
      </c>
      <c r="I996">
        <v>10</v>
      </c>
      <c r="J996" t="s">
        <v>184</v>
      </c>
      <c r="K996" s="1">
        <v>41701</v>
      </c>
      <c r="L996" s="1">
        <v>41707</v>
      </c>
      <c r="M996" t="s">
        <v>18</v>
      </c>
    </row>
    <row r="997" spans="1:13" x14ac:dyDescent="0.25">
      <c r="A997">
        <v>832462361</v>
      </c>
      <c r="B997">
        <v>2032</v>
      </c>
      <c r="C997">
        <v>5393</v>
      </c>
      <c r="F997">
        <v>97</v>
      </c>
      <c r="G997">
        <v>19</v>
      </c>
      <c r="H997">
        <v>2014</v>
      </c>
      <c r="I997">
        <v>10</v>
      </c>
      <c r="J997" t="s">
        <v>184</v>
      </c>
      <c r="K997" s="1">
        <v>41701</v>
      </c>
      <c r="L997" s="1">
        <v>41707</v>
      </c>
      <c r="M997" t="s">
        <v>19</v>
      </c>
    </row>
    <row r="998" spans="1:13" x14ac:dyDescent="0.25">
      <c r="A998">
        <v>832459822</v>
      </c>
      <c r="B998">
        <v>6</v>
      </c>
      <c r="C998">
        <v>5393</v>
      </c>
      <c r="D998">
        <v>7700</v>
      </c>
      <c r="E998">
        <v>400000610015000</v>
      </c>
      <c r="F998">
        <v>97</v>
      </c>
      <c r="G998">
        <v>19</v>
      </c>
      <c r="H998">
        <v>2014</v>
      </c>
      <c r="I998">
        <v>11</v>
      </c>
      <c r="J998" t="s">
        <v>185</v>
      </c>
      <c r="K998" s="1">
        <v>41708</v>
      </c>
      <c r="L998" s="1">
        <v>41714</v>
      </c>
      <c r="M998" t="s">
        <v>14</v>
      </c>
    </row>
    <row r="999" spans="1:13" x14ac:dyDescent="0.25">
      <c r="A999">
        <v>832460303</v>
      </c>
      <c r="B999">
        <v>31</v>
      </c>
      <c r="C999">
        <v>5393</v>
      </c>
      <c r="D999">
        <v>7700</v>
      </c>
      <c r="E999">
        <v>410015610040000</v>
      </c>
      <c r="F999">
        <v>97</v>
      </c>
      <c r="G999">
        <v>19</v>
      </c>
      <c r="H999">
        <v>2014</v>
      </c>
      <c r="I999">
        <v>11</v>
      </c>
      <c r="J999" t="s">
        <v>185</v>
      </c>
      <c r="K999" s="1">
        <v>41708</v>
      </c>
      <c r="L999" s="1">
        <v>41714</v>
      </c>
      <c r="M999" t="s">
        <v>15</v>
      </c>
    </row>
    <row r="1000" spans="1:13" x14ac:dyDescent="0.25">
      <c r="A1000">
        <v>832460784</v>
      </c>
      <c r="B1000">
        <v>373</v>
      </c>
      <c r="C1000">
        <v>5393</v>
      </c>
      <c r="D1000">
        <v>7700</v>
      </c>
      <c r="E1000">
        <v>410040610065000</v>
      </c>
      <c r="F1000">
        <v>97</v>
      </c>
      <c r="G1000">
        <v>19</v>
      </c>
      <c r="H1000">
        <v>2014</v>
      </c>
      <c r="I1000">
        <v>11</v>
      </c>
      <c r="J1000" t="s">
        <v>185</v>
      </c>
      <c r="K1000" s="1">
        <v>41708</v>
      </c>
      <c r="L1000" s="1">
        <v>41714</v>
      </c>
      <c r="M1000" t="s">
        <v>16</v>
      </c>
    </row>
    <row r="1001" spans="1:13" x14ac:dyDescent="0.25">
      <c r="A1001">
        <v>832461265</v>
      </c>
      <c r="B1001">
        <v>1089</v>
      </c>
      <c r="C1001">
        <v>5393</v>
      </c>
      <c r="D1001">
        <v>7700</v>
      </c>
      <c r="E1001">
        <v>410065610085000</v>
      </c>
      <c r="F1001">
        <v>97</v>
      </c>
      <c r="G1001">
        <v>19</v>
      </c>
      <c r="H1001">
        <v>2014</v>
      </c>
      <c r="I1001">
        <v>11</v>
      </c>
      <c r="J1001" t="s">
        <v>185</v>
      </c>
      <c r="K1001" s="1">
        <v>41708</v>
      </c>
      <c r="L1001" s="1">
        <v>41714</v>
      </c>
      <c r="M1001" t="s">
        <v>17</v>
      </c>
    </row>
    <row r="1002" spans="1:13" x14ac:dyDescent="0.25">
      <c r="A1002">
        <v>832461746</v>
      </c>
      <c r="B1002">
        <v>589</v>
      </c>
      <c r="C1002">
        <v>5393</v>
      </c>
      <c r="D1002">
        <v>7700</v>
      </c>
      <c r="E1002">
        <v>410085799999000</v>
      </c>
      <c r="F1002">
        <v>97</v>
      </c>
      <c r="G1002">
        <v>19</v>
      </c>
      <c r="H1002">
        <v>2014</v>
      </c>
      <c r="I1002">
        <v>11</v>
      </c>
      <c r="J1002" t="s">
        <v>185</v>
      </c>
      <c r="K1002" s="1">
        <v>41708</v>
      </c>
      <c r="L1002" s="1">
        <v>41714</v>
      </c>
      <c r="M1002" t="s">
        <v>18</v>
      </c>
    </row>
    <row r="1003" spans="1:13" x14ac:dyDescent="0.25">
      <c r="A1003">
        <v>832462283</v>
      </c>
      <c r="B1003">
        <v>2088</v>
      </c>
      <c r="C1003">
        <v>5393</v>
      </c>
      <c r="F1003">
        <v>97</v>
      </c>
      <c r="G1003">
        <v>19</v>
      </c>
      <c r="H1003">
        <v>2014</v>
      </c>
      <c r="I1003">
        <v>11</v>
      </c>
      <c r="J1003" t="s">
        <v>185</v>
      </c>
      <c r="K1003" s="1">
        <v>41708</v>
      </c>
      <c r="L1003" s="1">
        <v>41714</v>
      </c>
      <c r="M1003" t="s">
        <v>19</v>
      </c>
    </row>
    <row r="1004" spans="1:13" x14ac:dyDescent="0.25">
      <c r="A1004">
        <v>832459832</v>
      </c>
      <c r="B1004">
        <v>7</v>
      </c>
      <c r="C1004">
        <v>5393</v>
      </c>
      <c r="D1004">
        <v>7700</v>
      </c>
      <c r="E1004">
        <v>400000610015000</v>
      </c>
      <c r="F1004">
        <v>97</v>
      </c>
      <c r="G1004">
        <v>19</v>
      </c>
      <c r="H1004">
        <v>2014</v>
      </c>
      <c r="I1004">
        <v>12</v>
      </c>
      <c r="J1004" t="s">
        <v>186</v>
      </c>
      <c r="K1004" s="1">
        <v>41715</v>
      </c>
      <c r="L1004" s="1">
        <v>41721</v>
      </c>
      <c r="M1004" t="s">
        <v>14</v>
      </c>
    </row>
    <row r="1005" spans="1:13" x14ac:dyDescent="0.25">
      <c r="A1005">
        <v>832460314</v>
      </c>
      <c r="B1005">
        <v>47</v>
      </c>
      <c r="C1005">
        <v>5393</v>
      </c>
      <c r="D1005">
        <v>7700</v>
      </c>
      <c r="E1005">
        <v>410015610040000</v>
      </c>
      <c r="F1005">
        <v>97</v>
      </c>
      <c r="G1005">
        <v>19</v>
      </c>
      <c r="H1005">
        <v>2014</v>
      </c>
      <c r="I1005">
        <v>12</v>
      </c>
      <c r="J1005" t="s">
        <v>186</v>
      </c>
      <c r="K1005" s="1">
        <v>41715</v>
      </c>
      <c r="L1005" s="1">
        <v>41721</v>
      </c>
      <c r="M1005" t="s">
        <v>15</v>
      </c>
    </row>
    <row r="1006" spans="1:13" x14ac:dyDescent="0.25">
      <c r="A1006">
        <v>832460794</v>
      </c>
      <c r="B1006">
        <v>405</v>
      </c>
      <c r="C1006">
        <v>5393</v>
      </c>
      <c r="D1006">
        <v>7700</v>
      </c>
      <c r="E1006">
        <v>410040610065000</v>
      </c>
      <c r="F1006">
        <v>97</v>
      </c>
      <c r="G1006">
        <v>19</v>
      </c>
      <c r="H1006">
        <v>2014</v>
      </c>
      <c r="I1006">
        <v>12</v>
      </c>
      <c r="J1006" t="s">
        <v>186</v>
      </c>
      <c r="K1006" s="1">
        <v>41715</v>
      </c>
      <c r="L1006" s="1">
        <v>41721</v>
      </c>
      <c r="M1006" t="s">
        <v>16</v>
      </c>
    </row>
    <row r="1007" spans="1:13" x14ac:dyDescent="0.25">
      <c r="A1007">
        <v>832461275</v>
      </c>
      <c r="B1007">
        <v>1136</v>
      </c>
      <c r="C1007">
        <v>5393</v>
      </c>
      <c r="D1007">
        <v>7700</v>
      </c>
      <c r="E1007">
        <v>410065610085000</v>
      </c>
      <c r="F1007">
        <v>97</v>
      </c>
      <c r="G1007">
        <v>19</v>
      </c>
      <c r="H1007">
        <v>2014</v>
      </c>
      <c r="I1007">
        <v>12</v>
      </c>
      <c r="J1007" t="s">
        <v>186</v>
      </c>
      <c r="K1007" s="1">
        <v>41715</v>
      </c>
      <c r="L1007" s="1">
        <v>41721</v>
      </c>
      <c r="M1007" t="s">
        <v>17</v>
      </c>
    </row>
    <row r="1008" spans="1:13" x14ac:dyDescent="0.25">
      <c r="A1008">
        <v>832461756</v>
      </c>
      <c r="B1008">
        <v>599</v>
      </c>
      <c r="C1008">
        <v>5393</v>
      </c>
      <c r="D1008">
        <v>7700</v>
      </c>
      <c r="E1008">
        <v>410085799999000</v>
      </c>
      <c r="F1008">
        <v>97</v>
      </c>
      <c r="G1008">
        <v>19</v>
      </c>
      <c r="H1008">
        <v>2014</v>
      </c>
      <c r="I1008">
        <v>12</v>
      </c>
      <c r="J1008" t="s">
        <v>186</v>
      </c>
      <c r="K1008" s="1">
        <v>41715</v>
      </c>
      <c r="L1008" s="1">
        <v>41721</v>
      </c>
      <c r="M1008" t="s">
        <v>18</v>
      </c>
    </row>
    <row r="1009" spans="1:13" x14ac:dyDescent="0.25">
      <c r="A1009">
        <v>832462311</v>
      </c>
      <c r="B1009">
        <v>2194</v>
      </c>
      <c r="C1009">
        <v>5393</v>
      </c>
      <c r="F1009">
        <v>97</v>
      </c>
      <c r="G1009">
        <v>19</v>
      </c>
      <c r="H1009">
        <v>2014</v>
      </c>
      <c r="I1009">
        <v>12</v>
      </c>
      <c r="J1009" t="s">
        <v>186</v>
      </c>
      <c r="K1009" s="1">
        <v>41715</v>
      </c>
      <c r="L1009" s="1">
        <v>41721</v>
      </c>
      <c r="M1009" t="s">
        <v>19</v>
      </c>
    </row>
    <row r="1010" spans="1:13" x14ac:dyDescent="0.25">
      <c r="A1010">
        <v>832459842</v>
      </c>
      <c r="B1010">
        <v>7</v>
      </c>
      <c r="C1010">
        <v>5393</v>
      </c>
      <c r="D1010">
        <v>7700</v>
      </c>
      <c r="E1010">
        <v>400000610015000</v>
      </c>
      <c r="F1010">
        <v>97</v>
      </c>
      <c r="G1010">
        <v>19</v>
      </c>
      <c r="H1010">
        <v>2014</v>
      </c>
      <c r="I1010">
        <v>13</v>
      </c>
      <c r="J1010" t="s">
        <v>187</v>
      </c>
      <c r="K1010" s="1">
        <v>41722</v>
      </c>
      <c r="L1010" s="1">
        <v>41728</v>
      </c>
      <c r="M1010" t="s">
        <v>14</v>
      </c>
    </row>
    <row r="1011" spans="1:13" x14ac:dyDescent="0.25">
      <c r="A1011">
        <v>832460323</v>
      </c>
      <c r="B1011">
        <v>32</v>
      </c>
      <c r="C1011">
        <v>5393</v>
      </c>
      <c r="D1011">
        <v>7700</v>
      </c>
      <c r="E1011">
        <v>410015610040000</v>
      </c>
      <c r="F1011">
        <v>97</v>
      </c>
      <c r="G1011">
        <v>19</v>
      </c>
      <c r="H1011">
        <v>2014</v>
      </c>
      <c r="I1011">
        <v>13</v>
      </c>
      <c r="J1011" t="s">
        <v>187</v>
      </c>
      <c r="K1011" s="1">
        <v>41722</v>
      </c>
      <c r="L1011" s="1">
        <v>41728</v>
      </c>
      <c r="M1011" t="s">
        <v>15</v>
      </c>
    </row>
    <row r="1012" spans="1:13" x14ac:dyDescent="0.25">
      <c r="A1012">
        <v>832460804</v>
      </c>
      <c r="B1012">
        <v>349</v>
      </c>
      <c r="C1012">
        <v>5393</v>
      </c>
      <c r="D1012">
        <v>7700</v>
      </c>
      <c r="E1012">
        <v>410040610065000</v>
      </c>
      <c r="F1012">
        <v>97</v>
      </c>
      <c r="G1012">
        <v>19</v>
      </c>
      <c r="H1012">
        <v>2014</v>
      </c>
      <c r="I1012">
        <v>13</v>
      </c>
      <c r="J1012" t="s">
        <v>187</v>
      </c>
      <c r="K1012" s="1">
        <v>41722</v>
      </c>
      <c r="L1012" s="1">
        <v>41728</v>
      </c>
      <c r="M1012" t="s">
        <v>16</v>
      </c>
    </row>
    <row r="1013" spans="1:13" x14ac:dyDescent="0.25">
      <c r="A1013">
        <v>832461285</v>
      </c>
      <c r="B1013">
        <v>1157</v>
      </c>
      <c r="C1013">
        <v>5393</v>
      </c>
      <c r="D1013">
        <v>7700</v>
      </c>
      <c r="E1013">
        <v>410065610085000</v>
      </c>
      <c r="F1013">
        <v>97</v>
      </c>
      <c r="G1013">
        <v>19</v>
      </c>
      <c r="H1013">
        <v>2014</v>
      </c>
      <c r="I1013">
        <v>13</v>
      </c>
      <c r="J1013" t="s">
        <v>187</v>
      </c>
      <c r="K1013" s="1">
        <v>41722</v>
      </c>
      <c r="L1013" s="1">
        <v>41728</v>
      </c>
      <c r="M1013" t="s">
        <v>17</v>
      </c>
    </row>
    <row r="1014" spans="1:13" x14ac:dyDescent="0.25">
      <c r="A1014">
        <v>832461766</v>
      </c>
      <c r="B1014">
        <v>577</v>
      </c>
      <c r="C1014">
        <v>5393</v>
      </c>
      <c r="D1014">
        <v>7700</v>
      </c>
      <c r="E1014">
        <v>410085799999000</v>
      </c>
      <c r="F1014">
        <v>97</v>
      </c>
      <c r="G1014">
        <v>19</v>
      </c>
      <c r="H1014">
        <v>2014</v>
      </c>
      <c r="I1014">
        <v>13</v>
      </c>
      <c r="J1014" t="s">
        <v>187</v>
      </c>
      <c r="K1014" s="1">
        <v>41722</v>
      </c>
      <c r="L1014" s="1">
        <v>41728</v>
      </c>
      <c r="M1014" t="s">
        <v>18</v>
      </c>
    </row>
    <row r="1015" spans="1:13" x14ac:dyDescent="0.25">
      <c r="A1015">
        <v>832462531</v>
      </c>
      <c r="B1015">
        <v>2122</v>
      </c>
      <c r="C1015">
        <v>5393</v>
      </c>
      <c r="F1015">
        <v>97</v>
      </c>
      <c r="G1015">
        <v>19</v>
      </c>
      <c r="H1015">
        <v>2014</v>
      </c>
      <c r="I1015">
        <v>13</v>
      </c>
      <c r="J1015" t="s">
        <v>187</v>
      </c>
      <c r="K1015" s="1">
        <v>41722</v>
      </c>
      <c r="L1015" s="1">
        <v>41728</v>
      </c>
      <c r="M1015" t="s">
        <v>19</v>
      </c>
    </row>
    <row r="1016" spans="1:13" x14ac:dyDescent="0.25">
      <c r="A1016">
        <v>832459851</v>
      </c>
      <c r="B1016">
        <v>15</v>
      </c>
      <c r="C1016">
        <v>5393</v>
      </c>
      <c r="D1016">
        <v>7700</v>
      </c>
      <c r="E1016">
        <v>400000610015000</v>
      </c>
      <c r="F1016">
        <v>97</v>
      </c>
      <c r="G1016">
        <v>19</v>
      </c>
      <c r="H1016">
        <v>2014</v>
      </c>
      <c r="I1016">
        <v>14</v>
      </c>
      <c r="J1016" t="s">
        <v>188</v>
      </c>
      <c r="K1016" s="1">
        <v>41729</v>
      </c>
      <c r="L1016" s="1">
        <v>41735</v>
      </c>
      <c r="M1016" t="s">
        <v>14</v>
      </c>
    </row>
    <row r="1017" spans="1:13" x14ac:dyDescent="0.25">
      <c r="A1017">
        <v>832460332</v>
      </c>
      <c r="B1017">
        <v>36</v>
      </c>
      <c r="C1017">
        <v>5393</v>
      </c>
      <c r="D1017">
        <v>7700</v>
      </c>
      <c r="E1017">
        <v>410015610040000</v>
      </c>
      <c r="F1017">
        <v>97</v>
      </c>
      <c r="G1017">
        <v>19</v>
      </c>
      <c r="H1017">
        <v>2014</v>
      </c>
      <c r="I1017">
        <v>14</v>
      </c>
      <c r="J1017" t="s">
        <v>188</v>
      </c>
      <c r="K1017" s="1">
        <v>41729</v>
      </c>
      <c r="L1017" s="1">
        <v>41735</v>
      </c>
      <c r="M1017" t="s">
        <v>15</v>
      </c>
    </row>
    <row r="1018" spans="1:13" x14ac:dyDescent="0.25">
      <c r="A1018">
        <v>832460813</v>
      </c>
      <c r="B1018">
        <v>337</v>
      </c>
      <c r="C1018">
        <v>5393</v>
      </c>
      <c r="D1018">
        <v>7700</v>
      </c>
      <c r="E1018">
        <v>410040610065000</v>
      </c>
      <c r="F1018">
        <v>97</v>
      </c>
      <c r="G1018">
        <v>19</v>
      </c>
      <c r="H1018">
        <v>2014</v>
      </c>
      <c r="I1018">
        <v>14</v>
      </c>
      <c r="J1018" t="s">
        <v>188</v>
      </c>
      <c r="K1018" s="1">
        <v>41729</v>
      </c>
      <c r="L1018" s="1">
        <v>41735</v>
      </c>
      <c r="M1018" t="s">
        <v>16</v>
      </c>
    </row>
    <row r="1019" spans="1:13" x14ac:dyDescent="0.25">
      <c r="A1019">
        <v>832461294</v>
      </c>
      <c r="B1019">
        <v>1058</v>
      </c>
      <c r="C1019">
        <v>5393</v>
      </c>
      <c r="D1019">
        <v>7700</v>
      </c>
      <c r="E1019">
        <v>410065610085000</v>
      </c>
      <c r="F1019">
        <v>97</v>
      </c>
      <c r="G1019">
        <v>19</v>
      </c>
      <c r="H1019">
        <v>2014</v>
      </c>
      <c r="I1019">
        <v>14</v>
      </c>
      <c r="J1019" t="s">
        <v>188</v>
      </c>
      <c r="K1019" s="1">
        <v>41729</v>
      </c>
      <c r="L1019" s="1">
        <v>41735</v>
      </c>
      <c r="M1019" t="s">
        <v>17</v>
      </c>
    </row>
    <row r="1020" spans="1:13" x14ac:dyDescent="0.25">
      <c r="A1020">
        <v>832461776</v>
      </c>
      <c r="B1020">
        <v>577</v>
      </c>
      <c r="C1020">
        <v>5393</v>
      </c>
      <c r="D1020">
        <v>7700</v>
      </c>
      <c r="E1020">
        <v>410085799999000</v>
      </c>
      <c r="F1020">
        <v>97</v>
      </c>
      <c r="G1020">
        <v>19</v>
      </c>
      <c r="H1020">
        <v>2014</v>
      </c>
      <c r="I1020">
        <v>14</v>
      </c>
      <c r="J1020" t="s">
        <v>188</v>
      </c>
      <c r="K1020" s="1">
        <v>41729</v>
      </c>
      <c r="L1020" s="1">
        <v>41735</v>
      </c>
      <c r="M1020" t="s">
        <v>18</v>
      </c>
    </row>
    <row r="1021" spans="1:13" x14ac:dyDescent="0.25">
      <c r="A1021">
        <v>832462526</v>
      </c>
      <c r="B1021">
        <v>2023</v>
      </c>
      <c r="C1021">
        <v>5393</v>
      </c>
      <c r="F1021">
        <v>97</v>
      </c>
      <c r="G1021">
        <v>19</v>
      </c>
      <c r="H1021">
        <v>2014</v>
      </c>
      <c r="I1021">
        <v>14</v>
      </c>
      <c r="J1021" t="s">
        <v>188</v>
      </c>
      <c r="K1021" s="1">
        <v>41729</v>
      </c>
      <c r="L1021" s="1">
        <v>41735</v>
      </c>
      <c r="M1021" t="s">
        <v>19</v>
      </c>
    </row>
    <row r="1022" spans="1:13" x14ac:dyDescent="0.25">
      <c r="A1022">
        <v>832459860</v>
      </c>
      <c r="B1022">
        <v>6</v>
      </c>
      <c r="C1022">
        <v>5393</v>
      </c>
      <c r="D1022">
        <v>7700</v>
      </c>
      <c r="E1022">
        <v>400000610015000</v>
      </c>
      <c r="F1022">
        <v>97</v>
      </c>
      <c r="G1022">
        <v>19</v>
      </c>
      <c r="H1022">
        <v>2014</v>
      </c>
      <c r="I1022">
        <v>15</v>
      </c>
      <c r="J1022" t="s">
        <v>189</v>
      </c>
      <c r="K1022" s="1">
        <v>41736</v>
      </c>
      <c r="L1022" s="1">
        <v>41742</v>
      </c>
      <c r="M1022" t="s">
        <v>14</v>
      </c>
    </row>
    <row r="1023" spans="1:13" x14ac:dyDescent="0.25">
      <c r="A1023">
        <v>832460341</v>
      </c>
      <c r="B1023">
        <v>41</v>
      </c>
      <c r="C1023">
        <v>5393</v>
      </c>
      <c r="D1023">
        <v>7700</v>
      </c>
      <c r="E1023">
        <v>410015610040000</v>
      </c>
      <c r="F1023">
        <v>97</v>
      </c>
      <c r="G1023">
        <v>19</v>
      </c>
      <c r="H1023">
        <v>2014</v>
      </c>
      <c r="I1023">
        <v>15</v>
      </c>
      <c r="J1023" t="s">
        <v>189</v>
      </c>
      <c r="K1023" s="1">
        <v>41736</v>
      </c>
      <c r="L1023" s="1">
        <v>41742</v>
      </c>
      <c r="M1023" t="s">
        <v>15</v>
      </c>
    </row>
    <row r="1024" spans="1:13" x14ac:dyDescent="0.25">
      <c r="A1024">
        <v>832460822</v>
      </c>
      <c r="B1024">
        <v>341</v>
      </c>
      <c r="C1024">
        <v>5393</v>
      </c>
      <c r="D1024">
        <v>7700</v>
      </c>
      <c r="E1024">
        <v>410040610065000</v>
      </c>
      <c r="F1024">
        <v>97</v>
      </c>
      <c r="G1024">
        <v>19</v>
      </c>
      <c r="H1024">
        <v>2014</v>
      </c>
      <c r="I1024">
        <v>15</v>
      </c>
      <c r="J1024" t="s">
        <v>189</v>
      </c>
      <c r="K1024" s="1">
        <v>41736</v>
      </c>
      <c r="L1024" s="1">
        <v>41742</v>
      </c>
      <c r="M1024" t="s">
        <v>16</v>
      </c>
    </row>
    <row r="1025" spans="1:13" x14ac:dyDescent="0.25">
      <c r="A1025">
        <v>832461303</v>
      </c>
      <c r="B1025">
        <v>1029</v>
      </c>
      <c r="C1025">
        <v>5393</v>
      </c>
      <c r="D1025">
        <v>7700</v>
      </c>
      <c r="E1025">
        <v>410065610085000</v>
      </c>
      <c r="F1025">
        <v>97</v>
      </c>
      <c r="G1025">
        <v>19</v>
      </c>
      <c r="H1025">
        <v>2014</v>
      </c>
      <c r="I1025">
        <v>15</v>
      </c>
      <c r="J1025" t="s">
        <v>189</v>
      </c>
      <c r="K1025" s="1">
        <v>41736</v>
      </c>
      <c r="L1025" s="1">
        <v>41742</v>
      </c>
      <c r="M1025" t="s">
        <v>17</v>
      </c>
    </row>
    <row r="1026" spans="1:13" x14ac:dyDescent="0.25">
      <c r="A1026">
        <v>832461784</v>
      </c>
      <c r="B1026">
        <v>553</v>
      </c>
      <c r="C1026">
        <v>5393</v>
      </c>
      <c r="D1026">
        <v>7700</v>
      </c>
      <c r="E1026">
        <v>410085799999000</v>
      </c>
      <c r="F1026">
        <v>97</v>
      </c>
      <c r="G1026">
        <v>19</v>
      </c>
      <c r="H1026">
        <v>2014</v>
      </c>
      <c r="I1026">
        <v>15</v>
      </c>
      <c r="J1026" t="s">
        <v>189</v>
      </c>
      <c r="K1026" s="1">
        <v>41736</v>
      </c>
      <c r="L1026" s="1">
        <v>41742</v>
      </c>
      <c r="M1026" t="s">
        <v>18</v>
      </c>
    </row>
    <row r="1027" spans="1:13" x14ac:dyDescent="0.25">
      <c r="A1027">
        <v>832462384</v>
      </c>
      <c r="B1027">
        <v>1970</v>
      </c>
      <c r="C1027">
        <v>5393</v>
      </c>
      <c r="F1027">
        <v>97</v>
      </c>
      <c r="G1027">
        <v>19</v>
      </c>
      <c r="H1027">
        <v>2014</v>
      </c>
      <c r="I1027">
        <v>15</v>
      </c>
      <c r="J1027" t="s">
        <v>189</v>
      </c>
      <c r="K1027" s="1">
        <v>41736</v>
      </c>
      <c r="L1027" s="1">
        <v>41742</v>
      </c>
      <c r="M1027" t="s">
        <v>19</v>
      </c>
    </row>
    <row r="1028" spans="1:13" x14ac:dyDescent="0.25">
      <c r="A1028">
        <v>832459869</v>
      </c>
      <c r="B1028">
        <v>12</v>
      </c>
      <c r="C1028">
        <v>5393</v>
      </c>
      <c r="D1028">
        <v>7700</v>
      </c>
      <c r="E1028">
        <v>400000610015000</v>
      </c>
      <c r="F1028">
        <v>97</v>
      </c>
      <c r="G1028">
        <v>19</v>
      </c>
      <c r="H1028">
        <v>2014</v>
      </c>
      <c r="I1028">
        <v>16</v>
      </c>
      <c r="J1028" t="s">
        <v>190</v>
      </c>
      <c r="K1028" s="1">
        <v>41743</v>
      </c>
      <c r="L1028" s="1">
        <v>41749</v>
      </c>
      <c r="M1028" t="s">
        <v>14</v>
      </c>
    </row>
    <row r="1029" spans="1:13" x14ac:dyDescent="0.25">
      <c r="A1029">
        <v>832460350</v>
      </c>
      <c r="B1029">
        <v>44</v>
      </c>
      <c r="C1029">
        <v>5393</v>
      </c>
      <c r="D1029">
        <v>7700</v>
      </c>
      <c r="E1029">
        <v>410015610040000</v>
      </c>
      <c r="F1029">
        <v>97</v>
      </c>
      <c r="G1029">
        <v>19</v>
      </c>
      <c r="H1029">
        <v>2014</v>
      </c>
      <c r="I1029">
        <v>16</v>
      </c>
      <c r="J1029" t="s">
        <v>190</v>
      </c>
      <c r="K1029" s="1">
        <v>41743</v>
      </c>
      <c r="L1029" s="1">
        <v>41749</v>
      </c>
      <c r="M1029" t="s">
        <v>15</v>
      </c>
    </row>
    <row r="1030" spans="1:13" x14ac:dyDescent="0.25">
      <c r="A1030">
        <v>832460831</v>
      </c>
      <c r="B1030">
        <v>369</v>
      </c>
      <c r="C1030">
        <v>5393</v>
      </c>
      <c r="D1030">
        <v>7700</v>
      </c>
      <c r="E1030">
        <v>410040610065000</v>
      </c>
      <c r="F1030">
        <v>97</v>
      </c>
      <c r="G1030">
        <v>19</v>
      </c>
      <c r="H1030">
        <v>2014</v>
      </c>
      <c r="I1030">
        <v>16</v>
      </c>
      <c r="J1030" t="s">
        <v>190</v>
      </c>
      <c r="K1030" s="1">
        <v>41743</v>
      </c>
      <c r="L1030" s="1">
        <v>41749</v>
      </c>
      <c r="M1030" t="s">
        <v>16</v>
      </c>
    </row>
    <row r="1031" spans="1:13" x14ac:dyDescent="0.25">
      <c r="A1031">
        <v>832461312</v>
      </c>
      <c r="B1031">
        <v>1078</v>
      </c>
      <c r="C1031">
        <v>5393</v>
      </c>
      <c r="D1031">
        <v>7700</v>
      </c>
      <c r="E1031">
        <v>410065610085000</v>
      </c>
      <c r="F1031">
        <v>97</v>
      </c>
      <c r="G1031">
        <v>19</v>
      </c>
      <c r="H1031">
        <v>2014</v>
      </c>
      <c r="I1031">
        <v>16</v>
      </c>
      <c r="J1031" t="s">
        <v>190</v>
      </c>
      <c r="K1031" s="1">
        <v>41743</v>
      </c>
      <c r="L1031" s="1">
        <v>41749</v>
      </c>
      <c r="M1031" t="s">
        <v>17</v>
      </c>
    </row>
    <row r="1032" spans="1:13" x14ac:dyDescent="0.25">
      <c r="A1032">
        <v>832461793</v>
      </c>
      <c r="B1032">
        <v>524</v>
      </c>
      <c r="C1032">
        <v>5393</v>
      </c>
      <c r="D1032">
        <v>7700</v>
      </c>
      <c r="E1032">
        <v>410085799999000</v>
      </c>
      <c r="F1032">
        <v>97</v>
      </c>
      <c r="G1032">
        <v>19</v>
      </c>
      <c r="H1032">
        <v>2014</v>
      </c>
      <c r="I1032">
        <v>16</v>
      </c>
      <c r="J1032" t="s">
        <v>190</v>
      </c>
      <c r="K1032" s="1">
        <v>41743</v>
      </c>
      <c r="L1032" s="1">
        <v>41749</v>
      </c>
      <c r="M1032" t="s">
        <v>18</v>
      </c>
    </row>
    <row r="1033" spans="1:13" x14ac:dyDescent="0.25">
      <c r="A1033">
        <v>832462335</v>
      </c>
      <c r="B1033">
        <v>2027</v>
      </c>
      <c r="C1033">
        <v>5393</v>
      </c>
      <c r="F1033">
        <v>97</v>
      </c>
      <c r="G1033">
        <v>19</v>
      </c>
      <c r="H1033">
        <v>2014</v>
      </c>
      <c r="I1033">
        <v>16</v>
      </c>
      <c r="J1033" t="s">
        <v>190</v>
      </c>
      <c r="K1033" s="1">
        <v>41743</v>
      </c>
      <c r="L1033" s="1">
        <v>41749</v>
      </c>
      <c r="M1033" t="s">
        <v>19</v>
      </c>
    </row>
    <row r="1034" spans="1:13" x14ac:dyDescent="0.25">
      <c r="A1034">
        <v>832459878</v>
      </c>
      <c r="B1034">
        <v>6</v>
      </c>
      <c r="C1034">
        <v>5393</v>
      </c>
      <c r="D1034">
        <v>7700</v>
      </c>
      <c r="E1034">
        <v>400000610015000</v>
      </c>
      <c r="F1034">
        <v>97</v>
      </c>
      <c r="G1034">
        <v>19</v>
      </c>
      <c r="H1034">
        <v>2014</v>
      </c>
      <c r="I1034">
        <v>17</v>
      </c>
      <c r="J1034" t="s">
        <v>191</v>
      </c>
      <c r="K1034" s="1">
        <v>41750</v>
      </c>
      <c r="L1034" s="1">
        <v>41756</v>
      </c>
      <c r="M1034" t="s">
        <v>14</v>
      </c>
    </row>
    <row r="1035" spans="1:13" x14ac:dyDescent="0.25">
      <c r="A1035">
        <v>832460359</v>
      </c>
      <c r="B1035">
        <v>44</v>
      </c>
      <c r="C1035">
        <v>5393</v>
      </c>
      <c r="D1035">
        <v>7700</v>
      </c>
      <c r="E1035">
        <v>410015610040000</v>
      </c>
      <c r="F1035">
        <v>97</v>
      </c>
      <c r="G1035">
        <v>19</v>
      </c>
      <c r="H1035">
        <v>2014</v>
      </c>
      <c r="I1035">
        <v>17</v>
      </c>
      <c r="J1035" t="s">
        <v>191</v>
      </c>
      <c r="K1035" s="1">
        <v>41750</v>
      </c>
      <c r="L1035" s="1">
        <v>41756</v>
      </c>
      <c r="M1035" t="s">
        <v>15</v>
      </c>
    </row>
    <row r="1036" spans="1:13" x14ac:dyDescent="0.25">
      <c r="A1036">
        <v>832460840</v>
      </c>
      <c r="B1036">
        <v>335</v>
      </c>
      <c r="C1036">
        <v>5393</v>
      </c>
      <c r="D1036">
        <v>7700</v>
      </c>
      <c r="E1036">
        <v>410040610065000</v>
      </c>
      <c r="F1036">
        <v>97</v>
      </c>
      <c r="G1036">
        <v>19</v>
      </c>
      <c r="H1036">
        <v>2014</v>
      </c>
      <c r="I1036">
        <v>17</v>
      </c>
      <c r="J1036" t="s">
        <v>191</v>
      </c>
      <c r="K1036" s="1">
        <v>41750</v>
      </c>
      <c r="L1036" s="1">
        <v>41756</v>
      </c>
      <c r="M1036" t="s">
        <v>16</v>
      </c>
    </row>
    <row r="1037" spans="1:13" x14ac:dyDescent="0.25">
      <c r="A1037">
        <v>832461321</v>
      </c>
      <c r="B1037">
        <v>1089</v>
      </c>
      <c r="C1037">
        <v>5393</v>
      </c>
      <c r="D1037">
        <v>7700</v>
      </c>
      <c r="E1037">
        <v>410065610085000</v>
      </c>
      <c r="F1037">
        <v>97</v>
      </c>
      <c r="G1037">
        <v>19</v>
      </c>
      <c r="H1037">
        <v>2014</v>
      </c>
      <c r="I1037">
        <v>17</v>
      </c>
      <c r="J1037" t="s">
        <v>191</v>
      </c>
      <c r="K1037" s="1">
        <v>41750</v>
      </c>
      <c r="L1037" s="1">
        <v>41756</v>
      </c>
      <c r="M1037" t="s">
        <v>17</v>
      </c>
    </row>
    <row r="1038" spans="1:13" x14ac:dyDescent="0.25">
      <c r="A1038">
        <v>832461802</v>
      </c>
      <c r="B1038">
        <v>565</v>
      </c>
      <c r="C1038">
        <v>5393</v>
      </c>
      <c r="D1038">
        <v>7700</v>
      </c>
      <c r="E1038">
        <v>410085799999000</v>
      </c>
      <c r="F1038">
        <v>97</v>
      </c>
      <c r="G1038">
        <v>19</v>
      </c>
      <c r="H1038">
        <v>2014</v>
      </c>
      <c r="I1038">
        <v>17</v>
      </c>
      <c r="J1038" t="s">
        <v>191</v>
      </c>
      <c r="K1038" s="1">
        <v>41750</v>
      </c>
      <c r="L1038" s="1">
        <v>41756</v>
      </c>
      <c r="M1038" t="s">
        <v>18</v>
      </c>
    </row>
    <row r="1039" spans="1:13" x14ac:dyDescent="0.25">
      <c r="A1039">
        <v>832462249</v>
      </c>
      <c r="B1039">
        <v>2039</v>
      </c>
      <c r="C1039">
        <v>5393</v>
      </c>
      <c r="F1039">
        <v>97</v>
      </c>
      <c r="G1039">
        <v>19</v>
      </c>
      <c r="H1039">
        <v>2014</v>
      </c>
      <c r="I1039">
        <v>17</v>
      </c>
      <c r="J1039" t="s">
        <v>191</v>
      </c>
      <c r="K1039" s="1">
        <v>41750</v>
      </c>
      <c r="L1039" s="1">
        <v>41756</v>
      </c>
      <c r="M1039" t="s">
        <v>19</v>
      </c>
    </row>
    <row r="1040" spans="1:13" x14ac:dyDescent="0.25">
      <c r="A1040">
        <v>832459888</v>
      </c>
      <c r="B1040">
        <v>8</v>
      </c>
      <c r="C1040">
        <v>5393</v>
      </c>
      <c r="D1040">
        <v>7700</v>
      </c>
      <c r="E1040">
        <v>400000610015000</v>
      </c>
      <c r="F1040">
        <v>97</v>
      </c>
      <c r="G1040">
        <v>19</v>
      </c>
      <c r="H1040">
        <v>2014</v>
      </c>
      <c r="I1040">
        <v>18</v>
      </c>
      <c r="J1040" t="s">
        <v>192</v>
      </c>
      <c r="K1040" s="1">
        <v>41757</v>
      </c>
      <c r="L1040" s="1">
        <v>41763</v>
      </c>
      <c r="M1040" t="s">
        <v>14</v>
      </c>
    </row>
    <row r="1041" spans="1:13" x14ac:dyDescent="0.25">
      <c r="A1041">
        <v>832460368</v>
      </c>
      <c r="B1041">
        <v>39</v>
      </c>
      <c r="C1041">
        <v>5393</v>
      </c>
      <c r="D1041">
        <v>7700</v>
      </c>
      <c r="E1041">
        <v>410015610040000</v>
      </c>
      <c r="F1041">
        <v>97</v>
      </c>
      <c r="G1041">
        <v>19</v>
      </c>
      <c r="H1041">
        <v>2014</v>
      </c>
      <c r="I1041">
        <v>18</v>
      </c>
      <c r="J1041" t="s">
        <v>192</v>
      </c>
      <c r="K1041" s="1">
        <v>41757</v>
      </c>
      <c r="L1041" s="1">
        <v>41763</v>
      </c>
      <c r="M1041" t="s">
        <v>15</v>
      </c>
    </row>
    <row r="1042" spans="1:13" x14ac:dyDescent="0.25">
      <c r="A1042">
        <v>832460849</v>
      </c>
      <c r="B1042">
        <v>355</v>
      </c>
      <c r="C1042">
        <v>5393</v>
      </c>
      <c r="D1042">
        <v>7700</v>
      </c>
      <c r="E1042">
        <v>410040610065000</v>
      </c>
      <c r="F1042">
        <v>97</v>
      </c>
      <c r="G1042">
        <v>19</v>
      </c>
      <c r="H1042">
        <v>2014</v>
      </c>
      <c r="I1042">
        <v>18</v>
      </c>
      <c r="J1042" t="s">
        <v>192</v>
      </c>
      <c r="K1042" s="1">
        <v>41757</v>
      </c>
      <c r="L1042" s="1">
        <v>41763</v>
      </c>
      <c r="M1042" t="s">
        <v>16</v>
      </c>
    </row>
    <row r="1043" spans="1:13" x14ac:dyDescent="0.25">
      <c r="A1043">
        <v>832461330</v>
      </c>
      <c r="B1043">
        <v>1013</v>
      </c>
      <c r="C1043">
        <v>5393</v>
      </c>
      <c r="D1043">
        <v>7700</v>
      </c>
      <c r="E1043">
        <v>410065610085000</v>
      </c>
      <c r="F1043">
        <v>97</v>
      </c>
      <c r="G1043">
        <v>19</v>
      </c>
      <c r="H1043">
        <v>2014</v>
      </c>
      <c r="I1043">
        <v>18</v>
      </c>
      <c r="J1043" t="s">
        <v>192</v>
      </c>
      <c r="K1043" s="1">
        <v>41757</v>
      </c>
      <c r="L1043" s="1">
        <v>41763</v>
      </c>
      <c r="M1043" t="s">
        <v>17</v>
      </c>
    </row>
    <row r="1044" spans="1:13" x14ac:dyDescent="0.25">
      <c r="A1044">
        <v>832461811</v>
      </c>
      <c r="B1044">
        <v>569</v>
      </c>
      <c r="C1044">
        <v>5393</v>
      </c>
      <c r="D1044">
        <v>7700</v>
      </c>
      <c r="E1044">
        <v>410085799999000</v>
      </c>
      <c r="F1044">
        <v>97</v>
      </c>
      <c r="G1044">
        <v>19</v>
      </c>
      <c r="H1044">
        <v>2014</v>
      </c>
      <c r="I1044">
        <v>18</v>
      </c>
      <c r="J1044" t="s">
        <v>192</v>
      </c>
      <c r="K1044" s="1">
        <v>41757</v>
      </c>
      <c r="L1044" s="1">
        <v>41763</v>
      </c>
      <c r="M1044" t="s">
        <v>18</v>
      </c>
    </row>
    <row r="1045" spans="1:13" x14ac:dyDescent="0.25">
      <c r="A1045">
        <v>832462273</v>
      </c>
      <c r="B1045">
        <v>1984</v>
      </c>
      <c r="C1045">
        <v>5393</v>
      </c>
      <c r="F1045">
        <v>97</v>
      </c>
      <c r="G1045">
        <v>19</v>
      </c>
      <c r="H1045">
        <v>2014</v>
      </c>
      <c r="I1045">
        <v>18</v>
      </c>
      <c r="J1045" t="s">
        <v>192</v>
      </c>
      <c r="K1045" s="1">
        <v>41757</v>
      </c>
      <c r="L1045" s="1">
        <v>41763</v>
      </c>
      <c r="M1045" t="s">
        <v>19</v>
      </c>
    </row>
    <row r="1046" spans="1:13" x14ac:dyDescent="0.25">
      <c r="A1046">
        <v>832459896</v>
      </c>
      <c r="B1046">
        <v>11</v>
      </c>
      <c r="C1046">
        <v>5393</v>
      </c>
      <c r="D1046">
        <v>7700</v>
      </c>
      <c r="E1046">
        <v>400000610015000</v>
      </c>
      <c r="F1046">
        <v>97</v>
      </c>
      <c r="G1046">
        <v>19</v>
      </c>
      <c r="H1046">
        <v>2014</v>
      </c>
      <c r="I1046">
        <v>19</v>
      </c>
      <c r="J1046" t="s">
        <v>193</v>
      </c>
      <c r="K1046" s="1">
        <v>41764</v>
      </c>
      <c r="L1046" s="1">
        <v>41770</v>
      </c>
      <c r="M1046" t="s">
        <v>14</v>
      </c>
    </row>
    <row r="1047" spans="1:13" x14ac:dyDescent="0.25">
      <c r="A1047">
        <v>832460377</v>
      </c>
      <c r="B1047">
        <v>33</v>
      </c>
      <c r="C1047">
        <v>5393</v>
      </c>
      <c r="D1047">
        <v>7700</v>
      </c>
      <c r="E1047">
        <v>410015610040000</v>
      </c>
      <c r="F1047">
        <v>97</v>
      </c>
      <c r="G1047">
        <v>19</v>
      </c>
      <c r="H1047">
        <v>2014</v>
      </c>
      <c r="I1047">
        <v>19</v>
      </c>
      <c r="J1047" t="s">
        <v>193</v>
      </c>
      <c r="K1047" s="1">
        <v>41764</v>
      </c>
      <c r="L1047" s="1">
        <v>41770</v>
      </c>
      <c r="M1047" t="s">
        <v>15</v>
      </c>
    </row>
    <row r="1048" spans="1:13" x14ac:dyDescent="0.25">
      <c r="A1048">
        <v>832460858</v>
      </c>
      <c r="B1048">
        <v>328</v>
      </c>
      <c r="C1048">
        <v>5393</v>
      </c>
      <c r="D1048">
        <v>7700</v>
      </c>
      <c r="E1048">
        <v>410040610065000</v>
      </c>
      <c r="F1048">
        <v>97</v>
      </c>
      <c r="G1048">
        <v>19</v>
      </c>
      <c r="H1048">
        <v>2014</v>
      </c>
      <c r="I1048">
        <v>19</v>
      </c>
      <c r="J1048" t="s">
        <v>193</v>
      </c>
      <c r="K1048" s="1">
        <v>41764</v>
      </c>
      <c r="L1048" s="1">
        <v>41770</v>
      </c>
      <c r="M1048" t="s">
        <v>16</v>
      </c>
    </row>
    <row r="1049" spans="1:13" x14ac:dyDescent="0.25">
      <c r="A1049">
        <v>832461339</v>
      </c>
      <c r="B1049">
        <v>1008</v>
      </c>
      <c r="C1049">
        <v>5393</v>
      </c>
      <c r="D1049">
        <v>7700</v>
      </c>
      <c r="E1049">
        <v>410065610085000</v>
      </c>
      <c r="F1049">
        <v>97</v>
      </c>
      <c r="G1049">
        <v>19</v>
      </c>
      <c r="H1049">
        <v>2014</v>
      </c>
      <c r="I1049">
        <v>19</v>
      </c>
      <c r="J1049" t="s">
        <v>193</v>
      </c>
      <c r="K1049" s="1">
        <v>41764</v>
      </c>
      <c r="L1049" s="1">
        <v>41770</v>
      </c>
      <c r="M1049" t="s">
        <v>17</v>
      </c>
    </row>
    <row r="1050" spans="1:13" x14ac:dyDescent="0.25">
      <c r="A1050">
        <v>832461820</v>
      </c>
      <c r="B1050">
        <v>526</v>
      </c>
      <c r="C1050">
        <v>5393</v>
      </c>
      <c r="D1050">
        <v>7700</v>
      </c>
      <c r="E1050">
        <v>410085799999000</v>
      </c>
      <c r="F1050">
        <v>97</v>
      </c>
      <c r="G1050">
        <v>19</v>
      </c>
      <c r="H1050">
        <v>2014</v>
      </c>
      <c r="I1050">
        <v>19</v>
      </c>
      <c r="J1050" t="s">
        <v>193</v>
      </c>
      <c r="K1050" s="1">
        <v>41764</v>
      </c>
      <c r="L1050" s="1">
        <v>41770</v>
      </c>
      <c r="M1050" t="s">
        <v>18</v>
      </c>
    </row>
    <row r="1051" spans="1:13" x14ac:dyDescent="0.25">
      <c r="A1051">
        <v>832462160</v>
      </c>
      <c r="B1051">
        <v>1906</v>
      </c>
      <c r="C1051">
        <v>5393</v>
      </c>
      <c r="F1051">
        <v>97</v>
      </c>
      <c r="G1051">
        <v>19</v>
      </c>
      <c r="H1051">
        <v>2014</v>
      </c>
      <c r="I1051">
        <v>19</v>
      </c>
      <c r="J1051" t="s">
        <v>193</v>
      </c>
      <c r="K1051" s="1">
        <v>41764</v>
      </c>
      <c r="L1051" s="1">
        <v>41770</v>
      </c>
      <c r="M1051" t="s">
        <v>19</v>
      </c>
    </row>
    <row r="1052" spans="1:13" x14ac:dyDescent="0.25">
      <c r="A1052">
        <v>832459905</v>
      </c>
      <c r="B1052">
        <v>18</v>
      </c>
      <c r="C1052">
        <v>5393</v>
      </c>
      <c r="D1052">
        <v>7700</v>
      </c>
      <c r="E1052">
        <v>400000610015000</v>
      </c>
      <c r="F1052">
        <v>97</v>
      </c>
      <c r="G1052">
        <v>19</v>
      </c>
      <c r="H1052">
        <v>2014</v>
      </c>
      <c r="I1052">
        <v>20</v>
      </c>
      <c r="J1052" t="s">
        <v>194</v>
      </c>
      <c r="K1052" s="1">
        <v>41771</v>
      </c>
      <c r="L1052" s="1">
        <v>41777</v>
      </c>
      <c r="M1052" t="s">
        <v>14</v>
      </c>
    </row>
    <row r="1053" spans="1:13" x14ac:dyDescent="0.25">
      <c r="A1053">
        <v>832460386</v>
      </c>
      <c r="B1053">
        <v>36</v>
      </c>
      <c r="C1053">
        <v>5393</v>
      </c>
      <c r="D1053">
        <v>7700</v>
      </c>
      <c r="E1053">
        <v>410015610040000</v>
      </c>
      <c r="F1053">
        <v>97</v>
      </c>
      <c r="G1053">
        <v>19</v>
      </c>
      <c r="H1053">
        <v>2014</v>
      </c>
      <c r="I1053">
        <v>20</v>
      </c>
      <c r="J1053" t="s">
        <v>194</v>
      </c>
      <c r="K1053" s="1">
        <v>41771</v>
      </c>
      <c r="L1053" s="1">
        <v>41777</v>
      </c>
      <c r="M1053" t="s">
        <v>15</v>
      </c>
    </row>
    <row r="1054" spans="1:13" x14ac:dyDescent="0.25">
      <c r="A1054">
        <v>832460867</v>
      </c>
      <c r="B1054">
        <v>361</v>
      </c>
      <c r="C1054">
        <v>5393</v>
      </c>
      <c r="D1054">
        <v>7700</v>
      </c>
      <c r="E1054">
        <v>410040610065000</v>
      </c>
      <c r="F1054">
        <v>97</v>
      </c>
      <c r="G1054">
        <v>19</v>
      </c>
      <c r="H1054">
        <v>2014</v>
      </c>
      <c r="I1054">
        <v>20</v>
      </c>
      <c r="J1054" t="s">
        <v>194</v>
      </c>
      <c r="K1054" s="1">
        <v>41771</v>
      </c>
      <c r="L1054" s="1">
        <v>41777</v>
      </c>
      <c r="M1054" t="s">
        <v>16</v>
      </c>
    </row>
    <row r="1055" spans="1:13" x14ac:dyDescent="0.25">
      <c r="A1055">
        <v>832461349</v>
      </c>
      <c r="B1055">
        <v>971</v>
      </c>
      <c r="C1055">
        <v>5393</v>
      </c>
      <c r="D1055">
        <v>7700</v>
      </c>
      <c r="E1055">
        <v>410065610085000</v>
      </c>
      <c r="F1055">
        <v>97</v>
      </c>
      <c r="G1055">
        <v>19</v>
      </c>
      <c r="H1055">
        <v>2014</v>
      </c>
      <c r="I1055">
        <v>20</v>
      </c>
      <c r="J1055" t="s">
        <v>194</v>
      </c>
      <c r="K1055" s="1">
        <v>41771</v>
      </c>
      <c r="L1055" s="1">
        <v>41777</v>
      </c>
      <c r="M1055" t="s">
        <v>17</v>
      </c>
    </row>
    <row r="1056" spans="1:13" x14ac:dyDescent="0.25">
      <c r="A1056">
        <v>832461829</v>
      </c>
      <c r="B1056">
        <v>517</v>
      </c>
      <c r="C1056">
        <v>5393</v>
      </c>
      <c r="D1056">
        <v>7700</v>
      </c>
      <c r="E1056">
        <v>410085799999000</v>
      </c>
      <c r="F1056">
        <v>97</v>
      </c>
      <c r="G1056">
        <v>19</v>
      </c>
      <c r="H1056">
        <v>2014</v>
      </c>
      <c r="I1056">
        <v>20</v>
      </c>
      <c r="J1056" t="s">
        <v>194</v>
      </c>
      <c r="K1056" s="1">
        <v>41771</v>
      </c>
      <c r="L1056" s="1">
        <v>41777</v>
      </c>
      <c r="M1056" t="s">
        <v>18</v>
      </c>
    </row>
    <row r="1057" spans="1:13" x14ac:dyDescent="0.25">
      <c r="A1057">
        <v>832462157</v>
      </c>
      <c r="B1057">
        <v>1903</v>
      </c>
      <c r="C1057">
        <v>5393</v>
      </c>
      <c r="F1057">
        <v>97</v>
      </c>
      <c r="G1057">
        <v>19</v>
      </c>
      <c r="H1057">
        <v>2014</v>
      </c>
      <c r="I1057">
        <v>20</v>
      </c>
      <c r="J1057" t="s">
        <v>194</v>
      </c>
      <c r="K1057" s="1">
        <v>41771</v>
      </c>
      <c r="L1057" s="1">
        <v>41777</v>
      </c>
      <c r="M1057" t="s">
        <v>19</v>
      </c>
    </row>
    <row r="1058" spans="1:13" x14ac:dyDescent="0.25">
      <c r="A1058">
        <v>832459914</v>
      </c>
      <c r="B1058">
        <v>9</v>
      </c>
      <c r="C1058">
        <v>5393</v>
      </c>
      <c r="D1058">
        <v>7700</v>
      </c>
      <c r="E1058">
        <v>400000610015000</v>
      </c>
      <c r="F1058">
        <v>97</v>
      </c>
      <c r="G1058">
        <v>19</v>
      </c>
      <c r="H1058">
        <v>2014</v>
      </c>
      <c r="I1058">
        <v>21</v>
      </c>
      <c r="J1058" t="s">
        <v>195</v>
      </c>
      <c r="K1058" s="1">
        <v>41778</v>
      </c>
      <c r="L1058" s="1">
        <v>41784</v>
      </c>
      <c r="M1058" t="s">
        <v>14</v>
      </c>
    </row>
    <row r="1059" spans="1:13" x14ac:dyDescent="0.25">
      <c r="A1059">
        <v>832460395</v>
      </c>
      <c r="B1059">
        <v>41</v>
      </c>
      <c r="C1059">
        <v>5393</v>
      </c>
      <c r="D1059">
        <v>7700</v>
      </c>
      <c r="E1059">
        <v>410015610040000</v>
      </c>
      <c r="F1059">
        <v>97</v>
      </c>
      <c r="G1059">
        <v>19</v>
      </c>
      <c r="H1059">
        <v>2014</v>
      </c>
      <c r="I1059">
        <v>21</v>
      </c>
      <c r="J1059" t="s">
        <v>195</v>
      </c>
      <c r="K1059" s="1">
        <v>41778</v>
      </c>
      <c r="L1059" s="1">
        <v>41784</v>
      </c>
      <c r="M1059" t="s">
        <v>15</v>
      </c>
    </row>
    <row r="1060" spans="1:13" x14ac:dyDescent="0.25">
      <c r="A1060">
        <v>832460876</v>
      </c>
      <c r="B1060">
        <v>350</v>
      </c>
      <c r="C1060">
        <v>5393</v>
      </c>
      <c r="D1060">
        <v>7700</v>
      </c>
      <c r="E1060">
        <v>410040610065000</v>
      </c>
      <c r="F1060">
        <v>97</v>
      </c>
      <c r="G1060">
        <v>19</v>
      </c>
      <c r="H1060">
        <v>2014</v>
      </c>
      <c r="I1060">
        <v>21</v>
      </c>
      <c r="J1060" t="s">
        <v>195</v>
      </c>
      <c r="K1060" s="1">
        <v>41778</v>
      </c>
      <c r="L1060" s="1">
        <v>41784</v>
      </c>
      <c r="M1060" t="s">
        <v>16</v>
      </c>
    </row>
    <row r="1061" spans="1:13" x14ac:dyDescent="0.25">
      <c r="A1061">
        <v>832461357</v>
      </c>
      <c r="B1061">
        <v>1064</v>
      </c>
      <c r="C1061">
        <v>5393</v>
      </c>
      <c r="D1061">
        <v>7700</v>
      </c>
      <c r="E1061">
        <v>410065610085000</v>
      </c>
      <c r="F1061">
        <v>97</v>
      </c>
      <c r="G1061">
        <v>19</v>
      </c>
      <c r="H1061">
        <v>2014</v>
      </c>
      <c r="I1061">
        <v>21</v>
      </c>
      <c r="J1061" t="s">
        <v>195</v>
      </c>
      <c r="K1061" s="1">
        <v>41778</v>
      </c>
      <c r="L1061" s="1">
        <v>41784</v>
      </c>
      <c r="M1061" t="s">
        <v>17</v>
      </c>
    </row>
    <row r="1062" spans="1:13" x14ac:dyDescent="0.25">
      <c r="A1062">
        <v>832461839</v>
      </c>
      <c r="B1062">
        <v>605</v>
      </c>
      <c r="C1062">
        <v>5393</v>
      </c>
      <c r="D1062">
        <v>7700</v>
      </c>
      <c r="E1062">
        <v>410085799999000</v>
      </c>
      <c r="F1062">
        <v>97</v>
      </c>
      <c r="G1062">
        <v>19</v>
      </c>
      <c r="H1062">
        <v>2014</v>
      </c>
      <c r="I1062">
        <v>21</v>
      </c>
      <c r="J1062" t="s">
        <v>195</v>
      </c>
      <c r="K1062" s="1">
        <v>41778</v>
      </c>
      <c r="L1062" s="1">
        <v>41784</v>
      </c>
      <c r="M1062" t="s">
        <v>18</v>
      </c>
    </row>
    <row r="1063" spans="1:13" x14ac:dyDescent="0.25">
      <c r="A1063">
        <v>832462515</v>
      </c>
      <c r="B1063">
        <v>2069</v>
      </c>
      <c r="C1063">
        <v>5393</v>
      </c>
      <c r="F1063">
        <v>97</v>
      </c>
      <c r="G1063">
        <v>19</v>
      </c>
      <c r="H1063">
        <v>2014</v>
      </c>
      <c r="I1063">
        <v>21</v>
      </c>
      <c r="J1063" t="s">
        <v>195</v>
      </c>
      <c r="K1063" s="1">
        <v>41778</v>
      </c>
      <c r="L1063" s="1">
        <v>41784</v>
      </c>
      <c r="M1063" t="s">
        <v>19</v>
      </c>
    </row>
    <row r="1064" spans="1:13" x14ac:dyDescent="0.25">
      <c r="A1064">
        <v>832459923</v>
      </c>
      <c r="B1064">
        <v>6</v>
      </c>
      <c r="C1064">
        <v>5393</v>
      </c>
      <c r="D1064">
        <v>7700</v>
      </c>
      <c r="E1064">
        <v>400000610015000</v>
      </c>
      <c r="F1064">
        <v>97</v>
      </c>
      <c r="G1064">
        <v>19</v>
      </c>
      <c r="H1064">
        <v>2014</v>
      </c>
      <c r="I1064">
        <v>22</v>
      </c>
      <c r="J1064" t="s">
        <v>196</v>
      </c>
      <c r="K1064" s="1">
        <v>41785</v>
      </c>
      <c r="L1064" s="1">
        <v>41791</v>
      </c>
      <c r="M1064" t="s">
        <v>14</v>
      </c>
    </row>
    <row r="1065" spans="1:13" x14ac:dyDescent="0.25">
      <c r="A1065">
        <v>832460404</v>
      </c>
      <c r="B1065">
        <v>31</v>
      </c>
      <c r="C1065">
        <v>5393</v>
      </c>
      <c r="D1065">
        <v>7700</v>
      </c>
      <c r="E1065">
        <v>410015610040000</v>
      </c>
      <c r="F1065">
        <v>97</v>
      </c>
      <c r="G1065">
        <v>19</v>
      </c>
      <c r="H1065">
        <v>2014</v>
      </c>
      <c r="I1065">
        <v>22</v>
      </c>
      <c r="J1065" t="s">
        <v>196</v>
      </c>
      <c r="K1065" s="1">
        <v>41785</v>
      </c>
      <c r="L1065" s="1">
        <v>41791</v>
      </c>
      <c r="M1065" t="s">
        <v>15</v>
      </c>
    </row>
    <row r="1066" spans="1:13" x14ac:dyDescent="0.25">
      <c r="A1066">
        <v>832460885</v>
      </c>
      <c r="B1066">
        <v>310</v>
      </c>
      <c r="C1066">
        <v>5393</v>
      </c>
      <c r="D1066">
        <v>7700</v>
      </c>
      <c r="E1066">
        <v>410040610065000</v>
      </c>
      <c r="F1066">
        <v>97</v>
      </c>
      <c r="G1066">
        <v>19</v>
      </c>
      <c r="H1066">
        <v>2014</v>
      </c>
      <c r="I1066">
        <v>22</v>
      </c>
      <c r="J1066" t="s">
        <v>196</v>
      </c>
      <c r="K1066" s="1">
        <v>41785</v>
      </c>
      <c r="L1066" s="1">
        <v>41791</v>
      </c>
      <c r="M1066" t="s">
        <v>16</v>
      </c>
    </row>
    <row r="1067" spans="1:13" x14ac:dyDescent="0.25">
      <c r="A1067">
        <v>832461366</v>
      </c>
      <c r="B1067">
        <v>997</v>
      </c>
      <c r="C1067">
        <v>5393</v>
      </c>
      <c r="D1067">
        <v>7700</v>
      </c>
      <c r="E1067">
        <v>410065610085000</v>
      </c>
      <c r="F1067">
        <v>97</v>
      </c>
      <c r="G1067">
        <v>19</v>
      </c>
      <c r="H1067">
        <v>2014</v>
      </c>
      <c r="I1067">
        <v>22</v>
      </c>
      <c r="J1067" t="s">
        <v>196</v>
      </c>
      <c r="K1067" s="1">
        <v>41785</v>
      </c>
      <c r="L1067" s="1">
        <v>41791</v>
      </c>
      <c r="M1067" t="s">
        <v>17</v>
      </c>
    </row>
    <row r="1068" spans="1:13" x14ac:dyDescent="0.25">
      <c r="A1068">
        <v>832461847</v>
      </c>
      <c r="B1068">
        <v>542</v>
      </c>
      <c r="C1068">
        <v>5393</v>
      </c>
      <c r="D1068">
        <v>7700</v>
      </c>
      <c r="E1068">
        <v>410085799999000</v>
      </c>
      <c r="F1068">
        <v>97</v>
      </c>
      <c r="G1068">
        <v>19</v>
      </c>
      <c r="H1068">
        <v>2014</v>
      </c>
      <c r="I1068">
        <v>22</v>
      </c>
      <c r="J1068" t="s">
        <v>196</v>
      </c>
      <c r="K1068" s="1">
        <v>41785</v>
      </c>
      <c r="L1068" s="1">
        <v>41791</v>
      </c>
      <c r="M1068" t="s">
        <v>18</v>
      </c>
    </row>
    <row r="1069" spans="1:13" x14ac:dyDescent="0.25">
      <c r="A1069">
        <v>832462379</v>
      </c>
      <c r="B1069">
        <v>1886</v>
      </c>
      <c r="C1069">
        <v>5393</v>
      </c>
      <c r="F1069">
        <v>97</v>
      </c>
      <c r="G1069">
        <v>19</v>
      </c>
      <c r="H1069">
        <v>2014</v>
      </c>
      <c r="I1069">
        <v>22</v>
      </c>
      <c r="J1069" t="s">
        <v>196</v>
      </c>
      <c r="K1069" s="1">
        <v>41785</v>
      </c>
      <c r="L1069" s="1">
        <v>41791</v>
      </c>
      <c r="M1069" t="s">
        <v>19</v>
      </c>
    </row>
    <row r="1070" spans="1:13" x14ac:dyDescent="0.25">
      <c r="A1070">
        <v>832459932</v>
      </c>
      <c r="B1070">
        <v>9</v>
      </c>
      <c r="C1070">
        <v>5393</v>
      </c>
      <c r="D1070">
        <v>7700</v>
      </c>
      <c r="E1070">
        <v>400000610015000</v>
      </c>
      <c r="F1070">
        <v>97</v>
      </c>
      <c r="G1070">
        <v>19</v>
      </c>
      <c r="H1070">
        <v>2014</v>
      </c>
      <c r="I1070">
        <v>23</v>
      </c>
      <c r="J1070" t="s">
        <v>197</v>
      </c>
      <c r="K1070" s="1">
        <v>41792</v>
      </c>
      <c r="L1070" s="1">
        <v>41798</v>
      </c>
      <c r="M1070" t="s">
        <v>14</v>
      </c>
    </row>
    <row r="1071" spans="1:13" x14ac:dyDescent="0.25">
      <c r="A1071">
        <v>832460413</v>
      </c>
      <c r="B1071">
        <v>39</v>
      </c>
      <c r="C1071">
        <v>5393</v>
      </c>
      <c r="D1071">
        <v>7700</v>
      </c>
      <c r="E1071">
        <v>410015610040000</v>
      </c>
      <c r="F1071">
        <v>97</v>
      </c>
      <c r="G1071">
        <v>19</v>
      </c>
      <c r="H1071">
        <v>2014</v>
      </c>
      <c r="I1071">
        <v>23</v>
      </c>
      <c r="J1071" t="s">
        <v>197</v>
      </c>
      <c r="K1071" s="1">
        <v>41792</v>
      </c>
      <c r="L1071" s="1">
        <v>41798</v>
      </c>
      <c r="M1071" t="s">
        <v>15</v>
      </c>
    </row>
    <row r="1072" spans="1:13" x14ac:dyDescent="0.25">
      <c r="A1072">
        <v>832460894</v>
      </c>
      <c r="B1072">
        <v>374</v>
      </c>
      <c r="C1072">
        <v>5393</v>
      </c>
      <c r="D1072">
        <v>7700</v>
      </c>
      <c r="E1072">
        <v>410040610065000</v>
      </c>
      <c r="F1072">
        <v>97</v>
      </c>
      <c r="G1072">
        <v>19</v>
      </c>
      <c r="H1072">
        <v>2014</v>
      </c>
      <c r="I1072">
        <v>23</v>
      </c>
      <c r="J1072" t="s">
        <v>197</v>
      </c>
      <c r="K1072" s="1">
        <v>41792</v>
      </c>
      <c r="L1072" s="1">
        <v>41798</v>
      </c>
      <c r="M1072" t="s">
        <v>16</v>
      </c>
    </row>
    <row r="1073" spans="1:13" x14ac:dyDescent="0.25">
      <c r="A1073">
        <v>832461375</v>
      </c>
      <c r="B1073">
        <v>998</v>
      </c>
      <c r="C1073">
        <v>5393</v>
      </c>
      <c r="D1073">
        <v>7700</v>
      </c>
      <c r="E1073">
        <v>410065610085000</v>
      </c>
      <c r="F1073">
        <v>97</v>
      </c>
      <c r="G1073">
        <v>19</v>
      </c>
      <c r="H1073">
        <v>2014</v>
      </c>
      <c r="I1073">
        <v>23</v>
      </c>
      <c r="J1073" t="s">
        <v>197</v>
      </c>
      <c r="K1073" s="1">
        <v>41792</v>
      </c>
      <c r="L1073" s="1">
        <v>41798</v>
      </c>
      <c r="M1073" t="s">
        <v>17</v>
      </c>
    </row>
    <row r="1074" spans="1:13" x14ac:dyDescent="0.25">
      <c r="A1074">
        <v>832461856</v>
      </c>
      <c r="B1074">
        <v>507</v>
      </c>
      <c r="C1074">
        <v>5393</v>
      </c>
      <c r="D1074">
        <v>7700</v>
      </c>
      <c r="E1074">
        <v>410085799999000</v>
      </c>
      <c r="F1074">
        <v>97</v>
      </c>
      <c r="G1074">
        <v>19</v>
      </c>
      <c r="H1074">
        <v>2014</v>
      </c>
      <c r="I1074">
        <v>23</v>
      </c>
      <c r="J1074" t="s">
        <v>197</v>
      </c>
      <c r="K1074" s="1">
        <v>41792</v>
      </c>
      <c r="L1074" s="1">
        <v>41798</v>
      </c>
      <c r="M1074" t="s">
        <v>18</v>
      </c>
    </row>
    <row r="1075" spans="1:13" x14ac:dyDescent="0.25">
      <c r="A1075">
        <v>832462126</v>
      </c>
      <c r="B1075">
        <v>1927</v>
      </c>
      <c r="C1075">
        <v>5393</v>
      </c>
      <c r="F1075">
        <v>97</v>
      </c>
      <c r="G1075">
        <v>19</v>
      </c>
      <c r="H1075">
        <v>2014</v>
      </c>
      <c r="I1075">
        <v>23</v>
      </c>
      <c r="J1075" t="s">
        <v>197</v>
      </c>
      <c r="K1075" s="1">
        <v>41792</v>
      </c>
      <c r="L1075" s="1">
        <v>41798</v>
      </c>
      <c r="M1075" t="s">
        <v>19</v>
      </c>
    </row>
    <row r="1076" spans="1:13" x14ac:dyDescent="0.25">
      <c r="A1076">
        <v>832459941</v>
      </c>
      <c r="B1076">
        <v>10</v>
      </c>
      <c r="C1076">
        <v>5393</v>
      </c>
      <c r="D1076">
        <v>7700</v>
      </c>
      <c r="E1076">
        <v>400000610015000</v>
      </c>
      <c r="F1076">
        <v>97</v>
      </c>
      <c r="G1076">
        <v>19</v>
      </c>
      <c r="H1076">
        <v>2014</v>
      </c>
      <c r="I1076">
        <v>24</v>
      </c>
      <c r="J1076" t="s">
        <v>198</v>
      </c>
      <c r="K1076" s="1">
        <v>41799</v>
      </c>
      <c r="L1076" s="1">
        <v>41805</v>
      </c>
      <c r="M1076" t="s">
        <v>14</v>
      </c>
    </row>
    <row r="1077" spans="1:13" x14ac:dyDescent="0.25">
      <c r="A1077">
        <v>832460422</v>
      </c>
      <c r="B1077">
        <v>51</v>
      </c>
      <c r="C1077">
        <v>5393</v>
      </c>
      <c r="D1077">
        <v>7700</v>
      </c>
      <c r="E1077">
        <v>410015610040000</v>
      </c>
      <c r="F1077">
        <v>97</v>
      </c>
      <c r="G1077">
        <v>19</v>
      </c>
      <c r="H1077">
        <v>2014</v>
      </c>
      <c r="I1077">
        <v>24</v>
      </c>
      <c r="J1077" t="s">
        <v>198</v>
      </c>
      <c r="K1077" s="1">
        <v>41799</v>
      </c>
      <c r="L1077" s="1">
        <v>41805</v>
      </c>
      <c r="M1077" t="s">
        <v>15</v>
      </c>
    </row>
    <row r="1078" spans="1:13" x14ac:dyDescent="0.25">
      <c r="A1078">
        <v>832460903</v>
      </c>
      <c r="B1078">
        <v>400</v>
      </c>
      <c r="C1078">
        <v>5393</v>
      </c>
      <c r="D1078">
        <v>7700</v>
      </c>
      <c r="E1078">
        <v>410040610065000</v>
      </c>
      <c r="F1078">
        <v>97</v>
      </c>
      <c r="G1078">
        <v>19</v>
      </c>
      <c r="H1078">
        <v>2014</v>
      </c>
      <c r="I1078">
        <v>24</v>
      </c>
      <c r="J1078" t="s">
        <v>198</v>
      </c>
      <c r="K1078" s="1">
        <v>41799</v>
      </c>
      <c r="L1078" s="1">
        <v>41805</v>
      </c>
      <c r="M1078" t="s">
        <v>16</v>
      </c>
    </row>
    <row r="1079" spans="1:13" x14ac:dyDescent="0.25">
      <c r="A1079">
        <v>832461384</v>
      </c>
      <c r="B1079">
        <v>1026</v>
      </c>
      <c r="C1079">
        <v>5393</v>
      </c>
      <c r="D1079">
        <v>7700</v>
      </c>
      <c r="E1079">
        <v>410065610085000</v>
      </c>
      <c r="F1079">
        <v>97</v>
      </c>
      <c r="G1079">
        <v>19</v>
      </c>
      <c r="H1079">
        <v>2014</v>
      </c>
      <c r="I1079">
        <v>24</v>
      </c>
      <c r="J1079" t="s">
        <v>198</v>
      </c>
      <c r="K1079" s="1">
        <v>41799</v>
      </c>
      <c r="L1079" s="1">
        <v>41805</v>
      </c>
      <c r="M1079" t="s">
        <v>17</v>
      </c>
    </row>
    <row r="1080" spans="1:13" x14ac:dyDescent="0.25">
      <c r="A1080">
        <v>832461865</v>
      </c>
      <c r="B1080">
        <v>602</v>
      </c>
      <c r="C1080">
        <v>5393</v>
      </c>
      <c r="D1080">
        <v>7700</v>
      </c>
      <c r="E1080">
        <v>410085799999000</v>
      </c>
      <c r="F1080">
        <v>97</v>
      </c>
      <c r="G1080">
        <v>19</v>
      </c>
      <c r="H1080">
        <v>2014</v>
      </c>
      <c r="I1080">
        <v>24</v>
      </c>
      <c r="J1080" t="s">
        <v>198</v>
      </c>
      <c r="K1080" s="1">
        <v>41799</v>
      </c>
      <c r="L1080" s="1">
        <v>41805</v>
      </c>
      <c r="M1080" t="s">
        <v>18</v>
      </c>
    </row>
    <row r="1081" spans="1:13" x14ac:dyDescent="0.25">
      <c r="A1081">
        <v>832462545</v>
      </c>
      <c r="B1081">
        <v>2089</v>
      </c>
      <c r="C1081">
        <v>5393</v>
      </c>
      <c r="F1081">
        <v>97</v>
      </c>
      <c r="G1081">
        <v>19</v>
      </c>
      <c r="H1081">
        <v>2014</v>
      </c>
      <c r="I1081">
        <v>24</v>
      </c>
      <c r="J1081" t="s">
        <v>198</v>
      </c>
      <c r="K1081" s="1">
        <v>41799</v>
      </c>
      <c r="L1081" s="1">
        <v>41805</v>
      </c>
      <c r="M1081" t="s">
        <v>19</v>
      </c>
    </row>
    <row r="1082" spans="1:13" x14ac:dyDescent="0.25">
      <c r="A1082">
        <v>832459947</v>
      </c>
      <c r="B1082">
        <v>6</v>
      </c>
      <c r="C1082">
        <v>5393</v>
      </c>
      <c r="D1082">
        <v>7700</v>
      </c>
      <c r="E1082">
        <v>400000610015000</v>
      </c>
      <c r="F1082">
        <v>97</v>
      </c>
      <c r="G1082">
        <v>19</v>
      </c>
      <c r="H1082">
        <v>2014</v>
      </c>
      <c r="I1082">
        <v>25</v>
      </c>
      <c r="J1082" t="s">
        <v>199</v>
      </c>
      <c r="K1082" s="1">
        <v>41806</v>
      </c>
      <c r="L1082" s="1">
        <v>41812</v>
      </c>
      <c r="M1082" t="s">
        <v>14</v>
      </c>
    </row>
    <row r="1083" spans="1:13" x14ac:dyDescent="0.25">
      <c r="A1083">
        <v>832460431</v>
      </c>
      <c r="B1083">
        <v>47</v>
      </c>
      <c r="C1083">
        <v>5393</v>
      </c>
      <c r="D1083">
        <v>7700</v>
      </c>
      <c r="E1083">
        <v>410015610040000</v>
      </c>
      <c r="F1083">
        <v>97</v>
      </c>
      <c r="G1083">
        <v>19</v>
      </c>
      <c r="H1083">
        <v>2014</v>
      </c>
      <c r="I1083">
        <v>25</v>
      </c>
      <c r="J1083" t="s">
        <v>199</v>
      </c>
      <c r="K1083" s="1">
        <v>41806</v>
      </c>
      <c r="L1083" s="1">
        <v>41812</v>
      </c>
      <c r="M1083" t="s">
        <v>15</v>
      </c>
    </row>
    <row r="1084" spans="1:13" x14ac:dyDescent="0.25">
      <c r="A1084">
        <v>832460912</v>
      </c>
      <c r="B1084">
        <v>322</v>
      </c>
      <c r="C1084">
        <v>5393</v>
      </c>
      <c r="D1084">
        <v>7700</v>
      </c>
      <c r="E1084">
        <v>410040610065000</v>
      </c>
      <c r="F1084">
        <v>97</v>
      </c>
      <c r="G1084">
        <v>19</v>
      </c>
      <c r="H1084">
        <v>2014</v>
      </c>
      <c r="I1084">
        <v>25</v>
      </c>
      <c r="J1084" t="s">
        <v>199</v>
      </c>
      <c r="K1084" s="1">
        <v>41806</v>
      </c>
      <c r="L1084" s="1">
        <v>41812</v>
      </c>
      <c r="M1084" t="s">
        <v>16</v>
      </c>
    </row>
    <row r="1085" spans="1:13" x14ac:dyDescent="0.25">
      <c r="A1085">
        <v>832461393</v>
      </c>
      <c r="B1085">
        <v>939</v>
      </c>
      <c r="C1085">
        <v>5393</v>
      </c>
      <c r="D1085">
        <v>7700</v>
      </c>
      <c r="E1085">
        <v>410065610085000</v>
      </c>
      <c r="F1085">
        <v>97</v>
      </c>
      <c r="G1085">
        <v>19</v>
      </c>
      <c r="H1085">
        <v>2014</v>
      </c>
      <c r="I1085">
        <v>25</v>
      </c>
      <c r="J1085" t="s">
        <v>199</v>
      </c>
      <c r="K1085" s="1">
        <v>41806</v>
      </c>
      <c r="L1085" s="1">
        <v>41812</v>
      </c>
      <c r="M1085" t="s">
        <v>17</v>
      </c>
    </row>
    <row r="1086" spans="1:13" x14ac:dyDescent="0.25">
      <c r="A1086">
        <v>832461874</v>
      </c>
      <c r="B1086">
        <v>482</v>
      </c>
      <c r="C1086">
        <v>5393</v>
      </c>
      <c r="D1086">
        <v>7700</v>
      </c>
      <c r="E1086">
        <v>410085799999000</v>
      </c>
      <c r="F1086">
        <v>97</v>
      </c>
      <c r="G1086">
        <v>19</v>
      </c>
      <c r="H1086">
        <v>2014</v>
      </c>
      <c r="I1086">
        <v>25</v>
      </c>
      <c r="J1086" t="s">
        <v>199</v>
      </c>
      <c r="K1086" s="1">
        <v>41806</v>
      </c>
      <c r="L1086" s="1">
        <v>41812</v>
      </c>
      <c r="M1086" t="s">
        <v>18</v>
      </c>
    </row>
    <row r="1087" spans="1:13" x14ac:dyDescent="0.25">
      <c r="A1087">
        <v>832462446</v>
      </c>
      <c r="B1087">
        <v>1796</v>
      </c>
      <c r="C1087">
        <v>5393</v>
      </c>
      <c r="F1087">
        <v>97</v>
      </c>
      <c r="G1087">
        <v>19</v>
      </c>
      <c r="H1087">
        <v>2014</v>
      </c>
      <c r="I1087">
        <v>25</v>
      </c>
      <c r="J1087" t="s">
        <v>199</v>
      </c>
      <c r="K1087" s="1">
        <v>41806</v>
      </c>
      <c r="L1087" s="1">
        <v>41812</v>
      </c>
      <c r="M1087" t="s">
        <v>19</v>
      </c>
    </row>
    <row r="1088" spans="1:13" x14ac:dyDescent="0.25">
      <c r="A1088">
        <v>832459959</v>
      </c>
      <c r="B1088">
        <v>9</v>
      </c>
      <c r="C1088">
        <v>5393</v>
      </c>
      <c r="D1088">
        <v>7700</v>
      </c>
      <c r="E1088">
        <v>400000610015000</v>
      </c>
      <c r="F1088">
        <v>97</v>
      </c>
      <c r="G1088">
        <v>19</v>
      </c>
      <c r="H1088">
        <v>2014</v>
      </c>
      <c r="I1088">
        <v>26</v>
      </c>
      <c r="J1088" t="s">
        <v>200</v>
      </c>
      <c r="K1088" s="1">
        <v>41813</v>
      </c>
      <c r="L1088" s="1">
        <v>41819</v>
      </c>
      <c r="M1088" t="s">
        <v>14</v>
      </c>
    </row>
    <row r="1089" spans="1:13" x14ac:dyDescent="0.25">
      <c r="A1089">
        <v>832460440</v>
      </c>
      <c r="B1089">
        <v>42</v>
      </c>
      <c r="C1089">
        <v>5393</v>
      </c>
      <c r="D1089">
        <v>7700</v>
      </c>
      <c r="E1089">
        <v>410015610040000</v>
      </c>
      <c r="F1089">
        <v>97</v>
      </c>
      <c r="G1089">
        <v>19</v>
      </c>
      <c r="H1089">
        <v>2014</v>
      </c>
      <c r="I1089">
        <v>26</v>
      </c>
      <c r="J1089" t="s">
        <v>200</v>
      </c>
      <c r="K1089" s="1">
        <v>41813</v>
      </c>
      <c r="L1089" s="1">
        <v>41819</v>
      </c>
      <c r="M1089" t="s">
        <v>15</v>
      </c>
    </row>
    <row r="1090" spans="1:13" x14ac:dyDescent="0.25">
      <c r="A1090">
        <v>832460922</v>
      </c>
      <c r="B1090">
        <v>366</v>
      </c>
      <c r="C1090">
        <v>5393</v>
      </c>
      <c r="D1090">
        <v>7700</v>
      </c>
      <c r="E1090">
        <v>410040610065000</v>
      </c>
      <c r="F1090">
        <v>97</v>
      </c>
      <c r="G1090">
        <v>19</v>
      </c>
      <c r="H1090">
        <v>2014</v>
      </c>
      <c r="I1090">
        <v>26</v>
      </c>
      <c r="J1090" t="s">
        <v>200</v>
      </c>
      <c r="K1090" s="1">
        <v>41813</v>
      </c>
      <c r="L1090" s="1">
        <v>41819</v>
      </c>
      <c r="M1090" t="s">
        <v>16</v>
      </c>
    </row>
    <row r="1091" spans="1:13" x14ac:dyDescent="0.25">
      <c r="A1091">
        <v>832461402</v>
      </c>
      <c r="B1091">
        <v>1000</v>
      </c>
      <c r="C1091">
        <v>5393</v>
      </c>
      <c r="D1091">
        <v>7700</v>
      </c>
      <c r="E1091">
        <v>410065610085000</v>
      </c>
      <c r="F1091">
        <v>97</v>
      </c>
      <c r="G1091">
        <v>19</v>
      </c>
      <c r="H1091">
        <v>2014</v>
      </c>
      <c r="I1091">
        <v>26</v>
      </c>
      <c r="J1091" t="s">
        <v>200</v>
      </c>
      <c r="K1091" s="1">
        <v>41813</v>
      </c>
      <c r="L1091" s="1">
        <v>41819</v>
      </c>
      <c r="M1091" t="s">
        <v>17</v>
      </c>
    </row>
    <row r="1092" spans="1:13" x14ac:dyDescent="0.25">
      <c r="A1092">
        <v>832461883</v>
      </c>
      <c r="B1092">
        <v>486</v>
      </c>
      <c r="C1092">
        <v>5393</v>
      </c>
      <c r="D1092">
        <v>7700</v>
      </c>
      <c r="E1092">
        <v>410085799999000</v>
      </c>
      <c r="F1092">
        <v>97</v>
      </c>
      <c r="G1092">
        <v>19</v>
      </c>
      <c r="H1092">
        <v>2014</v>
      </c>
      <c r="I1092">
        <v>26</v>
      </c>
      <c r="J1092" t="s">
        <v>200</v>
      </c>
      <c r="K1092" s="1">
        <v>41813</v>
      </c>
      <c r="L1092" s="1">
        <v>41819</v>
      </c>
      <c r="M1092" t="s">
        <v>18</v>
      </c>
    </row>
    <row r="1093" spans="1:13" x14ac:dyDescent="0.25">
      <c r="A1093">
        <v>832462144</v>
      </c>
      <c r="B1093">
        <v>1903</v>
      </c>
      <c r="C1093">
        <v>5393</v>
      </c>
      <c r="F1093">
        <v>97</v>
      </c>
      <c r="G1093">
        <v>19</v>
      </c>
      <c r="H1093">
        <v>2014</v>
      </c>
      <c r="I1093">
        <v>26</v>
      </c>
      <c r="J1093" t="s">
        <v>200</v>
      </c>
      <c r="K1093" s="1">
        <v>41813</v>
      </c>
      <c r="L1093" s="1">
        <v>41819</v>
      </c>
      <c r="M1093" t="s">
        <v>19</v>
      </c>
    </row>
    <row r="1094" spans="1:13" x14ac:dyDescent="0.25">
      <c r="A1094">
        <v>832459968</v>
      </c>
      <c r="B1094">
        <v>6</v>
      </c>
      <c r="C1094">
        <v>5393</v>
      </c>
      <c r="D1094">
        <v>7700</v>
      </c>
      <c r="E1094">
        <v>400000610015000</v>
      </c>
      <c r="F1094">
        <v>97</v>
      </c>
      <c r="G1094">
        <v>19</v>
      </c>
      <c r="H1094">
        <v>2014</v>
      </c>
      <c r="I1094">
        <v>27</v>
      </c>
      <c r="J1094" t="s">
        <v>201</v>
      </c>
      <c r="K1094" s="1">
        <v>41820</v>
      </c>
      <c r="L1094" s="1">
        <v>41826</v>
      </c>
      <c r="M1094" t="s">
        <v>14</v>
      </c>
    </row>
    <row r="1095" spans="1:13" x14ac:dyDescent="0.25">
      <c r="A1095">
        <v>832460449</v>
      </c>
      <c r="B1095">
        <v>32</v>
      </c>
      <c r="C1095">
        <v>5393</v>
      </c>
      <c r="D1095">
        <v>7700</v>
      </c>
      <c r="E1095">
        <v>410015610040000</v>
      </c>
      <c r="F1095">
        <v>97</v>
      </c>
      <c r="G1095">
        <v>19</v>
      </c>
      <c r="H1095">
        <v>2014</v>
      </c>
      <c r="I1095">
        <v>27</v>
      </c>
      <c r="J1095" t="s">
        <v>201</v>
      </c>
      <c r="K1095" s="1">
        <v>41820</v>
      </c>
      <c r="L1095" s="1">
        <v>41826</v>
      </c>
      <c r="M1095" t="s">
        <v>15</v>
      </c>
    </row>
    <row r="1096" spans="1:13" x14ac:dyDescent="0.25">
      <c r="A1096">
        <v>832460930</v>
      </c>
      <c r="B1096">
        <v>344</v>
      </c>
      <c r="C1096">
        <v>5393</v>
      </c>
      <c r="D1096">
        <v>7700</v>
      </c>
      <c r="E1096">
        <v>410040610065000</v>
      </c>
      <c r="F1096">
        <v>97</v>
      </c>
      <c r="G1096">
        <v>19</v>
      </c>
      <c r="H1096">
        <v>2014</v>
      </c>
      <c r="I1096">
        <v>27</v>
      </c>
      <c r="J1096" t="s">
        <v>201</v>
      </c>
      <c r="K1096" s="1">
        <v>41820</v>
      </c>
      <c r="L1096" s="1">
        <v>41826</v>
      </c>
      <c r="M1096" t="s">
        <v>16</v>
      </c>
    </row>
    <row r="1097" spans="1:13" x14ac:dyDescent="0.25">
      <c r="A1097">
        <v>832461412</v>
      </c>
      <c r="B1097">
        <v>1028</v>
      </c>
      <c r="C1097">
        <v>5393</v>
      </c>
      <c r="D1097">
        <v>7700</v>
      </c>
      <c r="E1097">
        <v>410065610085000</v>
      </c>
      <c r="F1097">
        <v>97</v>
      </c>
      <c r="G1097">
        <v>19</v>
      </c>
      <c r="H1097">
        <v>2014</v>
      </c>
      <c r="I1097">
        <v>27</v>
      </c>
      <c r="J1097" t="s">
        <v>201</v>
      </c>
      <c r="K1097" s="1">
        <v>41820</v>
      </c>
      <c r="L1097" s="1">
        <v>41826</v>
      </c>
      <c r="M1097" t="s">
        <v>17</v>
      </c>
    </row>
    <row r="1098" spans="1:13" x14ac:dyDescent="0.25">
      <c r="A1098">
        <v>832461892</v>
      </c>
      <c r="B1098">
        <v>529</v>
      </c>
      <c r="C1098">
        <v>5393</v>
      </c>
      <c r="D1098">
        <v>7700</v>
      </c>
      <c r="E1098">
        <v>410085799999000</v>
      </c>
      <c r="F1098">
        <v>97</v>
      </c>
      <c r="G1098">
        <v>19</v>
      </c>
      <c r="H1098">
        <v>2014</v>
      </c>
      <c r="I1098">
        <v>27</v>
      </c>
      <c r="J1098" t="s">
        <v>201</v>
      </c>
      <c r="K1098" s="1">
        <v>41820</v>
      </c>
      <c r="L1098" s="1">
        <v>41826</v>
      </c>
      <c r="M1098" t="s">
        <v>18</v>
      </c>
    </row>
    <row r="1099" spans="1:13" x14ac:dyDescent="0.25">
      <c r="A1099">
        <v>832462367</v>
      </c>
      <c r="B1099">
        <v>1939</v>
      </c>
      <c r="C1099">
        <v>5393</v>
      </c>
      <c r="F1099">
        <v>97</v>
      </c>
      <c r="G1099">
        <v>19</v>
      </c>
      <c r="H1099">
        <v>2014</v>
      </c>
      <c r="I1099">
        <v>27</v>
      </c>
      <c r="J1099" t="s">
        <v>201</v>
      </c>
      <c r="K1099" s="1">
        <v>41820</v>
      </c>
      <c r="L1099" s="1">
        <v>41826</v>
      </c>
      <c r="M1099" t="s">
        <v>19</v>
      </c>
    </row>
    <row r="1100" spans="1:13" x14ac:dyDescent="0.25">
      <c r="A1100">
        <v>832459977</v>
      </c>
      <c r="B1100">
        <v>11</v>
      </c>
      <c r="C1100">
        <v>5393</v>
      </c>
      <c r="D1100">
        <v>7700</v>
      </c>
      <c r="E1100">
        <v>400000610015000</v>
      </c>
      <c r="F1100">
        <v>97</v>
      </c>
      <c r="G1100">
        <v>19</v>
      </c>
      <c r="H1100">
        <v>2014</v>
      </c>
      <c r="I1100">
        <v>28</v>
      </c>
      <c r="J1100" t="s">
        <v>202</v>
      </c>
      <c r="K1100" s="1">
        <v>41827</v>
      </c>
      <c r="L1100" s="1">
        <v>41833</v>
      </c>
      <c r="M1100" t="s">
        <v>14</v>
      </c>
    </row>
    <row r="1101" spans="1:13" x14ac:dyDescent="0.25">
      <c r="A1101">
        <v>832460458</v>
      </c>
      <c r="B1101">
        <v>43</v>
      </c>
      <c r="C1101">
        <v>5393</v>
      </c>
      <c r="D1101">
        <v>7700</v>
      </c>
      <c r="E1101">
        <v>410015610040000</v>
      </c>
      <c r="F1101">
        <v>97</v>
      </c>
      <c r="G1101">
        <v>19</v>
      </c>
      <c r="H1101">
        <v>2014</v>
      </c>
      <c r="I1101">
        <v>28</v>
      </c>
      <c r="J1101" t="s">
        <v>202</v>
      </c>
      <c r="K1101" s="1">
        <v>41827</v>
      </c>
      <c r="L1101" s="1">
        <v>41833</v>
      </c>
      <c r="M1101" t="s">
        <v>15</v>
      </c>
    </row>
    <row r="1102" spans="1:13" x14ac:dyDescent="0.25">
      <c r="A1102">
        <v>832460939</v>
      </c>
      <c r="B1102">
        <v>340</v>
      </c>
      <c r="C1102">
        <v>5393</v>
      </c>
      <c r="D1102">
        <v>7700</v>
      </c>
      <c r="E1102">
        <v>410040610065000</v>
      </c>
      <c r="F1102">
        <v>97</v>
      </c>
      <c r="G1102">
        <v>19</v>
      </c>
      <c r="H1102">
        <v>2014</v>
      </c>
      <c r="I1102">
        <v>28</v>
      </c>
      <c r="J1102" t="s">
        <v>202</v>
      </c>
      <c r="K1102" s="1">
        <v>41827</v>
      </c>
      <c r="L1102" s="1">
        <v>41833</v>
      </c>
      <c r="M1102" t="s">
        <v>16</v>
      </c>
    </row>
    <row r="1103" spans="1:13" x14ac:dyDescent="0.25">
      <c r="A1103">
        <v>832461420</v>
      </c>
      <c r="B1103">
        <v>1027</v>
      </c>
      <c r="C1103">
        <v>5393</v>
      </c>
      <c r="D1103">
        <v>7700</v>
      </c>
      <c r="E1103">
        <v>410065610085000</v>
      </c>
      <c r="F1103">
        <v>97</v>
      </c>
      <c r="G1103">
        <v>19</v>
      </c>
      <c r="H1103">
        <v>2014</v>
      </c>
      <c r="I1103">
        <v>28</v>
      </c>
      <c r="J1103" t="s">
        <v>202</v>
      </c>
      <c r="K1103" s="1">
        <v>41827</v>
      </c>
      <c r="L1103" s="1">
        <v>41833</v>
      </c>
      <c r="M1103" t="s">
        <v>17</v>
      </c>
    </row>
    <row r="1104" spans="1:13" x14ac:dyDescent="0.25">
      <c r="A1104">
        <v>832461901</v>
      </c>
      <c r="B1104">
        <v>484</v>
      </c>
      <c r="C1104">
        <v>5393</v>
      </c>
      <c r="D1104">
        <v>7700</v>
      </c>
      <c r="E1104">
        <v>410085799999000</v>
      </c>
      <c r="F1104">
        <v>97</v>
      </c>
      <c r="G1104">
        <v>19</v>
      </c>
      <c r="H1104">
        <v>2014</v>
      </c>
      <c r="I1104">
        <v>28</v>
      </c>
      <c r="J1104" t="s">
        <v>202</v>
      </c>
      <c r="K1104" s="1">
        <v>41827</v>
      </c>
      <c r="L1104" s="1">
        <v>41833</v>
      </c>
      <c r="M1104" t="s">
        <v>18</v>
      </c>
    </row>
    <row r="1105" spans="1:13" x14ac:dyDescent="0.25">
      <c r="A1105">
        <v>832462514</v>
      </c>
      <c r="B1105">
        <v>1905</v>
      </c>
      <c r="C1105">
        <v>5393</v>
      </c>
      <c r="F1105">
        <v>97</v>
      </c>
      <c r="G1105">
        <v>19</v>
      </c>
      <c r="H1105">
        <v>2014</v>
      </c>
      <c r="I1105">
        <v>28</v>
      </c>
      <c r="J1105" t="s">
        <v>202</v>
      </c>
      <c r="K1105" s="1">
        <v>41827</v>
      </c>
      <c r="L1105" s="1">
        <v>41833</v>
      </c>
      <c r="M1105" t="s">
        <v>19</v>
      </c>
    </row>
    <row r="1106" spans="1:13" x14ac:dyDescent="0.25">
      <c r="A1106">
        <v>832459986</v>
      </c>
      <c r="B1106">
        <v>3</v>
      </c>
      <c r="C1106">
        <v>5393</v>
      </c>
      <c r="D1106">
        <v>7700</v>
      </c>
      <c r="E1106">
        <v>400000610015000</v>
      </c>
      <c r="F1106">
        <v>97</v>
      </c>
      <c r="G1106">
        <v>19</v>
      </c>
      <c r="H1106">
        <v>2014</v>
      </c>
      <c r="I1106">
        <v>29</v>
      </c>
      <c r="J1106" t="s">
        <v>203</v>
      </c>
      <c r="K1106" s="1">
        <v>41834</v>
      </c>
      <c r="L1106" s="1">
        <v>41840</v>
      </c>
      <c r="M1106" t="s">
        <v>14</v>
      </c>
    </row>
    <row r="1107" spans="1:13" x14ac:dyDescent="0.25">
      <c r="A1107">
        <v>832460467</v>
      </c>
      <c r="B1107">
        <v>40</v>
      </c>
      <c r="C1107">
        <v>5393</v>
      </c>
      <c r="D1107">
        <v>7700</v>
      </c>
      <c r="E1107">
        <v>410015610040000</v>
      </c>
      <c r="F1107">
        <v>97</v>
      </c>
      <c r="G1107">
        <v>19</v>
      </c>
      <c r="H1107">
        <v>2014</v>
      </c>
      <c r="I1107">
        <v>29</v>
      </c>
      <c r="J1107" t="s">
        <v>203</v>
      </c>
      <c r="K1107" s="1">
        <v>41834</v>
      </c>
      <c r="L1107" s="1">
        <v>41840</v>
      </c>
      <c r="M1107" t="s">
        <v>15</v>
      </c>
    </row>
    <row r="1108" spans="1:13" x14ac:dyDescent="0.25">
      <c r="A1108">
        <v>832460948</v>
      </c>
      <c r="B1108">
        <v>354</v>
      </c>
      <c r="C1108">
        <v>5393</v>
      </c>
      <c r="D1108">
        <v>7700</v>
      </c>
      <c r="E1108">
        <v>410040610065000</v>
      </c>
      <c r="F1108">
        <v>97</v>
      </c>
      <c r="G1108">
        <v>19</v>
      </c>
      <c r="H1108">
        <v>2014</v>
      </c>
      <c r="I1108">
        <v>29</v>
      </c>
      <c r="J1108" t="s">
        <v>203</v>
      </c>
      <c r="K1108" s="1">
        <v>41834</v>
      </c>
      <c r="L1108" s="1">
        <v>41840</v>
      </c>
      <c r="M1108" t="s">
        <v>16</v>
      </c>
    </row>
    <row r="1109" spans="1:13" x14ac:dyDescent="0.25">
      <c r="A1109">
        <v>832461429</v>
      </c>
      <c r="B1109">
        <v>1083</v>
      </c>
      <c r="C1109">
        <v>5393</v>
      </c>
      <c r="D1109">
        <v>7700</v>
      </c>
      <c r="E1109">
        <v>410065610085000</v>
      </c>
      <c r="F1109">
        <v>97</v>
      </c>
      <c r="G1109">
        <v>19</v>
      </c>
      <c r="H1109">
        <v>2014</v>
      </c>
      <c r="I1109">
        <v>29</v>
      </c>
      <c r="J1109" t="s">
        <v>203</v>
      </c>
      <c r="K1109" s="1">
        <v>41834</v>
      </c>
      <c r="L1109" s="1">
        <v>41840</v>
      </c>
      <c r="M1109" t="s">
        <v>17</v>
      </c>
    </row>
    <row r="1110" spans="1:13" x14ac:dyDescent="0.25">
      <c r="A1110">
        <v>832461910</v>
      </c>
      <c r="B1110">
        <v>549</v>
      </c>
      <c r="C1110">
        <v>5393</v>
      </c>
      <c r="D1110">
        <v>7700</v>
      </c>
      <c r="E1110">
        <v>410085799999000</v>
      </c>
      <c r="F1110">
        <v>97</v>
      </c>
      <c r="G1110">
        <v>19</v>
      </c>
      <c r="H1110">
        <v>2014</v>
      </c>
      <c r="I1110">
        <v>29</v>
      </c>
      <c r="J1110" t="s">
        <v>203</v>
      </c>
      <c r="K1110" s="1">
        <v>41834</v>
      </c>
      <c r="L1110" s="1">
        <v>41840</v>
      </c>
      <c r="M1110" t="s">
        <v>18</v>
      </c>
    </row>
    <row r="1111" spans="1:13" x14ac:dyDescent="0.25">
      <c r="A1111">
        <v>832462389</v>
      </c>
      <c r="B1111">
        <v>2029</v>
      </c>
      <c r="C1111">
        <v>5393</v>
      </c>
      <c r="F1111">
        <v>97</v>
      </c>
      <c r="G1111">
        <v>19</v>
      </c>
      <c r="H1111">
        <v>2014</v>
      </c>
      <c r="I1111">
        <v>29</v>
      </c>
      <c r="J1111" t="s">
        <v>203</v>
      </c>
      <c r="K1111" s="1">
        <v>41834</v>
      </c>
      <c r="L1111" s="1">
        <v>41840</v>
      </c>
      <c r="M1111" t="s">
        <v>19</v>
      </c>
    </row>
    <row r="1112" spans="1:13" x14ac:dyDescent="0.25">
      <c r="A1112">
        <v>832459995</v>
      </c>
      <c r="B1112">
        <v>10</v>
      </c>
      <c r="C1112">
        <v>5393</v>
      </c>
      <c r="D1112">
        <v>7700</v>
      </c>
      <c r="E1112">
        <v>400000610015000</v>
      </c>
      <c r="F1112">
        <v>97</v>
      </c>
      <c r="G1112">
        <v>19</v>
      </c>
      <c r="H1112">
        <v>2014</v>
      </c>
      <c r="I1112">
        <v>30</v>
      </c>
      <c r="J1112" t="s">
        <v>204</v>
      </c>
      <c r="K1112" s="1">
        <v>41841</v>
      </c>
      <c r="L1112" s="1">
        <v>41847</v>
      </c>
      <c r="M1112" t="s">
        <v>14</v>
      </c>
    </row>
    <row r="1113" spans="1:13" x14ac:dyDescent="0.25">
      <c r="A1113">
        <v>832460476</v>
      </c>
      <c r="B1113">
        <v>31</v>
      </c>
      <c r="C1113">
        <v>5393</v>
      </c>
      <c r="D1113">
        <v>7700</v>
      </c>
      <c r="E1113">
        <v>410015610040000</v>
      </c>
      <c r="F1113">
        <v>97</v>
      </c>
      <c r="G1113">
        <v>19</v>
      </c>
      <c r="H1113">
        <v>2014</v>
      </c>
      <c r="I1113">
        <v>30</v>
      </c>
      <c r="J1113" t="s">
        <v>204</v>
      </c>
      <c r="K1113" s="1">
        <v>41841</v>
      </c>
      <c r="L1113" s="1">
        <v>41847</v>
      </c>
      <c r="M1113" t="s">
        <v>15</v>
      </c>
    </row>
    <row r="1114" spans="1:13" x14ac:dyDescent="0.25">
      <c r="A1114">
        <v>832460957</v>
      </c>
      <c r="B1114">
        <v>399</v>
      </c>
      <c r="C1114">
        <v>5393</v>
      </c>
      <c r="D1114">
        <v>7700</v>
      </c>
      <c r="E1114">
        <v>410040610065000</v>
      </c>
      <c r="F1114">
        <v>97</v>
      </c>
      <c r="G1114">
        <v>19</v>
      </c>
      <c r="H1114">
        <v>2014</v>
      </c>
      <c r="I1114">
        <v>30</v>
      </c>
      <c r="J1114" t="s">
        <v>204</v>
      </c>
      <c r="K1114" s="1">
        <v>41841</v>
      </c>
      <c r="L1114" s="1">
        <v>41847</v>
      </c>
      <c r="M1114" t="s">
        <v>16</v>
      </c>
    </row>
    <row r="1115" spans="1:13" x14ac:dyDescent="0.25">
      <c r="A1115">
        <v>832461438</v>
      </c>
      <c r="B1115">
        <v>1086</v>
      </c>
      <c r="C1115">
        <v>5393</v>
      </c>
      <c r="D1115">
        <v>7700</v>
      </c>
      <c r="E1115">
        <v>410065610085000</v>
      </c>
      <c r="F1115">
        <v>97</v>
      </c>
      <c r="G1115">
        <v>19</v>
      </c>
      <c r="H1115">
        <v>2014</v>
      </c>
      <c r="I1115">
        <v>30</v>
      </c>
      <c r="J1115" t="s">
        <v>204</v>
      </c>
      <c r="K1115" s="1">
        <v>41841</v>
      </c>
      <c r="L1115" s="1">
        <v>41847</v>
      </c>
      <c r="M1115" t="s">
        <v>17</v>
      </c>
    </row>
    <row r="1116" spans="1:13" x14ac:dyDescent="0.25">
      <c r="A1116">
        <v>832461919</v>
      </c>
      <c r="B1116">
        <v>559</v>
      </c>
      <c r="C1116">
        <v>5393</v>
      </c>
      <c r="D1116">
        <v>7700</v>
      </c>
      <c r="E1116">
        <v>410085799999000</v>
      </c>
      <c r="F1116">
        <v>97</v>
      </c>
      <c r="G1116">
        <v>19</v>
      </c>
      <c r="H1116">
        <v>2014</v>
      </c>
      <c r="I1116">
        <v>30</v>
      </c>
      <c r="J1116" t="s">
        <v>204</v>
      </c>
      <c r="K1116" s="1">
        <v>41841</v>
      </c>
      <c r="L1116" s="1">
        <v>41847</v>
      </c>
      <c r="M1116" t="s">
        <v>18</v>
      </c>
    </row>
    <row r="1117" spans="1:13" x14ac:dyDescent="0.25">
      <c r="A1117">
        <v>832462404</v>
      </c>
      <c r="B1117">
        <v>2085</v>
      </c>
      <c r="C1117">
        <v>5393</v>
      </c>
      <c r="F1117">
        <v>97</v>
      </c>
      <c r="G1117">
        <v>19</v>
      </c>
      <c r="H1117">
        <v>2014</v>
      </c>
      <c r="I1117">
        <v>30</v>
      </c>
      <c r="J1117" t="s">
        <v>204</v>
      </c>
      <c r="K1117" s="1">
        <v>41841</v>
      </c>
      <c r="L1117" s="1">
        <v>41847</v>
      </c>
      <c r="M1117" t="s">
        <v>19</v>
      </c>
    </row>
    <row r="1118" spans="1:13" x14ac:dyDescent="0.25">
      <c r="A1118">
        <v>832460004</v>
      </c>
      <c r="B1118">
        <v>11</v>
      </c>
      <c r="C1118">
        <v>5393</v>
      </c>
      <c r="D1118">
        <v>7700</v>
      </c>
      <c r="E1118">
        <v>400000610015000</v>
      </c>
      <c r="F1118">
        <v>97</v>
      </c>
      <c r="G1118">
        <v>19</v>
      </c>
      <c r="H1118">
        <v>2014</v>
      </c>
      <c r="I1118">
        <v>31</v>
      </c>
      <c r="J1118" t="s">
        <v>205</v>
      </c>
      <c r="K1118" s="1">
        <v>41848</v>
      </c>
      <c r="L1118" s="1">
        <v>41854</v>
      </c>
      <c r="M1118" t="s">
        <v>14</v>
      </c>
    </row>
    <row r="1119" spans="1:13" x14ac:dyDescent="0.25">
      <c r="A1119">
        <v>832460485</v>
      </c>
      <c r="B1119">
        <v>44</v>
      </c>
      <c r="C1119">
        <v>5393</v>
      </c>
      <c r="D1119">
        <v>7700</v>
      </c>
      <c r="E1119">
        <v>410015610040000</v>
      </c>
      <c r="F1119">
        <v>97</v>
      </c>
      <c r="G1119">
        <v>19</v>
      </c>
      <c r="H1119">
        <v>2014</v>
      </c>
      <c r="I1119">
        <v>31</v>
      </c>
      <c r="J1119" t="s">
        <v>205</v>
      </c>
      <c r="K1119" s="1">
        <v>41848</v>
      </c>
      <c r="L1119" s="1">
        <v>41854</v>
      </c>
      <c r="M1119" t="s">
        <v>15</v>
      </c>
    </row>
    <row r="1120" spans="1:13" x14ac:dyDescent="0.25">
      <c r="A1120">
        <v>832460966</v>
      </c>
      <c r="B1120">
        <v>379</v>
      </c>
      <c r="C1120">
        <v>5393</v>
      </c>
      <c r="D1120">
        <v>7700</v>
      </c>
      <c r="E1120">
        <v>410040610065000</v>
      </c>
      <c r="F1120">
        <v>97</v>
      </c>
      <c r="G1120">
        <v>19</v>
      </c>
      <c r="H1120">
        <v>2014</v>
      </c>
      <c r="I1120">
        <v>31</v>
      </c>
      <c r="J1120" t="s">
        <v>205</v>
      </c>
      <c r="K1120" s="1">
        <v>41848</v>
      </c>
      <c r="L1120" s="1">
        <v>41854</v>
      </c>
      <c r="M1120" t="s">
        <v>16</v>
      </c>
    </row>
    <row r="1121" spans="1:13" x14ac:dyDescent="0.25">
      <c r="A1121">
        <v>832461447</v>
      </c>
      <c r="B1121">
        <v>981</v>
      </c>
      <c r="C1121">
        <v>5393</v>
      </c>
      <c r="D1121">
        <v>7700</v>
      </c>
      <c r="E1121">
        <v>410065610085000</v>
      </c>
      <c r="F1121">
        <v>97</v>
      </c>
      <c r="G1121">
        <v>19</v>
      </c>
      <c r="H1121">
        <v>2014</v>
      </c>
      <c r="I1121">
        <v>31</v>
      </c>
      <c r="J1121" t="s">
        <v>205</v>
      </c>
      <c r="K1121" s="1">
        <v>41848</v>
      </c>
      <c r="L1121" s="1">
        <v>41854</v>
      </c>
      <c r="M1121" t="s">
        <v>17</v>
      </c>
    </row>
    <row r="1122" spans="1:13" x14ac:dyDescent="0.25">
      <c r="A1122">
        <v>832461928</v>
      </c>
      <c r="B1122">
        <v>543</v>
      </c>
      <c r="C1122">
        <v>5393</v>
      </c>
      <c r="D1122">
        <v>7700</v>
      </c>
      <c r="E1122">
        <v>410085799999000</v>
      </c>
      <c r="F1122">
        <v>97</v>
      </c>
      <c r="G1122">
        <v>19</v>
      </c>
      <c r="H1122">
        <v>2014</v>
      </c>
      <c r="I1122">
        <v>31</v>
      </c>
      <c r="J1122" t="s">
        <v>205</v>
      </c>
      <c r="K1122" s="1">
        <v>41848</v>
      </c>
      <c r="L1122" s="1">
        <v>41854</v>
      </c>
      <c r="M1122" t="s">
        <v>18</v>
      </c>
    </row>
    <row r="1123" spans="1:13" x14ac:dyDescent="0.25">
      <c r="A1123">
        <v>832462556</v>
      </c>
      <c r="B1123">
        <v>1958</v>
      </c>
      <c r="C1123">
        <v>5393</v>
      </c>
      <c r="F1123">
        <v>97</v>
      </c>
      <c r="G1123">
        <v>19</v>
      </c>
      <c r="H1123">
        <v>2014</v>
      </c>
      <c r="I1123">
        <v>31</v>
      </c>
      <c r="J1123" t="s">
        <v>205</v>
      </c>
      <c r="K1123" s="1">
        <v>41848</v>
      </c>
      <c r="L1123" s="1">
        <v>41854</v>
      </c>
      <c r="M1123" t="s">
        <v>19</v>
      </c>
    </row>
    <row r="1124" spans="1:13" x14ac:dyDescent="0.25">
      <c r="A1124">
        <v>832460013</v>
      </c>
      <c r="B1124">
        <v>9</v>
      </c>
      <c r="C1124">
        <v>5393</v>
      </c>
      <c r="D1124">
        <v>7700</v>
      </c>
      <c r="E1124">
        <v>400000610015000</v>
      </c>
      <c r="F1124">
        <v>97</v>
      </c>
      <c r="G1124">
        <v>19</v>
      </c>
      <c r="H1124">
        <v>2014</v>
      </c>
      <c r="I1124">
        <v>32</v>
      </c>
      <c r="J1124" t="s">
        <v>206</v>
      </c>
      <c r="K1124" s="1">
        <v>41855</v>
      </c>
      <c r="L1124" s="1">
        <v>41861</v>
      </c>
      <c r="M1124" t="s">
        <v>14</v>
      </c>
    </row>
    <row r="1125" spans="1:13" x14ac:dyDescent="0.25">
      <c r="A1125">
        <v>832460494</v>
      </c>
      <c r="B1125">
        <v>38</v>
      </c>
      <c r="C1125">
        <v>5393</v>
      </c>
      <c r="D1125">
        <v>7700</v>
      </c>
      <c r="E1125">
        <v>410015610040000</v>
      </c>
      <c r="F1125">
        <v>97</v>
      </c>
      <c r="G1125">
        <v>19</v>
      </c>
      <c r="H1125">
        <v>2014</v>
      </c>
      <c r="I1125">
        <v>32</v>
      </c>
      <c r="J1125" t="s">
        <v>206</v>
      </c>
      <c r="K1125" s="1">
        <v>41855</v>
      </c>
      <c r="L1125" s="1">
        <v>41861</v>
      </c>
      <c r="M1125" t="s">
        <v>15</v>
      </c>
    </row>
    <row r="1126" spans="1:13" x14ac:dyDescent="0.25">
      <c r="A1126">
        <v>832460975</v>
      </c>
      <c r="B1126">
        <v>325</v>
      </c>
      <c r="C1126">
        <v>5393</v>
      </c>
      <c r="D1126">
        <v>7700</v>
      </c>
      <c r="E1126">
        <v>410040610065000</v>
      </c>
      <c r="F1126">
        <v>97</v>
      </c>
      <c r="G1126">
        <v>19</v>
      </c>
      <c r="H1126">
        <v>2014</v>
      </c>
      <c r="I1126">
        <v>32</v>
      </c>
      <c r="J1126" t="s">
        <v>206</v>
      </c>
      <c r="K1126" s="1">
        <v>41855</v>
      </c>
      <c r="L1126" s="1">
        <v>41861</v>
      </c>
      <c r="M1126" t="s">
        <v>16</v>
      </c>
    </row>
    <row r="1127" spans="1:13" x14ac:dyDescent="0.25">
      <c r="A1127">
        <v>832461456</v>
      </c>
      <c r="B1127">
        <v>1010</v>
      </c>
      <c r="C1127">
        <v>5393</v>
      </c>
      <c r="D1127">
        <v>7700</v>
      </c>
      <c r="E1127">
        <v>410065610085000</v>
      </c>
      <c r="F1127">
        <v>97</v>
      </c>
      <c r="G1127">
        <v>19</v>
      </c>
      <c r="H1127">
        <v>2014</v>
      </c>
      <c r="I1127">
        <v>32</v>
      </c>
      <c r="J1127" t="s">
        <v>206</v>
      </c>
      <c r="K1127" s="1">
        <v>41855</v>
      </c>
      <c r="L1127" s="1">
        <v>41861</v>
      </c>
      <c r="M1127" t="s">
        <v>17</v>
      </c>
    </row>
    <row r="1128" spans="1:13" x14ac:dyDescent="0.25">
      <c r="A1128">
        <v>832461937</v>
      </c>
      <c r="B1128">
        <v>491</v>
      </c>
      <c r="C1128">
        <v>5393</v>
      </c>
      <c r="D1128">
        <v>7700</v>
      </c>
      <c r="E1128">
        <v>410085799999000</v>
      </c>
      <c r="F1128">
        <v>97</v>
      </c>
      <c r="G1128">
        <v>19</v>
      </c>
      <c r="H1128">
        <v>2014</v>
      </c>
      <c r="I1128">
        <v>32</v>
      </c>
      <c r="J1128" t="s">
        <v>206</v>
      </c>
      <c r="K1128" s="1">
        <v>41855</v>
      </c>
      <c r="L1128" s="1">
        <v>41861</v>
      </c>
      <c r="M1128" t="s">
        <v>18</v>
      </c>
    </row>
    <row r="1129" spans="1:13" x14ac:dyDescent="0.25">
      <c r="A1129">
        <v>832462290</v>
      </c>
      <c r="B1129">
        <v>1873</v>
      </c>
      <c r="C1129">
        <v>5393</v>
      </c>
      <c r="F1129">
        <v>97</v>
      </c>
      <c r="G1129">
        <v>19</v>
      </c>
      <c r="H1129">
        <v>2014</v>
      </c>
      <c r="I1129">
        <v>32</v>
      </c>
      <c r="J1129" t="s">
        <v>206</v>
      </c>
      <c r="K1129" s="1">
        <v>41855</v>
      </c>
      <c r="L1129" s="1">
        <v>41861</v>
      </c>
      <c r="M1129" t="s">
        <v>19</v>
      </c>
    </row>
    <row r="1130" spans="1:13" x14ac:dyDescent="0.25">
      <c r="A1130">
        <v>832460022</v>
      </c>
      <c r="B1130">
        <v>11</v>
      </c>
      <c r="C1130">
        <v>5393</v>
      </c>
      <c r="D1130">
        <v>7700</v>
      </c>
      <c r="E1130">
        <v>400000610015000</v>
      </c>
      <c r="F1130">
        <v>97</v>
      </c>
      <c r="G1130">
        <v>19</v>
      </c>
      <c r="H1130">
        <v>2014</v>
      </c>
      <c r="I1130">
        <v>33</v>
      </c>
      <c r="J1130" t="s">
        <v>207</v>
      </c>
      <c r="K1130" s="1">
        <v>41862</v>
      </c>
      <c r="L1130" s="1">
        <v>41868</v>
      </c>
      <c r="M1130" t="s">
        <v>14</v>
      </c>
    </row>
    <row r="1131" spans="1:13" x14ac:dyDescent="0.25">
      <c r="A1131">
        <v>832460503</v>
      </c>
      <c r="B1131">
        <v>44</v>
      </c>
      <c r="C1131">
        <v>5393</v>
      </c>
      <c r="D1131">
        <v>7700</v>
      </c>
      <c r="E1131">
        <v>410015610040000</v>
      </c>
      <c r="F1131">
        <v>97</v>
      </c>
      <c r="G1131">
        <v>19</v>
      </c>
      <c r="H1131">
        <v>2014</v>
      </c>
      <c r="I1131">
        <v>33</v>
      </c>
      <c r="J1131" t="s">
        <v>207</v>
      </c>
      <c r="K1131" s="1">
        <v>41862</v>
      </c>
      <c r="L1131" s="1">
        <v>41868</v>
      </c>
      <c r="M1131" t="s">
        <v>15</v>
      </c>
    </row>
    <row r="1132" spans="1:13" x14ac:dyDescent="0.25">
      <c r="A1132">
        <v>832460985</v>
      </c>
      <c r="B1132">
        <v>354</v>
      </c>
      <c r="C1132">
        <v>5393</v>
      </c>
      <c r="D1132">
        <v>7700</v>
      </c>
      <c r="E1132">
        <v>410040610065000</v>
      </c>
      <c r="F1132">
        <v>97</v>
      </c>
      <c r="G1132">
        <v>19</v>
      </c>
      <c r="H1132">
        <v>2014</v>
      </c>
      <c r="I1132">
        <v>33</v>
      </c>
      <c r="J1132" t="s">
        <v>207</v>
      </c>
      <c r="K1132" s="1">
        <v>41862</v>
      </c>
      <c r="L1132" s="1">
        <v>41868</v>
      </c>
      <c r="M1132" t="s">
        <v>16</v>
      </c>
    </row>
    <row r="1133" spans="1:13" x14ac:dyDescent="0.25">
      <c r="A1133">
        <v>832461465</v>
      </c>
      <c r="B1133">
        <v>977</v>
      </c>
      <c r="C1133">
        <v>5393</v>
      </c>
      <c r="D1133">
        <v>7700</v>
      </c>
      <c r="E1133">
        <v>410065610085000</v>
      </c>
      <c r="F1133">
        <v>97</v>
      </c>
      <c r="G1133">
        <v>19</v>
      </c>
      <c r="H1133">
        <v>2014</v>
      </c>
      <c r="I1133">
        <v>33</v>
      </c>
      <c r="J1133" t="s">
        <v>207</v>
      </c>
      <c r="K1133" s="1">
        <v>41862</v>
      </c>
      <c r="L1133" s="1">
        <v>41868</v>
      </c>
      <c r="M1133" t="s">
        <v>17</v>
      </c>
    </row>
    <row r="1134" spans="1:13" x14ac:dyDescent="0.25">
      <c r="A1134">
        <v>832461946</v>
      </c>
      <c r="B1134">
        <v>514</v>
      </c>
      <c r="C1134">
        <v>5393</v>
      </c>
      <c r="D1134">
        <v>7700</v>
      </c>
      <c r="E1134">
        <v>410085799999000</v>
      </c>
      <c r="F1134">
        <v>97</v>
      </c>
      <c r="G1134">
        <v>19</v>
      </c>
      <c r="H1134">
        <v>2014</v>
      </c>
      <c r="I1134">
        <v>33</v>
      </c>
      <c r="J1134" t="s">
        <v>207</v>
      </c>
      <c r="K1134" s="1">
        <v>41862</v>
      </c>
      <c r="L1134" s="1">
        <v>41868</v>
      </c>
      <c r="M1134" t="s">
        <v>18</v>
      </c>
    </row>
    <row r="1135" spans="1:13" x14ac:dyDescent="0.25">
      <c r="A1135">
        <v>832462226</v>
      </c>
      <c r="B1135">
        <v>1900</v>
      </c>
      <c r="C1135">
        <v>5393</v>
      </c>
      <c r="F1135">
        <v>97</v>
      </c>
      <c r="G1135">
        <v>19</v>
      </c>
      <c r="H1135">
        <v>2014</v>
      </c>
      <c r="I1135">
        <v>33</v>
      </c>
      <c r="J1135" t="s">
        <v>207</v>
      </c>
      <c r="K1135" s="1">
        <v>41862</v>
      </c>
      <c r="L1135" s="1">
        <v>41868</v>
      </c>
      <c r="M1135" t="s">
        <v>19</v>
      </c>
    </row>
    <row r="1136" spans="1:13" x14ac:dyDescent="0.25">
      <c r="A1136">
        <v>832460031</v>
      </c>
      <c r="B1136">
        <v>5</v>
      </c>
      <c r="C1136">
        <v>5393</v>
      </c>
      <c r="D1136">
        <v>7700</v>
      </c>
      <c r="E1136">
        <v>400000610015000</v>
      </c>
      <c r="F1136">
        <v>97</v>
      </c>
      <c r="G1136">
        <v>19</v>
      </c>
      <c r="H1136">
        <v>2014</v>
      </c>
      <c r="I1136">
        <v>34</v>
      </c>
      <c r="J1136" t="s">
        <v>208</v>
      </c>
      <c r="K1136" s="1">
        <v>41869</v>
      </c>
      <c r="L1136" s="1">
        <v>41875</v>
      </c>
      <c r="M1136" t="s">
        <v>14</v>
      </c>
    </row>
    <row r="1137" spans="1:13" x14ac:dyDescent="0.25">
      <c r="A1137">
        <v>832460512</v>
      </c>
      <c r="B1137">
        <v>27</v>
      </c>
      <c r="C1137">
        <v>5393</v>
      </c>
      <c r="D1137">
        <v>7700</v>
      </c>
      <c r="E1137">
        <v>410015610040000</v>
      </c>
      <c r="F1137">
        <v>97</v>
      </c>
      <c r="G1137">
        <v>19</v>
      </c>
      <c r="H1137">
        <v>2014</v>
      </c>
      <c r="I1137">
        <v>34</v>
      </c>
      <c r="J1137" t="s">
        <v>208</v>
      </c>
      <c r="K1137" s="1">
        <v>41869</v>
      </c>
      <c r="L1137" s="1">
        <v>41875</v>
      </c>
      <c r="M1137" t="s">
        <v>15</v>
      </c>
    </row>
    <row r="1138" spans="1:13" x14ac:dyDescent="0.25">
      <c r="A1138">
        <v>832460993</v>
      </c>
      <c r="B1138">
        <v>354</v>
      </c>
      <c r="C1138">
        <v>5393</v>
      </c>
      <c r="D1138">
        <v>7700</v>
      </c>
      <c r="E1138">
        <v>410040610065000</v>
      </c>
      <c r="F1138">
        <v>97</v>
      </c>
      <c r="G1138">
        <v>19</v>
      </c>
      <c r="H1138">
        <v>2014</v>
      </c>
      <c r="I1138">
        <v>34</v>
      </c>
      <c r="J1138" t="s">
        <v>208</v>
      </c>
      <c r="K1138" s="1">
        <v>41869</v>
      </c>
      <c r="L1138" s="1">
        <v>41875</v>
      </c>
      <c r="M1138" t="s">
        <v>16</v>
      </c>
    </row>
    <row r="1139" spans="1:13" x14ac:dyDescent="0.25">
      <c r="A1139">
        <v>832461474</v>
      </c>
      <c r="B1139">
        <v>977</v>
      </c>
      <c r="C1139">
        <v>5393</v>
      </c>
      <c r="D1139">
        <v>7700</v>
      </c>
      <c r="E1139">
        <v>410065610085000</v>
      </c>
      <c r="F1139">
        <v>97</v>
      </c>
      <c r="G1139">
        <v>19</v>
      </c>
      <c r="H1139">
        <v>2014</v>
      </c>
      <c r="I1139">
        <v>34</v>
      </c>
      <c r="J1139" t="s">
        <v>208</v>
      </c>
      <c r="K1139" s="1">
        <v>41869</v>
      </c>
      <c r="L1139" s="1">
        <v>41875</v>
      </c>
      <c r="M1139" t="s">
        <v>17</v>
      </c>
    </row>
    <row r="1140" spans="1:13" x14ac:dyDescent="0.25">
      <c r="A1140">
        <v>832461955</v>
      </c>
      <c r="B1140">
        <v>527</v>
      </c>
      <c r="C1140">
        <v>5393</v>
      </c>
      <c r="D1140">
        <v>7700</v>
      </c>
      <c r="E1140">
        <v>410085799999000</v>
      </c>
      <c r="F1140">
        <v>97</v>
      </c>
      <c r="G1140">
        <v>19</v>
      </c>
      <c r="H1140">
        <v>2014</v>
      </c>
      <c r="I1140">
        <v>34</v>
      </c>
      <c r="J1140" t="s">
        <v>208</v>
      </c>
      <c r="K1140" s="1">
        <v>41869</v>
      </c>
      <c r="L1140" s="1">
        <v>41875</v>
      </c>
      <c r="M1140" t="s">
        <v>18</v>
      </c>
    </row>
    <row r="1141" spans="1:13" x14ac:dyDescent="0.25">
      <c r="A1141">
        <v>832462594</v>
      </c>
      <c r="B1141">
        <v>1890</v>
      </c>
      <c r="C1141">
        <v>5393</v>
      </c>
      <c r="F1141">
        <v>97</v>
      </c>
      <c r="G1141">
        <v>19</v>
      </c>
      <c r="H1141">
        <v>2014</v>
      </c>
      <c r="I1141">
        <v>34</v>
      </c>
      <c r="J1141" t="s">
        <v>208</v>
      </c>
      <c r="K1141" s="1">
        <v>41869</v>
      </c>
      <c r="L1141" s="1">
        <v>41875</v>
      </c>
      <c r="M1141" t="s">
        <v>19</v>
      </c>
    </row>
    <row r="1142" spans="1:13" x14ac:dyDescent="0.25">
      <c r="A1142">
        <v>832460040</v>
      </c>
      <c r="B1142">
        <v>6</v>
      </c>
      <c r="C1142">
        <v>5393</v>
      </c>
      <c r="D1142">
        <v>7700</v>
      </c>
      <c r="E1142">
        <v>400000610015000</v>
      </c>
      <c r="F1142">
        <v>97</v>
      </c>
      <c r="G1142">
        <v>19</v>
      </c>
      <c r="H1142">
        <v>2014</v>
      </c>
      <c r="I1142">
        <v>35</v>
      </c>
      <c r="J1142" t="s">
        <v>209</v>
      </c>
      <c r="K1142" s="1">
        <v>41876</v>
      </c>
      <c r="L1142" s="1">
        <v>41882</v>
      </c>
      <c r="M1142" t="s">
        <v>14</v>
      </c>
    </row>
    <row r="1143" spans="1:13" x14ac:dyDescent="0.25">
      <c r="A1143">
        <v>832460521</v>
      </c>
      <c r="B1143">
        <v>54</v>
      </c>
      <c r="C1143">
        <v>5393</v>
      </c>
      <c r="D1143">
        <v>7700</v>
      </c>
      <c r="E1143">
        <v>410015610040000</v>
      </c>
      <c r="F1143">
        <v>97</v>
      </c>
      <c r="G1143">
        <v>19</v>
      </c>
      <c r="H1143">
        <v>2014</v>
      </c>
      <c r="I1143">
        <v>35</v>
      </c>
      <c r="J1143" t="s">
        <v>209</v>
      </c>
      <c r="K1143" s="1">
        <v>41876</v>
      </c>
      <c r="L1143" s="1">
        <v>41882</v>
      </c>
      <c r="M1143" t="s">
        <v>15</v>
      </c>
    </row>
    <row r="1144" spans="1:13" x14ac:dyDescent="0.25">
      <c r="A1144">
        <v>832461002</v>
      </c>
      <c r="B1144">
        <v>348</v>
      </c>
      <c r="C1144">
        <v>5393</v>
      </c>
      <c r="D1144">
        <v>7700</v>
      </c>
      <c r="E1144">
        <v>410040610065000</v>
      </c>
      <c r="F1144">
        <v>97</v>
      </c>
      <c r="G1144">
        <v>19</v>
      </c>
      <c r="H1144">
        <v>2014</v>
      </c>
      <c r="I1144">
        <v>35</v>
      </c>
      <c r="J1144" t="s">
        <v>209</v>
      </c>
      <c r="K1144" s="1">
        <v>41876</v>
      </c>
      <c r="L1144" s="1">
        <v>41882</v>
      </c>
      <c r="M1144" t="s">
        <v>16</v>
      </c>
    </row>
    <row r="1145" spans="1:13" x14ac:dyDescent="0.25">
      <c r="A1145">
        <v>832461483</v>
      </c>
      <c r="B1145">
        <v>1003</v>
      </c>
      <c r="C1145">
        <v>5393</v>
      </c>
      <c r="D1145">
        <v>7700</v>
      </c>
      <c r="E1145">
        <v>410065610085000</v>
      </c>
      <c r="F1145">
        <v>97</v>
      </c>
      <c r="G1145">
        <v>19</v>
      </c>
      <c r="H1145">
        <v>2014</v>
      </c>
      <c r="I1145">
        <v>35</v>
      </c>
      <c r="J1145" t="s">
        <v>209</v>
      </c>
      <c r="K1145" s="1">
        <v>41876</v>
      </c>
      <c r="L1145" s="1">
        <v>41882</v>
      </c>
      <c r="M1145" t="s">
        <v>17</v>
      </c>
    </row>
    <row r="1146" spans="1:13" x14ac:dyDescent="0.25">
      <c r="A1146">
        <v>832461964</v>
      </c>
      <c r="B1146">
        <v>501</v>
      </c>
      <c r="C1146">
        <v>5393</v>
      </c>
      <c r="D1146">
        <v>7700</v>
      </c>
      <c r="E1146">
        <v>410085799999000</v>
      </c>
      <c r="F1146">
        <v>97</v>
      </c>
      <c r="G1146">
        <v>19</v>
      </c>
      <c r="H1146">
        <v>2014</v>
      </c>
      <c r="I1146">
        <v>35</v>
      </c>
      <c r="J1146" t="s">
        <v>209</v>
      </c>
      <c r="K1146" s="1">
        <v>41876</v>
      </c>
      <c r="L1146" s="1">
        <v>41882</v>
      </c>
      <c r="M1146" t="s">
        <v>18</v>
      </c>
    </row>
    <row r="1147" spans="1:13" x14ac:dyDescent="0.25">
      <c r="A1147">
        <v>832462202</v>
      </c>
      <c r="B1147">
        <v>1912</v>
      </c>
      <c r="C1147">
        <v>5393</v>
      </c>
      <c r="F1147">
        <v>97</v>
      </c>
      <c r="G1147">
        <v>19</v>
      </c>
      <c r="H1147">
        <v>2014</v>
      </c>
      <c r="I1147">
        <v>35</v>
      </c>
      <c r="J1147" t="s">
        <v>209</v>
      </c>
      <c r="K1147" s="1">
        <v>41876</v>
      </c>
      <c r="L1147" s="1">
        <v>41882</v>
      </c>
      <c r="M1147" t="s">
        <v>19</v>
      </c>
    </row>
    <row r="1148" spans="1:13" x14ac:dyDescent="0.25">
      <c r="A1148">
        <v>832460049</v>
      </c>
      <c r="B1148">
        <v>9</v>
      </c>
      <c r="C1148">
        <v>5393</v>
      </c>
      <c r="D1148">
        <v>7700</v>
      </c>
      <c r="E1148">
        <v>400000610015000</v>
      </c>
      <c r="F1148">
        <v>97</v>
      </c>
      <c r="G1148">
        <v>19</v>
      </c>
      <c r="H1148">
        <v>2014</v>
      </c>
      <c r="I1148">
        <v>36</v>
      </c>
      <c r="J1148" t="s">
        <v>210</v>
      </c>
      <c r="K1148" s="1">
        <v>41883</v>
      </c>
      <c r="L1148" s="1">
        <v>41889</v>
      </c>
      <c r="M1148" t="s">
        <v>14</v>
      </c>
    </row>
    <row r="1149" spans="1:13" x14ac:dyDescent="0.25">
      <c r="A1149">
        <v>832460530</v>
      </c>
      <c r="B1149">
        <v>45</v>
      </c>
      <c r="C1149">
        <v>5393</v>
      </c>
      <c r="D1149">
        <v>7700</v>
      </c>
      <c r="E1149">
        <v>410015610040000</v>
      </c>
      <c r="F1149">
        <v>97</v>
      </c>
      <c r="G1149">
        <v>19</v>
      </c>
      <c r="H1149">
        <v>2014</v>
      </c>
      <c r="I1149">
        <v>36</v>
      </c>
      <c r="J1149" t="s">
        <v>210</v>
      </c>
      <c r="K1149" s="1">
        <v>41883</v>
      </c>
      <c r="L1149" s="1">
        <v>41889</v>
      </c>
      <c r="M1149" t="s">
        <v>15</v>
      </c>
    </row>
    <row r="1150" spans="1:13" x14ac:dyDescent="0.25">
      <c r="A1150">
        <v>832461011</v>
      </c>
      <c r="B1150">
        <v>338</v>
      </c>
      <c r="C1150">
        <v>5393</v>
      </c>
      <c r="D1150">
        <v>7700</v>
      </c>
      <c r="E1150">
        <v>410040610065000</v>
      </c>
      <c r="F1150">
        <v>97</v>
      </c>
      <c r="G1150">
        <v>19</v>
      </c>
      <c r="H1150">
        <v>2014</v>
      </c>
      <c r="I1150">
        <v>36</v>
      </c>
      <c r="J1150" t="s">
        <v>210</v>
      </c>
      <c r="K1150" s="1">
        <v>41883</v>
      </c>
      <c r="L1150" s="1">
        <v>41889</v>
      </c>
      <c r="M1150" t="s">
        <v>16</v>
      </c>
    </row>
    <row r="1151" spans="1:13" x14ac:dyDescent="0.25">
      <c r="A1151">
        <v>832461492</v>
      </c>
      <c r="B1151">
        <v>1033</v>
      </c>
      <c r="C1151">
        <v>5393</v>
      </c>
      <c r="D1151">
        <v>7700</v>
      </c>
      <c r="E1151">
        <v>410065610085000</v>
      </c>
      <c r="F1151">
        <v>97</v>
      </c>
      <c r="G1151">
        <v>19</v>
      </c>
      <c r="H1151">
        <v>2014</v>
      </c>
      <c r="I1151">
        <v>36</v>
      </c>
      <c r="J1151" t="s">
        <v>210</v>
      </c>
      <c r="K1151" s="1">
        <v>41883</v>
      </c>
      <c r="L1151" s="1">
        <v>41889</v>
      </c>
      <c r="M1151" t="s">
        <v>17</v>
      </c>
    </row>
    <row r="1152" spans="1:13" x14ac:dyDescent="0.25">
      <c r="A1152">
        <v>832461973</v>
      </c>
      <c r="B1152">
        <v>574</v>
      </c>
      <c r="C1152">
        <v>5393</v>
      </c>
      <c r="D1152">
        <v>7700</v>
      </c>
      <c r="E1152">
        <v>410085799999000</v>
      </c>
      <c r="F1152">
        <v>97</v>
      </c>
      <c r="G1152">
        <v>19</v>
      </c>
      <c r="H1152">
        <v>2014</v>
      </c>
      <c r="I1152">
        <v>36</v>
      </c>
      <c r="J1152" t="s">
        <v>210</v>
      </c>
      <c r="K1152" s="1">
        <v>41883</v>
      </c>
      <c r="L1152" s="1">
        <v>41889</v>
      </c>
      <c r="M1152" t="s">
        <v>18</v>
      </c>
    </row>
    <row r="1153" spans="1:13" x14ac:dyDescent="0.25">
      <c r="A1153">
        <v>832462314</v>
      </c>
      <c r="B1153">
        <v>1999</v>
      </c>
      <c r="C1153">
        <v>5393</v>
      </c>
      <c r="F1153">
        <v>97</v>
      </c>
      <c r="G1153">
        <v>19</v>
      </c>
      <c r="H1153">
        <v>2014</v>
      </c>
      <c r="I1153">
        <v>36</v>
      </c>
      <c r="J1153" t="s">
        <v>210</v>
      </c>
      <c r="K1153" s="1">
        <v>41883</v>
      </c>
      <c r="L1153" s="1">
        <v>41889</v>
      </c>
      <c r="M1153" t="s">
        <v>19</v>
      </c>
    </row>
    <row r="1154" spans="1:13" x14ac:dyDescent="0.25">
      <c r="A1154">
        <v>832460058</v>
      </c>
      <c r="B1154">
        <v>6</v>
      </c>
      <c r="C1154">
        <v>5393</v>
      </c>
      <c r="D1154">
        <v>7700</v>
      </c>
      <c r="E1154">
        <v>400000610015000</v>
      </c>
      <c r="F1154">
        <v>97</v>
      </c>
      <c r="G1154">
        <v>19</v>
      </c>
      <c r="H1154">
        <v>2014</v>
      </c>
      <c r="I1154">
        <v>37</v>
      </c>
      <c r="J1154" t="s">
        <v>211</v>
      </c>
      <c r="K1154" s="1">
        <v>41890</v>
      </c>
      <c r="L1154" s="1">
        <v>41896</v>
      </c>
      <c r="M1154" t="s">
        <v>14</v>
      </c>
    </row>
    <row r="1155" spans="1:13" x14ac:dyDescent="0.25">
      <c r="A1155">
        <v>832460539</v>
      </c>
      <c r="B1155">
        <v>36</v>
      </c>
      <c r="C1155">
        <v>5393</v>
      </c>
      <c r="D1155">
        <v>7700</v>
      </c>
      <c r="E1155">
        <v>410015610040000</v>
      </c>
      <c r="F1155">
        <v>97</v>
      </c>
      <c r="G1155">
        <v>19</v>
      </c>
      <c r="H1155">
        <v>2014</v>
      </c>
      <c r="I1155">
        <v>37</v>
      </c>
      <c r="J1155" t="s">
        <v>211</v>
      </c>
      <c r="K1155" s="1">
        <v>41890</v>
      </c>
      <c r="L1155" s="1">
        <v>41896</v>
      </c>
      <c r="M1155" t="s">
        <v>15</v>
      </c>
    </row>
    <row r="1156" spans="1:13" x14ac:dyDescent="0.25">
      <c r="A1156">
        <v>832461020</v>
      </c>
      <c r="B1156">
        <v>360</v>
      </c>
      <c r="C1156">
        <v>5393</v>
      </c>
      <c r="D1156">
        <v>7700</v>
      </c>
      <c r="E1156">
        <v>410040610065000</v>
      </c>
      <c r="F1156">
        <v>97</v>
      </c>
      <c r="G1156">
        <v>19</v>
      </c>
      <c r="H1156">
        <v>2014</v>
      </c>
      <c r="I1156">
        <v>37</v>
      </c>
      <c r="J1156" t="s">
        <v>211</v>
      </c>
      <c r="K1156" s="1">
        <v>41890</v>
      </c>
      <c r="L1156" s="1">
        <v>41896</v>
      </c>
      <c r="M1156" t="s">
        <v>16</v>
      </c>
    </row>
    <row r="1157" spans="1:13" x14ac:dyDescent="0.25">
      <c r="A1157">
        <v>832461501</v>
      </c>
      <c r="B1157">
        <v>1003</v>
      </c>
      <c r="C1157">
        <v>5393</v>
      </c>
      <c r="D1157">
        <v>7700</v>
      </c>
      <c r="E1157">
        <v>410065610085000</v>
      </c>
      <c r="F1157">
        <v>97</v>
      </c>
      <c r="G1157">
        <v>19</v>
      </c>
      <c r="H1157">
        <v>2014</v>
      </c>
      <c r="I1157">
        <v>37</v>
      </c>
      <c r="J1157" t="s">
        <v>211</v>
      </c>
      <c r="K1157" s="1">
        <v>41890</v>
      </c>
      <c r="L1157" s="1">
        <v>41896</v>
      </c>
      <c r="M1157" t="s">
        <v>17</v>
      </c>
    </row>
    <row r="1158" spans="1:13" x14ac:dyDescent="0.25">
      <c r="A1158">
        <v>832461982</v>
      </c>
      <c r="B1158">
        <v>535</v>
      </c>
      <c r="C1158">
        <v>5393</v>
      </c>
      <c r="D1158">
        <v>7700</v>
      </c>
      <c r="E1158">
        <v>410085799999000</v>
      </c>
      <c r="F1158">
        <v>97</v>
      </c>
      <c r="G1158">
        <v>19</v>
      </c>
      <c r="H1158">
        <v>2014</v>
      </c>
      <c r="I1158">
        <v>37</v>
      </c>
      <c r="J1158" t="s">
        <v>211</v>
      </c>
      <c r="K1158" s="1">
        <v>41890</v>
      </c>
      <c r="L1158" s="1">
        <v>41896</v>
      </c>
      <c r="M1158" t="s">
        <v>18</v>
      </c>
    </row>
    <row r="1159" spans="1:13" x14ac:dyDescent="0.25">
      <c r="A1159">
        <v>832462186</v>
      </c>
      <c r="B1159">
        <v>1940</v>
      </c>
      <c r="C1159">
        <v>5393</v>
      </c>
      <c r="F1159">
        <v>97</v>
      </c>
      <c r="G1159">
        <v>19</v>
      </c>
      <c r="H1159">
        <v>2014</v>
      </c>
      <c r="I1159">
        <v>37</v>
      </c>
      <c r="J1159" t="s">
        <v>211</v>
      </c>
      <c r="K1159" s="1">
        <v>41890</v>
      </c>
      <c r="L1159" s="1">
        <v>41896</v>
      </c>
      <c r="M1159" t="s">
        <v>19</v>
      </c>
    </row>
    <row r="1160" spans="1:13" x14ac:dyDescent="0.25">
      <c r="A1160">
        <v>832460067</v>
      </c>
      <c r="B1160">
        <v>4</v>
      </c>
      <c r="C1160">
        <v>5393</v>
      </c>
      <c r="D1160">
        <v>7700</v>
      </c>
      <c r="E1160">
        <v>400000610015000</v>
      </c>
      <c r="F1160">
        <v>97</v>
      </c>
      <c r="G1160">
        <v>19</v>
      </c>
      <c r="H1160">
        <v>2014</v>
      </c>
      <c r="I1160">
        <v>38</v>
      </c>
      <c r="J1160" t="s">
        <v>212</v>
      </c>
      <c r="K1160" s="1">
        <v>41897</v>
      </c>
      <c r="L1160" s="1">
        <v>41903</v>
      </c>
      <c r="M1160" t="s">
        <v>14</v>
      </c>
    </row>
    <row r="1161" spans="1:13" x14ac:dyDescent="0.25">
      <c r="A1161">
        <v>832460548</v>
      </c>
      <c r="B1161">
        <v>42</v>
      </c>
      <c r="C1161">
        <v>5393</v>
      </c>
      <c r="D1161">
        <v>7700</v>
      </c>
      <c r="E1161">
        <v>410015610040000</v>
      </c>
      <c r="F1161">
        <v>97</v>
      </c>
      <c r="G1161">
        <v>19</v>
      </c>
      <c r="H1161">
        <v>2014</v>
      </c>
      <c r="I1161">
        <v>38</v>
      </c>
      <c r="J1161" t="s">
        <v>212</v>
      </c>
      <c r="K1161" s="1">
        <v>41897</v>
      </c>
      <c r="L1161" s="1">
        <v>41903</v>
      </c>
      <c r="M1161" t="s">
        <v>15</v>
      </c>
    </row>
    <row r="1162" spans="1:13" x14ac:dyDescent="0.25">
      <c r="A1162">
        <v>832461029</v>
      </c>
      <c r="B1162">
        <v>337</v>
      </c>
      <c r="C1162">
        <v>5393</v>
      </c>
      <c r="D1162">
        <v>7700</v>
      </c>
      <c r="E1162">
        <v>410040610065000</v>
      </c>
      <c r="F1162">
        <v>97</v>
      </c>
      <c r="G1162">
        <v>19</v>
      </c>
      <c r="H1162">
        <v>2014</v>
      </c>
      <c r="I1162">
        <v>38</v>
      </c>
      <c r="J1162" t="s">
        <v>212</v>
      </c>
      <c r="K1162" s="1">
        <v>41897</v>
      </c>
      <c r="L1162" s="1">
        <v>41903</v>
      </c>
      <c r="M1162" t="s">
        <v>16</v>
      </c>
    </row>
    <row r="1163" spans="1:13" x14ac:dyDescent="0.25">
      <c r="A1163">
        <v>832461510</v>
      </c>
      <c r="B1163">
        <v>1032</v>
      </c>
      <c r="C1163">
        <v>5393</v>
      </c>
      <c r="D1163">
        <v>7700</v>
      </c>
      <c r="E1163">
        <v>410065610085000</v>
      </c>
      <c r="F1163">
        <v>97</v>
      </c>
      <c r="G1163">
        <v>19</v>
      </c>
      <c r="H1163">
        <v>2014</v>
      </c>
      <c r="I1163">
        <v>38</v>
      </c>
      <c r="J1163" t="s">
        <v>212</v>
      </c>
      <c r="K1163" s="1">
        <v>41897</v>
      </c>
      <c r="L1163" s="1">
        <v>41903</v>
      </c>
      <c r="M1163" t="s">
        <v>17</v>
      </c>
    </row>
    <row r="1164" spans="1:13" x14ac:dyDescent="0.25">
      <c r="A1164">
        <v>832461991</v>
      </c>
      <c r="B1164">
        <v>599</v>
      </c>
      <c r="C1164">
        <v>5393</v>
      </c>
      <c r="D1164">
        <v>7700</v>
      </c>
      <c r="E1164">
        <v>410085799999000</v>
      </c>
      <c r="F1164">
        <v>97</v>
      </c>
      <c r="G1164">
        <v>19</v>
      </c>
      <c r="H1164">
        <v>2014</v>
      </c>
      <c r="I1164">
        <v>38</v>
      </c>
      <c r="J1164" t="s">
        <v>212</v>
      </c>
      <c r="K1164" s="1">
        <v>41897</v>
      </c>
      <c r="L1164" s="1">
        <v>41903</v>
      </c>
      <c r="M1164" t="s">
        <v>18</v>
      </c>
    </row>
    <row r="1165" spans="1:13" x14ac:dyDescent="0.25">
      <c r="A1165">
        <v>832462378</v>
      </c>
      <c r="B1165">
        <v>2014</v>
      </c>
      <c r="C1165">
        <v>5393</v>
      </c>
      <c r="F1165">
        <v>97</v>
      </c>
      <c r="G1165">
        <v>19</v>
      </c>
      <c r="H1165">
        <v>2014</v>
      </c>
      <c r="I1165">
        <v>38</v>
      </c>
      <c r="J1165" t="s">
        <v>212</v>
      </c>
      <c r="K1165" s="1">
        <v>41897</v>
      </c>
      <c r="L1165" s="1">
        <v>41903</v>
      </c>
      <c r="M1165" t="s">
        <v>19</v>
      </c>
    </row>
    <row r="1166" spans="1:13" x14ac:dyDescent="0.25">
      <c r="A1166">
        <v>832460076</v>
      </c>
      <c r="B1166">
        <v>9</v>
      </c>
      <c r="C1166">
        <v>5393</v>
      </c>
      <c r="D1166">
        <v>7700</v>
      </c>
      <c r="E1166">
        <v>400000610015000</v>
      </c>
      <c r="F1166">
        <v>97</v>
      </c>
      <c r="G1166">
        <v>19</v>
      </c>
      <c r="H1166">
        <v>2014</v>
      </c>
      <c r="I1166">
        <v>39</v>
      </c>
      <c r="J1166" t="s">
        <v>213</v>
      </c>
      <c r="K1166" s="1">
        <v>41904</v>
      </c>
      <c r="L1166" s="1">
        <v>41910</v>
      </c>
      <c r="M1166" t="s">
        <v>14</v>
      </c>
    </row>
    <row r="1167" spans="1:13" x14ac:dyDescent="0.25">
      <c r="A1167">
        <v>832460558</v>
      </c>
      <c r="B1167">
        <v>44</v>
      </c>
      <c r="C1167">
        <v>5393</v>
      </c>
      <c r="D1167">
        <v>7700</v>
      </c>
      <c r="E1167">
        <v>410015610040000</v>
      </c>
      <c r="F1167">
        <v>97</v>
      </c>
      <c r="G1167">
        <v>19</v>
      </c>
      <c r="H1167">
        <v>2014</v>
      </c>
      <c r="I1167">
        <v>39</v>
      </c>
      <c r="J1167" t="s">
        <v>213</v>
      </c>
      <c r="K1167" s="1">
        <v>41904</v>
      </c>
      <c r="L1167" s="1">
        <v>41910</v>
      </c>
      <c r="M1167" t="s">
        <v>15</v>
      </c>
    </row>
    <row r="1168" spans="1:13" x14ac:dyDescent="0.25">
      <c r="A1168">
        <v>832461038</v>
      </c>
      <c r="B1168">
        <v>351</v>
      </c>
      <c r="C1168">
        <v>5393</v>
      </c>
      <c r="D1168">
        <v>7700</v>
      </c>
      <c r="E1168">
        <v>410040610065000</v>
      </c>
      <c r="F1168">
        <v>97</v>
      </c>
      <c r="G1168">
        <v>19</v>
      </c>
      <c r="H1168">
        <v>2014</v>
      </c>
      <c r="I1168">
        <v>39</v>
      </c>
      <c r="J1168" t="s">
        <v>213</v>
      </c>
      <c r="K1168" s="1">
        <v>41904</v>
      </c>
      <c r="L1168" s="1">
        <v>41910</v>
      </c>
      <c r="M1168" t="s">
        <v>16</v>
      </c>
    </row>
    <row r="1169" spans="1:13" x14ac:dyDescent="0.25">
      <c r="A1169">
        <v>832461519</v>
      </c>
      <c r="B1169">
        <v>1033</v>
      </c>
      <c r="C1169">
        <v>5393</v>
      </c>
      <c r="D1169">
        <v>7700</v>
      </c>
      <c r="E1169">
        <v>410065610085000</v>
      </c>
      <c r="F1169">
        <v>97</v>
      </c>
      <c r="G1169">
        <v>19</v>
      </c>
      <c r="H1169">
        <v>2014</v>
      </c>
      <c r="I1169">
        <v>39</v>
      </c>
      <c r="J1169" t="s">
        <v>213</v>
      </c>
      <c r="K1169" s="1">
        <v>41904</v>
      </c>
      <c r="L1169" s="1">
        <v>41910</v>
      </c>
      <c r="M1169" t="s">
        <v>17</v>
      </c>
    </row>
    <row r="1170" spans="1:13" x14ac:dyDescent="0.25">
      <c r="A1170">
        <v>832462000</v>
      </c>
      <c r="B1170">
        <v>572</v>
      </c>
      <c r="C1170">
        <v>5393</v>
      </c>
      <c r="D1170">
        <v>7700</v>
      </c>
      <c r="E1170">
        <v>410085799999000</v>
      </c>
      <c r="F1170">
        <v>97</v>
      </c>
      <c r="G1170">
        <v>19</v>
      </c>
      <c r="H1170">
        <v>2014</v>
      </c>
      <c r="I1170">
        <v>39</v>
      </c>
      <c r="J1170" t="s">
        <v>213</v>
      </c>
      <c r="K1170" s="1">
        <v>41904</v>
      </c>
      <c r="L1170" s="1">
        <v>41910</v>
      </c>
      <c r="M1170" t="s">
        <v>18</v>
      </c>
    </row>
    <row r="1171" spans="1:13" x14ac:dyDescent="0.25">
      <c r="A1171">
        <v>832462200</v>
      </c>
      <c r="B1171">
        <v>2009</v>
      </c>
      <c r="C1171">
        <v>5393</v>
      </c>
      <c r="F1171">
        <v>97</v>
      </c>
      <c r="G1171">
        <v>19</v>
      </c>
      <c r="H1171">
        <v>2014</v>
      </c>
      <c r="I1171">
        <v>39</v>
      </c>
      <c r="J1171" t="s">
        <v>213</v>
      </c>
      <c r="K1171" s="1">
        <v>41904</v>
      </c>
      <c r="L1171" s="1">
        <v>41910</v>
      </c>
      <c r="M1171" t="s">
        <v>19</v>
      </c>
    </row>
    <row r="1172" spans="1:13" x14ac:dyDescent="0.25">
      <c r="A1172">
        <v>832460085</v>
      </c>
      <c r="B1172">
        <v>6</v>
      </c>
      <c r="C1172">
        <v>5393</v>
      </c>
      <c r="D1172">
        <v>7700</v>
      </c>
      <c r="E1172">
        <v>400000610015000</v>
      </c>
      <c r="F1172">
        <v>97</v>
      </c>
      <c r="G1172">
        <v>19</v>
      </c>
      <c r="H1172">
        <v>2014</v>
      </c>
      <c r="I1172">
        <v>40</v>
      </c>
      <c r="J1172" t="s">
        <v>214</v>
      </c>
      <c r="K1172" s="1">
        <v>41911</v>
      </c>
      <c r="L1172" s="1">
        <v>41917</v>
      </c>
      <c r="M1172" t="s">
        <v>14</v>
      </c>
    </row>
    <row r="1173" spans="1:13" x14ac:dyDescent="0.25">
      <c r="A1173">
        <v>832460566</v>
      </c>
      <c r="B1173">
        <v>39</v>
      </c>
      <c r="C1173">
        <v>5393</v>
      </c>
      <c r="D1173">
        <v>7700</v>
      </c>
      <c r="E1173">
        <v>410015610040000</v>
      </c>
      <c r="F1173">
        <v>97</v>
      </c>
      <c r="G1173">
        <v>19</v>
      </c>
      <c r="H1173">
        <v>2014</v>
      </c>
      <c r="I1173">
        <v>40</v>
      </c>
      <c r="J1173" t="s">
        <v>214</v>
      </c>
      <c r="K1173" s="1">
        <v>41911</v>
      </c>
      <c r="L1173" s="1">
        <v>41917</v>
      </c>
      <c r="M1173" t="s">
        <v>15</v>
      </c>
    </row>
    <row r="1174" spans="1:13" x14ac:dyDescent="0.25">
      <c r="A1174">
        <v>832461044</v>
      </c>
      <c r="B1174">
        <v>352</v>
      </c>
      <c r="C1174">
        <v>5393</v>
      </c>
      <c r="D1174">
        <v>7700</v>
      </c>
      <c r="E1174">
        <v>410040610065000</v>
      </c>
      <c r="F1174">
        <v>97</v>
      </c>
      <c r="G1174">
        <v>19</v>
      </c>
      <c r="H1174">
        <v>2014</v>
      </c>
      <c r="I1174">
        <v>40</v>
      </c>
      <c r="J1174" t="s">
        <v>214</v>
      </c>
      <c r="K1174" s="1">
        <v>41911</v>
      </c>
      <c r="L1174" s="1">
        <v>41917</v>
      </c>
      <c r="M1174" t="s">
        <v>16</v>
      </c>
    </row>
    <row r="1175" spans="1:13" x14ac:dyDescent="0.25">
      <c r="A1175">
        <v>832461528</v>
      </c>
      <c r="B1175">
        <v>1081</v>
      </c>
      <c r="C1175">
        <v>5393</v>
      </c>
      <c r="D1175">
        <v>7700</v>
      </c>
      <c r="E1175">
        <v>410065610085000</v>
      </c>
      <c r="F1175">
        <v>97</v>
      </c>
      <c r="G1175">
        <v>19</v>
      </c>
      <c r="H1175">
        <v>2014</v>
      </c>
      <c r="I1175">
        <v>40</v>
      </c>
      <c r="J1175" t="s">
        <v>214</v>
      </c>
      <c r="K1175" s="1">
        <v>41911</v>
      </c>
      <c r="L1175" s="1">
        <v>41917</v>
      </c>
      <c r="M1175" t="s">
        <v>17</v>
      </c>
    </row>
    <row r="1176" spans="1:13" x14ac:dyDescent="0.25">
      <c r="A1176">
        <v>832462009</v>
      </c>
      <c r="B1176">
        <v>571</v>
      </c>
      <c r="C1176">
        <v>5393</v>
      </c>
      <c r="D1176">
        <v>7700</v>
      </c>
      <c r="E1176">
        <v>410085799999000</v>
      </c>
      <c r="F1176">
        <v>97</v>
      </c>
      <c r="G1176">
        <v>19</v>
      </c>
      <c r="H1176">
        <v>2014</v>
      </c>
      <c r="I1176">
        <v>40</v>
      </c>
      <c r="J1176" t="s">
        <v>214</v>
      </c>
      <c r="K1176" s="1">
        <v>41911</v>
      </c>
      <c r="L1176" s="1">
        <v>41917</v>
      </c>
      <c r="M1176" t="s">
        <v>18</v>
      </c>
    </row>
    <row r="1177" spans="1:13" x14ac:dyDescent="0.25">
      <c r="A1177">
        <v>832462339</v>
      </c>
      <c r="B1177">
        <v>2049</v>
      </c>
      <c r="C1177">
        <v>5393</v>
      </c>
      <c r="F1177">
        <v>97</v>
      </c>
      <c r="G1177">
        <v>19</v>
      </c>
      <c r="H1177">
        <v>2014</v>
      </c>
      <c r="I1177">
        <v>40</v>
      </c>
      <c r="J1177" t="s">
        <v>214</v>
      </c>
      <c r="K1177" s="1">
        <v>41911</v>
      </c>
      <c r="L1177" s="1">
        <v>41917</v>
      </c>
      <c r="M1177" t="s">
        <v>19</v>
      </c>
    </row>
    <row r="1178" spans="1:13" x14ac:dyDescent="0.25">
      <c r="A1178">
        <v>832460094</v>
      </c>
      <c r="B1178">
        <v>7</v>
      </c>
      <c r="C1178">
        <v>5393</v>
      </c>
      <c r="D1178">
        <v>7700</v>
      </c>
      <c r="E1178">
        <v>400000610015000</v>
      </c>
      <c r="F1178">
        <v>97</v>
      </c>
      <c r="G1178">
        <v>19</v>
      </c>
      <c r="H1178">
        <v>2014</v>
      </c>
      <c r="I1178">
        <v>41</v>
      </c>
      <c r="J1178" t="s">
        <v>215</v>
      </c>
      <c r="K1178" s="1">
        <v>41918</v>
      </c>
      <c r="L1178" s="1">
        <v>41924</v>
      </c>
      <c r="M1178" t="s">
        <v>14</v>
      </c>
    </row>
    <row r="1179" spans="1:13" x14ac:dyDescent="0.25">
      <c r="A1179">
        <v>832460575</v>
      </c>
      <c r="B1179">
        <v>34</v>
      </c>
      <c r="C1179">
        <v>5393</v>
      </c>
      <c r="D1179">
        <v>7700</v>
      </c>
      <c r="E1179">
        <v>410015610040000</v>
      </c>
      <c r="F1179">
        <v>97</v>
      </c>
      <c r="G1179">
        <v>19</v>
      </c>
      <c r="H1179">
        <v>2014</v>
      </c>
      <c r="I1179">
        <v>41</v>
      </c>
      <c r="J1179" t="s">
        <v>215</v>
      </c>
      <c r="K1179" s="1">
        <v>41918</v>
      </c>
      <c r="L1179" s="1">
        <v>41924</v>
      </c>
      <c r="M1179" t="s">
        <v>15</v>
      </c>
    </row>
    <row r="1180" spans="1:13" x14ac:dyDescent="0.25">
      <c r="A1180">
        <v>832461056</v>
      </c>
      <c r="B1180">
        <v>343</v>
      </c>
      <c r="C1180">
        <v>5393</v>
      </c>
      <c r="D1180">
        <v>7700</v>
      </c>
      <c r="E1180">
        <v>410040610065000</v>
      </c>
      <c r="F1180">
        <v>97</v>
      </c>
      <c r="G1180">
        <v>19</v>
      </c>
      <c r="H1180">
        <v>2014</v>
      </c>
      <c r="I1180">
        <v>41</v>
      </c>
      <c r="J1180" t="s">
        <v>215</v>
      </c>
      <c r="K1180" s="1">
        <v>41918</v>
      </c>
      <c r="L1180" s="1">
        <v>41924</v>
      </c>
      <c r="M1180" t="s">
        <v>16</v>
      </c>
    </row>
    <row r="1181" spans="1:13" x14ac:dyDescent="0.25">
      <c r="A1181">
        <v>832461537</v>
      </c>
      <c r="B1181">
        <v>1039</v>
      </c>
      <c r="C1181">
        <v>5393</v>
      </c>
      <c r="D1181">
        <v>7700</v>
      </c>
      <c r="E1181">
        <v>410065610085000</v>
      </c>
      <c r="F1181">
        <v>97</v>
      </c>
      <c r="G1181">
        <v>19</v>
      </c>
      <c r="H1181">
        <v>2014</v>
      </c>
      <c r="I1181">
        <v>41</v>
      </c>
      <c r="J1181" t="s">
        <v>215</v>
      </c>
      <c r="K1181" s="1">
        <v>41918</v>
      </c>
      <c r="L1181" s="1">
        <v>41924</v>
      </c>
      <c r="M1181" t="s">
        <v>17</v>
      </c>
    </row>
    <row r="1182" spans="1:13" x14ac:dyDescent="0.25">
      <c r="A1182">
        <v>832462019</v>
      </c>
      <c r="B1182">
        <v>583</v>
      </c>
      <c r="C1182">
        <v>5393</v>
      </c>
      <c r="D1182">
        <v>7700</v>
      </c>
      <c r="E1182">
        <v>410085799999000</v>
      </c>
      <c r="F1182">
        <v>97</v>
      </c>
      <c r="G1182">
        <v>19</v>
      </c>
      <c r="H1182">
        <v>2014</v>
      </c>
      <c r="I1182">
        <v>41</v>
      </c>
      <c r="J1182" t="s">
        <v>215</v>
      </c>
      <c r="K1182" s="1">
        <v>41918</v>
      </c>
      <c r="L1182" s="1">
        <v>41924</v>
      </c>
      <c r="M1182" t="s">
        <v>18</v>
      </c>
    </row>
    <row r="1183" spans="1:13" x14ac:dyDescent="0.25">
      <c r="A1183">
        <v>832462427</v>
      </c>
      <c r="B1183">
        <v>2006</v>
      </c>
      <c r="C1183">
        <v>5393</v>
      </c>
      <c r="F1183">
        <v>97</v>
      </c>
      <c r="G1183">
        <v>19</v>
      </c>
      <c r="H1183">
        <v>2014</v>
      </c>
      <c r="I1183">
        <v>41</v>
      </c>
      <c r="J1183" t="s">
        <v>215</v>
      </c>
      <c r="K1183" s="1">
        <v>41918</v>
      </c>
      <c r="L1183" s="1">
        <v>41924</v>
      </c>
      <c r="M1183" t="s">
        <v>19</v>
      </c>
    </row>
    <row r="1184" spans="1:13" x14ac:dyDescent="0.25">
      <c r="A1184">
        <v>832460103</v>
      </c>
      <c r="B1184">
        <v>2</v>
      </c>
      <c r="C1184">
        <v>5393</v>
      </c>
      <c r="D1184">
        <v>7700</v>
      </c>
      <c r="E1184">
        <v>400000610015000</v>
      </c>
      <c r="F1184">
        <v>97</v>
      </c>
      <c r="G1184">
        <v>19</v>
      </c>
      <c r="H1184">
        <v>2014</v>
      </c>
      <c r="I1184">
        <v>42</v>
      </c>
      <c r="J1184" t="s">
        <v>216</v>
      </c>
      <c r="K1184" s="1">
        <v>41925</v>
      </c>
      <c r="L1184" s="1">
        <v>41931</v>
      </c>
      <c r="M1184" t="s">
        <v>14</v>
      </c>
    </row>
    <row r="1185" spans="1:13" x14ac:dyDescent="0.25">
      <c r="A1185">
        <v>832460584</v>
      </c>
      <c r="B1185">
        <v>32</v>
      </c>
      <c r="C1185">
        <v>5393</v>
      </c>
      <c r="D1185">
        <v>7700</v>
      </c>
      <c r="E1185">
        <v>410015610040000</v>
      </c>
      <c r="F1185">
        <v>97</v>
      </c>
      <c r="G1185">
        <v>19</v>
      </c>
      <c r="H1185">
        <v>2014</v>
      </c>
      <c r="I1185">
        <v>42</v>
      </c>
      <c r="J1185" t="s">
        <v>216</v>
      </c>
      <c r="K1185" s="1">
        <v>41925</v>
      </c>
      <c r="L1185" s="1">
        <v>41931</v>
      </c>
      <c r="M1185" t="s">
        <v>15</v>
      </c>
    </row>
    <row r="1186" spans="1:13" x14ac:dyDescent="0.25">
      <c r="A1186">
        <v>832461065</v>
      </c>
      <c r="B1186">
        <v>371</v>
      </c>
      <c r="C1186">
        <v>5393</v>
      </c>
      <c r="D1186">
        <v>7700</v>
      </c>
      <c r="E1186">
        <v>410040610065000</v>
      </c>
      <c r="F1186">
        <v>97</v>
      </c>
      <c r="G1186">
        <v>19</v>
      </c>
      <c r="H1186">
        <v>2014</v>
      </c>
      <c r="I1186">
        <v>42</v>
      </c>
      <c r="J1186" t="s">
        <v>216</v>
      </c>
      <c r="K1186" s="1">
        <v>41925</v>
      </c>
      <c r="L1186" s="1">
        <v>41931</v>
      </c>
      <c r="M1186" t="s">
        <v>16</v>
      </c>
    </row>
    <row r="1187" spans="1:13" x14ac:dyDescent="0.25">
      <c r="A1187">
        <v>832461546</v>
      </c>
      <c r="B1187">
        <v>1029</v>
      </c>
      <c r="C1187">
        <v>5393</v>
      </c>
      <c r="D1187">
        <v>7700</v>
      </c>
      <c r="E1187">
        <v>410065610085000</v>
      </c>
      <c r="F1187">
        <v>97</v>
      </c>
      <c r="G1187">
        <v>19</v>
      </c>
      <c r="H1187">
        <v>2014</v>
      </c>
      <c r="I1187">
        <v>42</v>
      </c>
      <c r="J1187" t="s">
        <v>216</v>
      </c>
      <c r="K1187" s="1">
        <v>41925</v>
      </c>
      <c r="L1187" s="1">
        <v>41931</v>
      </c>
      <c r="M1187" t="s">
        <v>17</v>
      </c>
    </row>
    <row r="1188" spans="1:13" x14ac:dyDescent="0.25">
      <c r="A1188">
        <v>832462027</v>
      </c>
      <c r="B1188">
        <v>635</v>
      </c>
      <c r="C1188">
        <v>5393</v>
      </c>
      <c r="D1188">
        <v>7700</v>
      </c>
      <c r="E1188">
        <v>410085799999000</v>
      </c>
      <c r="F1188">
        <v>97</v>
      </c>
      <c r="G1188">
        <v>19</v>
      </c>
      <c r="H1188">
        <v>2014</v>
      </c>
      <c r="I1188">
        <v>42</v>
      </c>
      <c r="J1188" t="s">
        <v>216</v>
      </c>
      <c r="K1188" s="1">
        <v>41925</v>
      </c>
      <c r="L1188" s="1">
        <v>41931</v>
      </c>
      <c r="M1188" t="s">
        <v>18</v>
      </c>
    </row>
    <row r="1189" spans="1:13" x14ac:dyDescent="0.25">
      <c r="A1189">
        <v>832462151</v>
      </c>
      <c r="B1189">
        <v>2069</v>
      </c>
      <c r="C1189">
        <v>5393</v>
      </c>
      <c r="F1189">
        <v>97</v>
      </c>
      <c r="G1189">
        <v>19</v>
      </c>
      <c r="H1189">
        <v>2014</v>
      </c>
      <c r="I1189">
        <v>42</v>
      </c>
      <c r="J1189" t="s">
        <v>216</v>
      </c>
      <c r="K1189" s="1">
        <v>41925</v>
      </c>
      <c r="L1189" s="1">
        <v>41931</v>
      </c>
      <c r="M1189" t="s">
        <v>19</v>
      </c>
    </row>
    <row r="1190" spans="1:13" x14ac:dyDescent="0.25">
      <c r="A1190">
        <v>832460112</v>
      </c>
      <c r="B1190">
        <v>11</v>
      </c>
      <c r="C1190">
        <v>5393</v>
      </c>
      <c r="D1190">
        <v>7700</v>
      </c>
      <c r="E1190">
        <v>400000610015000</v>
      </c>
      <c r="F1190">
        <v>97</v>
      </c>
      <c r="G1190">
        <v>19</v>
      </c>
      <c r="H1190">
        <v>2014</v>
      </c>
      <c r="I1190">
        <v>43</v>
      </c>
      <c r="J1190" t="s">
        <v>217</v>
      </c>
      <c r="K1190" s="1">
        <v>41932</v>
      </c>
      <c r="L1190" s="1">
        <v>41938</v>
      </c>
      <c r="M1190" t="s">
        <v>14</v>
      </c>
    </row>
    <row r="1191" spans="1:13" x14ac:dyDescent="0.25">
      <c r="A1191">
        <v>832460593</v>
      </c>
      <c r="B1191">
        <v>40</v>
      </c>
      <c r="C1191">
        <v>5393</v>
      </c>
      <c r="D1191">
        <v>7700</v>
      </c>
      <c r="E1191">
        <v>410015610040000</v>
      </c>
      <c r="F1191">
        <v>97</v>
      </c>
      <c r="G1191">
        <v>19</v>
      </c>
      <c r="H1191">
        <v>2014</v>
      </c>
      <c r="I1191">
        <v>43</v>
      </c>
      <c r="J1191" t="s">
        <v>217</v>
      </c>
      <c r="K1191" s="1">
        <v>41932</v>
      </c>
      <c r="L1191" s="1">
        <v>41938</v>
      </c>
      <c r="M1191" t="s">
        <v>15</v>
      </c>
    </row>
    <row r="1192" spans="1:13" x14ac:dyDescent="0.25">
      <c r="A1192">
        <v>832461074</v>
      </c>
      <c r="B1192">
        <v>387</v>
      </c>
      <c r="C1192">
        <v>5393</v>
      </c>
      <c r="D1192">
        <v>7700</v>
      </c>
      <c r="E1192">
        <v>410040610065000</v>
      </c>
      <c r="F1192">
        <v>97</v>
      </c>
      <c r="G1192">
        <v>19</v>
      </c>
      <c r="H1192">
        <v>2014</v>
      </c>
      <c r="I1192">
        <v>43</v>
      </c>
      <c r="J1192" t="s">
        <v>217</v>
      </c>
      <c r="K1192" s="1">
        <v>41932</v>
      </c>
      <c r="L1192" s="1">
        <v>41938</v>
      </c>
      <c r="M1192" t="s">
        <v>16</v>
      </c>
    </row>
    <row r="1193" spans="1:13" x14ac:dyDescent="0.25">
      <c r="A1193">
        <v>832461555</v>
      </c>
      <c r="B1193">
        <v>1106</v>
      </c>
      <c r="C1193">
        <v>5393</v>
      </c>
      <c r="D1193">
        <v>7700</v>
      </c>
      <c r="E1193">
        <v>410065610085000</v>
      </c>
      <c r="F1193">
        <v>97</v>
      </c>
      <c r="G1193">
        <v>19</v>
      </c>
      <c r="H1193">
        <v>2014</v>
      </c>
      <c r="I1193">
        <v>43</v>
      </c>
      <c r="J1193" t="s">
        <v>217</v>
      </c>
      <c r="K1193" s="1">
        <v>41932</v>
      </c>
      <c r="L1193" s="1">
        <v>41938</v>
      </c>
      <c r="M1193" t="s">
        <v>17</v>
      </c>
    </row>
    <row r="1194" spans="1:13" x14ac:dyDescent="0.25">
      <c r="A1194">
        <v>832462036</v>
      </c>
      <c r="B1194">
        <v>567</v>
      </c>
      <c r="C1194">
        <v>5393</v>
      </c>
      <c r="D1194">
        <v>7700</v>
      </c>
      <c r="E1194">
        <v>410085799999000</v>
      </c>
      <c r="F1194">
        <v>97</v>
      </c>
      <c r="G1194">
        <v>19</v>
      </c>
      <c r="H1194">
        <v>2014</v>
      </c>
      <c r="I1194">
        <v>43</v>
      </c>
      <c r="J1194" t="s">
        <v>217</v>
      </c>
      <c r="K1194" s="1">
        <v>41932</v>
      </c>
      <c r="L1194" s="1">
        <v>41938</v>
      </c>
      <c r="M1194" t="s">
        <v>18</v>
      </c>
    </row>
    <row r="1195" spans="1:13" x14ac:dyDescent="0.25">
      <c r="A1195">
        <v>832462543</v>
      </c>
      <c r="B1195">
        <v>2111</v>
      </c>
      <c r="C1195">
        <v>5393</v>
      </c>
      <c r="F1195">
        <v>97</v>
      </c>
      <c r="G1195">
        <v>19</v>
      </c>
      <c r="H1195">
        <v>2014</v>
      </c>
      <c r="I1195">
        <v>43</v>
      </c>
      <c r="J1195" t="s">
        <v>217</v>
      </c>
      <c r="K1195" s="1">
        <v>41932</v>
      </c>
      <c r="L1195" s="1">
        <v>41938</v>
      </c>
      <c r="M1195" t="s">
        <v>19</v>
      </c>
    </row>
    <row r="1196" spans="1:13" x14ac:dyDescent="0.25">
      <c r="A1196">
        <v>832460121</v>
      </c>
      <c r="B1196">
        <v>2</v>
      </c>
      <c r="C1196">
        <v>5393</v>
      </c>
      <c r="D1196">
        <v>7700</v>
      </c>
      <c r="E1196">
        <v>400000610015000</v>
      </c>
      <c r="F1196">
        <v>97</v>
      </c>
      <c r="G1196">
        <v>19</v>
      </c>
      <c r="H1196">
        <v>2014</v>
      </c>
      <c r="I1196">
        <v>44</v>
      </c>
      <c r="J1196" t="s">
        <v>218</v>
      </c>
      <c r="K1196" s="1">
        <v>41939</v>
      </c>
      <c r="L1196" s="1">
        <v>41945</v>
      </c>
      <c r="M1196" t="s">
        <v>14</v>
      </c>
    </row>
    <row r="1197" spans="1:13" x14ac:dyDescent="0.25">
      <c r="A1197">
        <v>832460602</v>
      </c>
      <c r="B1197">
        <v>37</v>
      </c>
      <c r="C1197">
        <v>5393</v>
      </c>
      <c r="D1197">
        <v>7700</v>
      </c>
      <c r="E1197">
        <v>410015610040000</v>
      </c>
      <c r="F1197">
        <v>97</v>
      </c>
      <c r="G1197">
        <v>19</v>
      </c>
      <c r="H1197">
        <v>2014</v>
      </c>
      <c r="I1197">
        <v>44</v>
      </c>
      <c r="J1197" t="s">
        <v>218</v>
      </c>
      <c r="K1197" s="1">
        <v>41939</v>
      </c>
      <c r="L1197" s="1">
        <v>41945</v>
      </c>
      <c r="M1197" t="s">
        <v>15</v>
      </c>
    </row>
    <row r="1198" spans="1:13" x14ac:dyDescent="0.25">
      <c r="A1198">
        <v>832461083</v>
      </c>
      <c r="B1198">
        <v>402</v>
      </c>
      <c r="C1198">
        <v>5393</v>
      </c>
      <c r="D1198">
        <v>7700</v>
      </c>
      <c r="E1198">
        <v>410040610065000</v>
      </c>
      <c r="F1198">
        <v>97</v>
      </c>
      <c r="G1198">
        <v>19</v>
      </c>
      <c r="H1198">
        <v>2014</v>
      </c>
      <c r="I1198">
        <v>44</v>
      </c>
      <c r="J1198" t="s">
        <v>218</v>
      </c>
      <c r="K1198" s="1">
        <v>41939</v>
      </c>
      <c r="L1198" s="1">
        <v>41945</v>
      </c>
      <c r="M1198" t="s">
        <v>16</v>
      </c>
    </row>
    <row r="1199" spans="1:13" x14ac:dyDescent="0.25">
      <c r="A1199">
        <v>832461564</v>
      </c>
      <c r="B1199">
        <v>1057</v>
      </c>
      <c r="C1199">
        <v>5393</v>
      </c>
      <c r="D1199">
        <v>7700</v>
      </c>
      <c r="E1199">
        <v>410065610085000</v>
      </c>
      <c r="F1199">
        <v>97</v>
      </c>
      <c r="G1199">
        <v>19</v>
      </c>
      <c r="H1199">
        <v>2014</v>
      </c>
      <c r="I1199">
        <v>44</v>
      </c>
      <c r="J1199" t="s">
        <v>218</v>
      </c>
      <c r="K1199" s="1">
        <v>41939</v>
      </c>
      <c r="L1199" s="1">
        <v>41945</v>
      </c>
      <c r="M1199" t="s">
        <v>17</v>
      </c>
    </row>
    <row r="1200" spans="1:13" x14ac:dyDescent="0.25">
      <c r="A1200">
        <v>832462045</v>
      </c>
      <c r="B1200">
        <v>582</v>
      </c>
      <c r="C1200">
        <v>5393</v>
      </c>
      <c r="D1200">
        <v>7700</v>
      </c>
      <c r="E1200">
        <v>410085799999000</v>
      </c>
      <c r="F1200">
        <v>97</v>
      </c>
      <c r="G1200">
        <v>19</v>
      </c>
      <c r="H1200">
        <v>2014</v>
      </c>
      <c r="I1200">
        <v>44</v>
      </c>
      <c r="J1200" t="s">
        <v>218</v>
      </c>
      <c r="K1200" s="1">
        <v>41939</v>
      </c>
      <c r="L1200" s="1">
        <v>41945</v>
      </c>
      <c r="M1200" t="s">
        <v>18</v>
      </c>
    </row>
    <row r="1201" spans="1:13" x14ac:dyDescent="0.25">
      <c r="A1201">
        <v>832462330</v>
      </c>
      <c r="B1201">
        <v>2080</v>
      </c>
      <c r="C1201">
        <v>5393</v>
      </c>
      <c r="F1201">
        <v>97</v>
      </c>
      <c r="G1201">
        <v>19</v>
      </c>
      <c r="H1201">
        <v>2014</v>
      </c>
      <c r="I1201">
        <v>44</v>
      </c>
      <c r="J1201" t="s">
        <v>218</v>
      </c>
      <c r="K1201" s="1">
        <v>41939</v>
      </c>
      <c r="L1201" s="1">
        <v>41945</v>
      </c>
      <c r="M1201" t="s">
        <v>19</v>
      </c>
    </row>
    <row r="1202" spans="1:13" x14ac:dyDescent="0.25">
      <c r="A1202">
        <v>832460131</v>
      </c>
      <c r="B1202">
        <v>8</v>
      </c>
      <c r="C1202">
        <v>5393</v>
      </c>
      <c r="D1202">
        <v>7700</v>
      </c>
      <c r="E1202">
        <v>400000610015000</v>
      </c>
      <c r="F1202">
        <v>97</v>
      </c>
      <c r="G1202">
        <v>19</v>
      </c>
      <c r="H1202">
        <v>2014</v>
      </c>
      <c r="I1202">
        <v>45</v>
      </c>
      <c r="J1202" t="s">
        <v>219</v>
      </c>
      <c r="K1202" s="1">
        <v>41946</v>
      </c>
      <c r="L1202" s="1">
        <v>41952</v>
      </c>
      <c r="M1202" t="s">
        <v>14</v>
      </c>
    </row>
    <row r="1203" spans="1:13" x14ac:dyDescent="0.25">
      <c r="A1203">
        <v>832460611</v>
      </c>
      <c r="B1203">
        <v>29</v>
      </c>
      <c r="C1203">
        <v>5393</v>
      </c>
      <c r="D1203">
        <v>7700</v>
      </c>
      <c r="E1203">
        <v>410015610040000</v>
      </c>
      <c r="F1203">
        <v>97</v>
      </c>
      <c r="G1203">
        <v>19</v>
      </c>
      <c r="H1203">
        <v>2014</v>
      </c>
      <c r="I1203">
        <v>45</v>
      </c>
      <c r="J1203" t="s">
        <v>219</v>
      </c>
      <c r="K1203" s="1">
        <v>41946</v>
      </c>
      <c r="L1203" s="1">
        <v>41952</v>
      </c>
      <c r="M1203" t="s">
        <v>15</v>
      </c>
    </row>
    <row r="1204" spans="1:13" x14ac:dyDescent="0.25">
      <c r="A1204">
        <v>832461092</v>
      </c>
      <c r="B1204">
        <v>330</v>
      </c>
      <c r="C1204">
        <v>5393</v>
      </c>
      <c r="D1204">
        <v>7700</v>
      </c>
      <c r="E1204">
        <v>410040610065000</v>
      </c>
      <c r="F1204">
        <v>97</v>
      </c>
      <c r="G1204">
        <v>19</v>
      </c>
      <c r="H1204">
        <v>2014</v>
      </c>
      <c r="I1204">
        <v>45</v>
      </c>
      <c r="J1204" t="s">
        <v>219</v>
      </c>
      <c r="K1204" s="1">
        <v>41946</v>
      </c>
      <c r="L1204" s="1">
        <v>41952</v>
      </c>
      <c r="M1204" t="s">
        <v>16</v>
      </c>
    </row>
    <row r="1205" spans="1:13" x14ac:dyDescent="0.25">
      <c r="A1205">
        <v>832461573</v>
      </c>
      <c r="B1205">
        <v>1040</v>
      </c>
      <c r="C1205">
        <v>5393</v>
      </c>
      <c r="D1205">
        <v>7700</v>
      </c>
      <c r="E1205">
        <v>410065610085000</v>
      </c>
      <c r="F1205">
        <v>97</v>
      </c>
      <c r="G1205">
        <v>19</v>
      </c>
      <c r="H1205">
        <v>2014</v>
      </c>
      <c r="I1205">
        <v>45</v>
      </c>
      <c r="J1205" t="s">
        <v>219</v>
      </c>
      <c r="K1205" s="1">
        <v>41946</v>
      </c>
      <c r="L1205" s="1">
        <v>41952</v>
      </c>
      <c r="M1205" t="s">
        <v>17</v>
      </c>
    </row>
    <row r="1206" spans="1:13" x14ac:dyDescent="0.25">
      <c r="A1206">
        <v>832462054</v>
      </c>
      <c r="B1206">
        <v>600</v>
      </c>
      <c r="C1206">
        <v>5393</v>
      </c>
      <c r="D1206">
        <v>7700</v>
      </c>
      <c r="E1206">
        <v>410085799999000</v>
      </c>
      <c r="F1206">
        <v>97</v>
      </c>
      <c r="G1206">
        <v>19</v>
      </c>
      <c r="H1206">
        <v>2014</v>
      </c>
      <c r="I1206">
        <v>45</v>
      </c>
      <c r="J1206" t="s">
        <v>219</v>
      </c>
      <c r="K1206" s="1">
        <v>41946</v>
      </c>
      <c r="L1206" s="1">
        <v>41952</v>
      </c>
      <c r="M1206" t="s">
        <v>18</v>
      </c>
    </row>
    <row r="1207" spans="1:13" x14ac:dyDescent="0.25">
      <c r="A1207">
        <v>832462592</v>
      </c>
      <c r="B1207">
        <v>2007</v>
      </c>
      <c r="C1207">
        <v>5393</v>
      </c>
      <c r="F1207">
        <v>97</v>
      </c>
      <c r="G1207">
        <v>19</v>
      </c>
      <c r="H1207">
        <v>2014</v>
      </c>
      <c r="I1207">
        <v>45</v>
      </c>
      <c r="J1207" t="s">
        <v>219</v>
      </c>
      <c r="K1207" s="1">
        <v>41946</v>
      </c>
      <c r="L1207" s="1">
        <v>41952</v>
      </c>
      <c r="M1207" t="s">
        <v>19</v>
      </c>
    </row>
    <row r="1208" spans="1:13" x14ac:dyDescent="0.25">
      <c r="A1208">
        <v>832460139</v>
      </c>
      <c r="B1208">
        <v>10</v>
      </c>
      <c r="C1208">
        <v>5393</v>
      </c>
      <c r="D1208">
        <v>7700</v>
      </c>
      <c r="E1208">
        <v>400000610015000</v>
      </c>
      <c r="F1208">
        <v>97</v>
      </c>
      <c r="G1208">
        <v>19</v>
      </c>
      <c r="H1208">
        <v>2014</v>
      </c>
      <c r="I1208">
        <v>46</v>
      </c>
      <c r="J1208" t="s">
        <v>220</v>
      </c>
      <c r="K1208" s="1">
        <v>41953</v>
      </c>
      <c r="L1208" s="1">
        <v>41959</v>
      </c>
      <c r="M1208" t="s">
        <v>14</v>
      </c>
    </row>
    <row r="1209" spans="1:13" x14ac:dyDescent="0.25">
      <c r="A1209">
        <v>832460620</v>
      </c>
      <c r="B1209">
        <v>39</v>
      </c>
      <c r="C1209">
        <v>5393</v>
      </c>
      <c r="D1209">
        <v>7700</v>
      </c>
      <c r="E1209">
        <v>410015610040000</v>
      </c>
      <c r="F1209">
        <v>97</v>
      </c>
      <c r="G1209">
        <v>19</v>
      </c>
      <c r="H1209">
        <v>2014</v>
      </c>
      <c r="I1209">
        <v>46</v>
      </c>
      <c r="J1209" t="s">
        <v>220</v>
      </c>
      <c r="K1209" s="1">
        <v>41953</v>
      </c>
      <c r="L1209" s="1">
        <v>41959</v>
      </c>
      <c r="M1209" t="s">
        <v>15</v>
      </c>
    </row>
    <row r="1210" spans="1:13" x14ac:dyDescent="0.25">
      <c r="A1210">
        <v>832461101</v>
      </c>
      <c r="B1210">
        <v>336</v>
      </c>
      <c r="C1210">
        <v>5393</v>
      </c>
      <c r="D1210">
        <v>7700</v>
      </c>
      <c r="E1210">
        <v>410040610065000</v>
      </c>
      <c r="F1210">
        <v>97</v>
      </c>
      <c r="G1210">
        <v>19</v>
      </c>
      <c r="H1210">
        <v>2014</v>
      </c>
      <c r="I1210">
        <v>46</v>
      </c>
      <c r="J1210" t="s">
        <v>220</v>
      </c>
      <c r="K1210" s="1">
        <v>41953</v>
      </c>
      <c r="L1210" s="1">
        <v>41959</v>
      </c>
      <c r="M1210" t="s">
        <v>16</v>
      </c>
    </row>
    <row r="1211" spans="1:13" x14ac:dyDescent="0.25">
      <c r="A1211">
        <v>832461582</v>
      </c>
      <c r="B1211">
        <v>982</v>
      </c>
      <c r="C1211">
        <v>5393</v>
      </c>
      <c r="D1211">
        <v>7700</v>
      </c>
      <c r="E1211">
        <v>410065610085000</v>
      </c>
      <c r="F1211">
        <v>97</v>
      </c>
      <c r="G1211">
        <v>19</v>
      </c>
      <c r="H1211">
        <v>2014</v>
      </c>
      <c r="I1211">
        <v>46</v>
      </c>
      <c r="J1211" t="s">
        <v>220</v>
      </c>
      <c r="K1211" s="1">
        <v>41953</v>
      </c>
      <c r="L1211" s="1">
        <v>41959</v>
      </c>
      <c r="M1211" t="s">
        <v>17</v>
      </c>
    </row>
    <row r="1212" spans="1:13" x14ac:dyDescent="0.25">
      <c r="A1212">
        <v>832462063</v>
      </c>
      <c r="B1212">
        <v>613</v>
      </c>
      <c r="C1212">
        <v>5393</v>
      </c>
      <c r="D1212">
        <v>7700</v>
      </c>
      <c r="E1212">
        <v>410085799999000</v>
      </c>
      <c r="F1212">
        <v>97</v>
      </c>
      <c r="G1212">
        <v>19</v>
      </c>
      <c r="H1212">
        <v>2014</v>
      </c>
      <c r="I1212">
        <v>46</v>
      </c>
      <c r="J1212" t="s">
        <v>220</v>
      </c>
      <c r="K1212" s="1">
        <v>41953</v>
      </c>
      <c r="L1212" s="1">
        <v>41959</v>
      </c>
      <c r="M1212" t="s">
        <v>18</v>
      </c>
    </row>
    <row r="1213" spans="1:13" x14ac:dyDescent="0.25">
      <c r="A1213">
        <v>832462407</v>
      </c>
      <c r="B1213">
        <v>1980</v>
      </c>
      <c r="C1213">
        <v>5393</v>
      </c>
      <c r="F1213">
        <v>97</v>
      </c>
      <c r="G1213">
        <v>19</v>
      </c>
      <c r="H1213">
        <v>2014</v>
      </c>
      <c r="I1213">
        <v>46</v>
      </c>
      <c r="J1213" t="s">
        <v>220</v>
      </c>
      <c r="K1213" s="1">
        <v>41953</v>
      </c>
      <c r="L1213" s="1">
        <v>41959</v>
      </c>
      <c r="M1213" t="s">
        <v>19</v>
      </c>
    </row>
    <row r="1214" spans="1:13" x14ac:dyDescent="0.25">
      <c r="A1214">
        <v>832460148</v>
      </c>
      <c r="B1214">
        <v>6</v>
      </c>
      <c r="C1214">
        <v>5393</v>
      </c>
      <c r="D1214">
        <v>7700</v>
      </c>
      <c r="E1214">
        <v>400000610015000</v>
      </c>
      <c r="F1214">
        <v>97</v>
      </c>
      <c r="G1214">
        <v>19</v>
      </c>
      <c r="H1214">
        <v>2014</v>
      </c>
      <c r="I1214">
        <v>47</v>
      </c>
      <c r="J1214" t="s">
        <v>221</v>
      </c>
      <c r="K1214" s="1">
        <v>41960</v>
      </c>
      <c r="L1214" s="1">
        <v>41966</v>
      </c>
      <c r="M1214" t="s">
        <v>14</v>
      </c>
    </row>
    <row r="1215" spans="1:13" x14ac:dyDescent="0.25">
      <c r="A1215">
        <v>832460629</v>
      </c>
      <c r="B1215">
        <v>45</v>
      </c>
      <c r="C1215">
        <v>5393</v>
      </c>
      <c r="D1215">
        <v>7700</v>
      </c>
      <c r="E1215">
        <v>410015610040000</v>
      </c>
      <c r="F1215">
        <v>97</v>
      </c>
      <c r="G1215">
        <v>19</v>
      </c>
      <c r="H1215">
        <v>2014</v>
      </c>
      <c r="I1215">
        <v>47</v>
      </c>
      <c r="J1215" t="s">
        <v>221</v>
      </c>
      <c r="K1215" s="1">
        <v>41960</v>
      </c>
      <c r="L1215" s="1">
        <v>41966</v>
      </c>
      <c r="M1215" t="s">
        <v>15</v>
      </c>
    </row>
    <row r="1216" spans="1:13" x14ac:dyDescent="0.25">
      <c r="A1216">
        <v>832461110</v>
      </c>
      <c r="B1216">
        <v>341</v>
      </c>
      <c r="C1216">
        <v>5393</v>
      </c>
      <c r="D1216">
        <v>7700</v>
      </c>
      <c r="E1216">
        <v>410040610065000</v>
      </c>
      <c r="F1216">
        <v>97</v>
      </c>
      <c r="G1216">
        <v>19</v>
      </c>
      <c r="H1216">
        <v>2014</v>
      </c>
      <c r="I1216">
        <v>47</v>
      </c>
      <c r="J1216" t="s">
        <v>221</v>
      </c>
      <c r="K1216" s="1">
        <v>41960</v>
      </c>
      <c r="L1216" s="1">
        <v>41966</v>
      </c>
      <c r="M1216" t="s">
        <v>16</v>
      </c>
    </row>
    <row r="1217" spans="1:13" x14ac:dyDescent="0.25">
      <c r="A1217">
        <v>832461591</v>
      </c>
      <c r="B1217">
        <v>979</v>
      </c>
      <c r="C1217">
        <v>5393</v>
      </c>
      <c r="D1217">
        <v>7700</v>
      </c>
      <c r="E1217">
        <v>410065610085000</v>
      </c>
      <c r="F1217">
        <v>97</v>
      </c>
      <c r="G1217">
        <v>19</v>
      </c>
      <c r="H1217">
        <v>2014</v>
      </c>
      <c r="I1217">
        <v>47</v>
      </c>
      <c r="J1217" t="s">
        <v>221</v>
      </c>
      <c r="K1217" s="1">
        <v>41960</v>
      </c>
      <c r="L1217" s="1">
        <v>41966</v>
      </c>
      <c r="M1217" t="s">
        <v>17</v>
      </c>
    </row>
    <row r="1218" spans="1:13" x14ac:dyDescent="0.25">
      <c r="A1218">
        <v>832462072</v>
      </c>
      <c r="B1218">
        <v>600</v>
      </c>
      <c r="C1218">
        <v>5393</v>
      </c>
      <c r="D1218">
        <v>7700</v>
      </c>
      <c r="E1218">
        <v>410085799999000</v>
      </c>
      <c r="F1218">
        <v>97</v>
      </c>
      <c r="G1218">
        <v>19</v>
      </c>
      <c r="H1218">
        <v>2014</v>
      </c>
      <c r="I1218">
        <v>47</v>
      </c>
      <c r="J1218" t="s">
        <v>221</v>
      </c>
      <c r="K1218" s="1">
        <v>41960</v>
      </c>
      <c r="L1218" s="1">
        <v>41966</v>
      </c>
      <c r="M1218" t="s">
        <v>18</v>
      </c>
    </row>
    <row r="1219" spans="1:13" x14ac:dyDescent="0.25">
      <c r="A1219">
        <v>832462250</v>
      </c>
      <c r="B1219">
        <v>1971</v>
      </c>
      <c r="C1219">
        <v>5393</v>
      </c>
      <c r="F1219">
        <v>97</v>
      </c>
      <c r="G1219">
        <v>19</v>
      </c>
      <c r="H1219">
        <v>2014</v>
      </c>
      <c r="I1219">
        <v>47</v>
      </c>
      <c r="J1219" t="s">
        <v>221</v>
      </c>
      <c r="K1219" s="1">
        <v>41960</v>
      </c>
      <c r="L1219" s="1">
        <v>41966</v>
      </c>
      <c r="M1219" t="s">
        <v>19</v>
      </c>
    </row>
    <row r="1220" spans="1:13" x14ac:dyDescent="0.25">
      <c r="A1220">
        <v>832460157</v>
      </c>
      <c r="B1220">
        <v>9</v>
      </c>
      <c r="C1220">
        <v>5393</v>
      </c>
      <c r="D1220">
        <v>7700</v>
      </c>
      <c r="E1220">
        <v>400000610015000</v>
      </c>
      <c r="F1220">
        <v>97</v>
      </c>
      <c r="G1220">
        <v>19</v>
      </c>
      <c r="H1220">
        <v>2014</v>
      </c>
      <c r="I1220">
        <v>48</v>
      </c>
      <c r="J1220" t="s">
        <v>222</v>
      </c>
      <c r="K1220" s="1">
        <v>41967</v>
      </c>
      <c r="L1220" s="1">
        <v>41973</v>
      </c>
      <c r="M1220" t="s">
        <v>14</v>
      </c>
    </row>
    <row r="1221" spans="1:13" x14ac:dyDescent="0.25">
      <c r="A1221">
        <v>832460638</v>
      </c>
      <c r="B1221">
        <v>42</v>
      </c>
      <c r="C1221">
        <v>5393</v>
      </c>
      <c r="D1221">
        <v>7700</v>
      </c>
      <c r="E1221">
        <v>410015610040000</v>
      </c>
      <c r="F1221">
        <v>97</v>
      </c>
      <c r="G1221">
        <v>19</v>
      </c>
      <c r="H1221">
        <v>2014</v>
      </c>
      <c r="I1221">
        <v>48</v>
      </c>
      <c r="J1221" t="s">
        <v>222</v>
      </c>
      <c r="K1221" s="1">
        <v>41967</v>
      </c>
      <c r="L1221" s="1">
        <v>41973</v>
      </c>
      <c r="M1221" t="s">
        <v>15</v>
      </c>
    </row>
    <row r="1222" spans="1:13" x14ac:dyDescent="0.25">
      <c r="A1222">
        <v>832461119</v>
      </c>
      <c r="B1222">
        <v>371</v>
      </c>
      <c r="C1222">
        <v>5393</v>
      </c>
      <c r="D1222">
        <v>7700</v>
      </c>
      <c r="E1222">
        <v>410040610065000</v>
      </c>
      <c r="F1222">
        <v>97</v>
      </c>
      <c r="G1222">
        <v>19</v>
      </c>
      <c r="H1222">
        <v>2014</v>
      </c>
      <c r="I1222">
        <v>48</v>
      </c>
      <c r="J1222" t="s">
        <v>222</v>
      </c>
      <c r="K1222" s="1">
        <v>41967</v>
      </c>
      <c r="L1222" s="1">
        <v>41973</v>
      </c>
      <c r="M1222" t="s">
        <v>16</v>
      </c>
    </row>
    <row r="1223" spans="1:13" x14ac:dyDescent="0.25">
      <c r="A1223">
        <v>832461600</v>
      </c>
      <c r="B1223">
        <v>1044</v>
      </c>
      <c r="C1223">
        <v>5393</v>
      </c>
      <c r="D1223">
        <v>7700</v>
      </c>
      <c r="E1223">
        <v>410065610085000</v>
      </c>
      <c r="F1223">
        <v>97</v>
      </c>
      <c r="G1223">
        <v>19</v>
      </c>
      <c r="H1223">
        <v>2014</v>
      </c>
      <c r="I1223">
        <v>48</v>
      </c>
      <c r="J1223" t="s">
        <v>222</v>
      </c>
      <c r="K1223" s="1">
        <v>41967</v>
      </c>
      <c r="L1223" s="1">
        <v>41973</v>
      </c>
      <c r="M1223" t="s">
        <v>17</v>
      </c>
    </row>
    <row r="1224" spans="1:13" x14ac:dyDescent="0.25">
      <c r="A1224">
        <v>832462082</v>
      </c>
      <c r="B1224">
        <v>600</v>
      </c>
      <c r="C1224">
        <v>5393</v>
      </c>
      <c r="D1224">
        <v>7700</v>
      </c>
      <c r="E1224">
        <v>410085799999000</v>
      </c>
      <c r="F1224">
        <v>97</v>
      </c>
      <c r="G1224">
        <v>19</v>
      </c>
      <c r="H1224">
        <v>2014</v>
      </c>
      <c r="I1224">
        <v>48</v>
      </c>
      <c r="J1224" t="s">
        <v>222</v>
      </c>
      <c r="K1224" s="1">
        <v>41967</v>
      </c>
      <c r="L1224" s="1">
        <v>41973</v>
      </c>
      <c r="M1224" t="s">
        <v>18</v>
      </c>
    </row>
    <row r="1225" spans="1:13" x14ac:dyDescent="0.25">
      <c r="A1225">
        <v>832462577</v>
      </c>
      <c r="B1225">
        <v>2066</v>
      </c>
      <c r="C1225">
        <v>5393</v>
      </c>
      <c r="F1225">
        <v>97</v>
      </c>
      <c r="G1225">
        <v>19</v>
      </c>
      <c r="H1225">
        <v>2014</v>
      </c>
      <c r="I1225">
        <v>48</v>
      </c>
      <c r="J1225" t="s">
        <v>222</v>
      </c>
      <c r="K1225" s="1">
        <v>41967</v>
      </c>
      <c r="L1225" s="1">
        <v>41973</v>
      </c>
      <c r="M1225" t="s">
        <v>19</v>
      </c>
    </row>
    <row r="1226" spans="1:13" x14ac:dyDescent="0.25">
      <c r="A1226">
        <v>832460166</v>
      </c>
      <c r="B1226">
        <v>12</v>
      </c>
      <c r="C1226">
        <v>5393</v>
      </c>
      <c r="D1226">
        <v>7700</v>
      </c>
      <c r="E1226">
        <v>400000610015000</v>
      </c>
      <c r="F1226">
        <v>97</v>
      </c>
      <c r="G1226">
        <v>19</v>
      </c>
      <c r="H1226">
        <v>2014</v>
      </c>
      <c r="I1226">
        <v>49</v>
      </c>
      <c r="J1226" t="s">
        <v>223</v>
      </c>
      <c r="K1226" s="1">
        <v>41974</v>
      </c>
      <c r="L1226" s="1">
        <v>41980</v>
      </c>
      <c r="M1226" t="s">
        <v>14</v>
      </c>
    </row>
    <row r="1227" spans="1:13" x14ac:dyDescent="0.25">
      <c r="A1227">
        <v>832460647</v>
      </c>
      <c r="B1227">
        <v>37</v>
      </c>
      <c r="C1227">
        <v>5393</v>
      </c>
      <c r="D1227">
        <v>7700</v>
      </c>
      <c r="E1227">
        <v>410015610040000</v>
      </c>
      <c r="F1227">
        <v>97</v>
      </c>
      <c r="G1227">
        <v>19</v>
      </c>
      <c r="H1227">
        <v>2014</v>
      </c>
      <c r="I1227">
        <v>49</v>
      </c>
      <c r="J1227" t="s">
        <v>223</v>
      </c>
      <c r="K1227" s="1">
        <v>41974</v>
      </c>
      <c r="L1227" s="1">
        <v>41980</v>
      </c>
      <c r="M1227" t="s">
        <v>15</v>
      </c>
    </row>
    <row r="1228" spans="1:13" x14ac:dyDescent="0.25">
      <c r="A1228">
        <v>832461128</v>
      </c>
      <c r="B1228">
        <v>367</v>
      </c>
      <c r="C1228">
        <v>5393</v>
      </c>
      <c r="D1228">
        <v>7700</v>
      </c>
      <c r="E1228">
        <v>410040610065000</v>
      </c>
      <c r="F1228">
        <v>97</v>
      </c>
      <c r="G1228">
        <v>19</v>
      </c>
      <c r="H1228">
        <v>2014</v>
      </c>
      <c r="I1228">
        <v>49</v>
      </c>
      <c r="J1228" t="s">
        <v>223</v>
      </c>
      <c r="K1228" s="1">
        <v>41974</v>
      </c>
      <c r="L1228" s="1">
        <v>41980</v>
      </c>
      <c r="M1228" t="s">
        <v>16</v>
      </c>
    </row>
    <row r="1229" spans="1:13" x14ac:dyDescent="0.25">
      <c r="A1229">
        <v>832461609</v>
      </c>
      <c r="B1229">
        <v>1180</v>
      </c>
      <c r="C1229">
        <v>5393</v>
      </c>
      <c r="D1229">
        <v>7700</v>
      </c>
      <c r="E1229">
        <v>410065610085000</v>
      </c>
      <c r="F1229">
        <v>97</v>
      </c>
      <c r="G1229">
        <v>19</v>
      </c>
      <c r="H1229">
        <v>2014</v>
      </c>
      <c r="I1229">
        <v>49</v>
      </c>
      <c r="J1229" t="s">
        <v>223</v>
      </c>
      <c r="K1229" s="1">
        <v>41974</v>
      </c>
      <c r="L1229" s="1">
        <v>41980</v>
      </c>
      <c r="M1229" t="s">
        <v>17</v>
      </c>
    </row>
    <row r="1230" spans="1:13" x14ac:dyDescent="0.25">
      <c r="A1230">
        <v>832462090</v>
      </c>
      <c r="B1230">
        <v>645</v>
      </c>
      <c r="C1230">
        <v>5393</v>
      </c>
      <c r="D1230">
        <v>7700</v>
      </c>
      <c r="E1230">
        <v>410085799999000</v>
      </c>
      <c r="F1230">
        <v>97</v>
      </c>
      <c r="G1230">
        <v>19</v>
      </c>
      <c r="H1230">
        <v>2014</v>
      </c>
      <c r="I1230">
        <v>49</v>
      </c>
      <c r="J1230" t="s">
        <v>223</v>
      </c>
      <c r="K1230" s="1">
        <v>41974</v>
      </c>
      <c r="L1230" s="1">
        <v>41980</v>
      </c>
      <c r="M1230" t="s">
        <v>18</v>
      </c>
    </row>
    <row r="1231" spans="1:13" x14ac:dyDescent="0.25">
      <c r="A1231">
        <v>832462224</v>
      </c>
      <c r="B1231">
        <v>2241</v>
      </c>
      <c r="C1231">
        <v>5393</v>
      </c>
      <c r="F1231">
        <v>97</v>
      </c>
      <c r="G1231">
        <v>19</v>
      </c>
      <c r="H1231">
        <v>2014</v>
      </c>
      <c r="I1231">
        <v>49</v>
      </c>
      <c r="J1231" t="s">
        <v>223</v>
      </c>
      <c r="K1231" s="1">
        <v>41974</v>
      </c>
      <c r="L1231" s="1">
        <v>41980</v>
      </c>
      <c r="M1231" t="s">
        <v>19</v>
      </c>
    </row>
    <row r="1232" spans="1:13" x14ac:dyDescent="0.25">
      <c r="A1232">
        <v>832460175</v>
      </c>
      <c r="B1232">
        <v>1</v>
      </c>
      <c r="C1232">
        <v>5393</v>
      </c>
      <c r="D1232">
        <v>7700</v>
      </c>
      <c r="E1232">
        <v>400000610015000</v>
      </c>
      <c r="F1232">
        <v>97</v>
      </c>
      <c r="G1232">
        <v>19</v>
      </c>
      <c r="H1232">
        <v>2014</v>
      </c>
      <c r="I1232">
        <v>50</v>
      </c>
      <c r="J1232" t="s">
        <v>224</v>
      </c>
      <c r="K1232" s="1">
        <v>41981</v>
      </c>
      <c r="L1232" s="1">
        <v>41987</v>
      </c>
      <c r="M1232" t="s">
        <v>14</v>
      </c>
    </row>
    <row r="1233" spans="1:13" x14ac:dyDescent="0.25">
      <c r="A1233">
        <v>832460656</v>
      </c>
      <c r="B1233">
        <v>33</v>
      </c>
      <c r="C1233">
        <v>5393</v>
      </c>
      <c r="D1233">
        <v>7700</v>
      </c>
      <c r="E1233">
        <v>410015610040000</v>
      </c>
      <c r="F1233">
        <v>97</v>
      </c>
      <c r="G1233">
        <v>19</v>
      </c>
      <c r="H1233">
        <v>2014</v>
      </c>
      <c r="I1233">
        <v>50</v>
      </c>
      <c r="J1233" t="s">
        <v>224</v>
      </c>
      <c r="K1233" s="1">
        <v>41981</v>
      </c>
      <c r="L1233" s="1">
        <v>41987</v>
      </c>
      <c r="M1233" t="s">
        <v>15</v>
      </c>
    </row>
    <row r="1234" spans="1:13" x14ac:dyDescent="0.25">
      <c r="A1234">
        <v>832461137</v>
      </c>
      <c r="B1234">
        <v>362</v>
      </c>
      <c r="C1234">
        <v>5393</v>
      </c>
      <c r="D1234">
        <v>7700</v>
      </c>
      <c r="E1234">
        <v>410040610065000</v>
      </c>
      <c r="F1234">
        <v>97</v>
      </c>
      <c r="G1234">
        <v>19</v>
      </c>
      <c r="H1234">
        <v>2014</v>
      </c>
      <c r="I1234">
        <v>50</v>
      </c>
      <c r="J1234" t="s">
        <v>224</v>
      </c>
      <c r="K1234" s="1">
        <v>41981</v>
      </c>
      <c r="L1234" s="1">
        <v>41987</v>
      </c>
      <c r="M1234" t="s">
        <v>16</v>
      </c>
    </row>
    <row r="1235" spans="1:13" x14ac:dyDescent="0.25">
      <c r="A1235">
        <v>832461618</v>
      </c>
      <c r="B1235">
        <v>1136</v>
      </c>
      <c r="C1235">
        <v>5393</v>
      </c>
      <c r="D1235">
        <v>7700</v>
      </c>
      <c r="E1235">
        <v>410065610085000</v>
      </c>
      <c r="F1235">
        <v>97</v>
      </c>
      <c r="G1235">
        <v>19</v>
      </c>
      <c r="H1235">
        <v>2014</v>
      </c>
      <c r="I1235">
        <v>50</v>
      </c>
      <c r="J1235" t="s">
        <v>224</v>
      </c>
      <c r="K1235" s="1">
        <v>41981</v>
      </c>
      <c r="L1235" s="1">
        <v>41987</v>
      </c>
      <c r="M1235" t="s">
        <v>17</v>
      </c>
    </row>
    <row r="1236" spans="1:13" x14ac:dyDescent="0.25">
      <c r="A1236">
        <v>832462099</v>
      </c>
      <c r="B1236">
        <v>612</v>
      </c>
      <c r="C1236">
        <v>5393</v>
      </c>
      <c r="D1236">
        <v>7700</v>
      </c>
      <c r="E1236">
        <v>410085799999000</v>
      </c>
      <c r="F1236">
        <v>97</v>
      </c>
      <c r="G1236">
        <v>19</v>
      </c>
      <c r="H1236">
        <v>2014</v>
      </c>
      <c r="I1236">
        <v>50</v>
      </c>
      <c r="J1236" t="s">
        <v>224</v>
      </c>
      <c r="K1236" s="1">
        <v>41981</v>
      </c>
      <c r="L1236" s="1">
        <v>41987</v>
      </c>
      <c r="M1236" t="s">
        <v>18</v>
      </c>
    </row>
    <row r="1237" spans="1:13" x14ac:dyDescent="0.25">
      <c r="A1237">
        <v>832462274</v>
      </c>
      <c r="B1237">
        <v>2144</v>
      </c>
      <c r="C1237">
        <v>5393</v>
      </c>
      <c r="F1237">
        <v>97</v>
      </c>
      <c r="G1237">
        <v>19</v>
      </c>
      <c r="H1237">
        <v>2014</v>
      </c>
      <c r="I1237">
        <v>50</v>
      </c>
      <c r="J1237" t="s">
        <v>224</v>
      </c>
      <c r="K1237" s="1">
        <v>41981</v>
      </c>
      <c r="L1237" s="1">
        <v>41987</v>
      </c>
      <c r="M1237" t="s">
        <v>19</v>
      </c>
    </row>
    <row r="1238" spans="1:13" x14ac:dyDescent="0.25">
      <c r="A1238">
        <v>832460184</v>
      </c>
      <c r="B1238">
        <v>12</v>
      </c>
      <c r="C1238">
        <v>5393</v>
      </c>
      <c r="D1238">
        <v>7700</v>
      </c>
      <c r="E1238">
        <v>400000610015000</v>
      </c>
      <c r="F1238">
        <v>97</v>
      </c>
      <c r="G1238">
        <v>19</v>
      </c>
      <c r="H1238">
        <v>2014</v>
      </c>
      <c r="I1238">
        <v>51</v>
      </c>
      <c r="J1238" t="s">
        <v>225</v>
      </c>
      <c r="K1238" s="1">
        <v>41988</v>
      </c>
      <c r="L1238" s="1">
        <v>41994</v>
      </c>
      <c r="M1238" t="s">
        <v>14</v>
      </c>
    </row>
    <row r="1239" spans="1:13" x14ac:dyDescent="0.25">
      <c r="A1239">
        <v>832460665</v>
      </c>
      <c r="B1239">
        <v>29</v>
      </c>
      <c r="C1239">
        <v>5393</v>
      </c>
      <c r="D1239">
        <v>7700</v>
      </c>
      <c r="E1239">
        <v>410015610040000</v>
      </c>
      <c r="F1239">
        <v>97</v>
      </c>
      <c r="G1239">
        <v>19</v>
      </c>
      <c r="H1239">
        <v>2014</v>
      </c>
      <c r="I1239">
        <v>51</v>
      </c>
      <c r="J1239" t="s">
        <v>225</v>
      </c>
      <c r="K1239" s="1">
        <v>41988</v>
      </c>
      <c r="L1239" s="1">
        <v>41994</v>
      </c>
      <c r="M1239" t="s">
        <v>15</v>
      </c>
    </row>
    <row r="1240" spans="1:13" x14ac:dyDescent="0.25">
      <c r="A1240">
        <v>832461146</v>
      </c>
      <c r="B1240">
        <v>367</v>
      </c>
      <c r="C1240">
        <v>5393</v>
      </c>
      <c r="D1240">
        <v>7700</v>
      </c>
      <c r="E1240">
        <v>410040610065000</v>
      </c>
      <c r="F1240">
        <v>97</v>
      </c>
      <c r="G1240">
        <v>19</v>
      </c>
      <c r="H1240">
        <v>2014</v>
      </c>
      <c r="I1240">
        <v>51</v>
      </c>
      <c r="J1240" t="s">
        <v>225</v>
      </c>
      <c r="K1240" s="1">
        <v>41988</v>
      </c>
      <c r="L1240" s="1">
        <v>41994</v>
      </c>
      <c r="M1240" t="s">
        <v>16</v>
      </c>
    </row>
    <row r="1241" spans="1:13" x14ac:dyDescent="0.25">
      <c r="A1241">
        <v>832461627</v>
      </c>
      <c r="B1241">
        <v>1146</v>
      </c>
      <c r="C1241">
        <v>5393</v>
      </c>
      <c r="D1241">
        <v>7700</v>
      </c>
      <c r="E1241">
        <v>410065610085000</v>
      </c>
      <c r="F1241">
        <v>97</v>
      </c>
      <c r="G1241">
        <v>19</v>
      </c>
      <c r="H1241">
        <v>2014</v>
      </c>
      <c r="I1241">
        <v>51</v>
      </c>
      <c r="J1241" t="s">
        <v>225</v>
      </c>
      <c r="K1241" s="1">
        <v>41988</v>
      </c>
      <c r="L1241" s="1">
        <v>41994</v>
      </c>
      <c r="M1241" t="s">
        <v>17</v>
      </c>
    </row>
    <row r="1242" spans="1:13" x14ac:dyDescent="0.25">
      <c r="A1242">
        <v>832462108</v>
      </c>
      <c r="B1242">
        <v>683</v>
      </c>
      <c r="C1242">
        <v>5393</v>
      </c>
      <c r="D1242">
        <v>7700</v>
      </c>
      <c r="E1242">
        <v>410085799999000</v>
      </c>
      <c r="F1242">
        <v>97</v>
      </c>
      <c r="G1242">
        <v>19</v>
      </c>
      <c r="H1242">
        <v>2014</v>
      </c>
      <c r="I1242">
        <v>51</v>
      </c>
      <c r="J1242" t="s">
        <v>225</v>
      </c>
      <c r="K1242" s="1">
        <v>41988</v>
      </c>
      <c r="L1242" s="1">
        <v>41994</v>
      </c>
      <c r="M1242" t="s">
        <v>18</v>
      </c>
    </row>
    <row r="1243" spans="1:13" x14ac:dyDescent="0.25">
      <c r="A1243">
        <v>832462452</v>
      </c>
      <c r="B1243">
        <v>2237</v>
      </c>
      <c r="C1243">
        <v>5393</v>
      </c>
      <c r="F1243">
        <v>97</v>
      </c>
      <c r="G1243">
        <v>19</v>
      </c>
      <c r="H1243">
        <v>2014</v>
      </c>
      <c r="I1243">
        <v>51</v>
      </c>
      <c r="J1243" t="s">
        <v>225</v>
      </c>
      <c r="K1243" s="1">
        <v>41988</v>
      </c>
      <c r="L1243" s="1">
        <v>41994</v>
      </c>
      <c r="M1243" t="s">
        <v>19</v>
      </c>
    </row>
    <row r="1244" spans="1:13" x14ac:dyDescent="0.25">
      <c r="A1244">
        <v>832460190</v>
      </c>
      <c r="B1244">
        <v>3</v>
      </c>
      <c r="C1244">
        <v>5393</v>
      </c>
      <c r="D1244">
        <v>7700</v>
      </c>
      <c r="E1244">
        <v>400000610015000</v>
      </c>
      <c r="F1244">
        <v>97</v>
      </c>
      <c r="G1244">
        <v>19</v>
      </c>
      <c r="H1244">
        <v>2014</v>
      </c>
      <c r="I1244">
        <v>52</v>
      </c>
      <c r="J1244" t="s">
        <v>226</v>
      </c>
      <c r="K1244" s="1">
        <v>41995</v>
      </c>
      <c r="L1244" s="1">
        <v>42001</v>
      </c>
      <c r="M1244" t="s">
        <v>14</v>
      </c>
    </row>
    <row r="1245" spans="1:13" x14ac:dyDescent="0.25">
      <c r="A1245">
        <v>832460674</v>
      </c>
      <c r="B1245">
        <v>35</v>
      </c>
      <c r="C1245">
        <v>5393</v>
      </c>
      <c r="D1245">
        <v>7700</v>
      </c>
      <c r="E1245">
        <v>410015610040000</v>
      </c>
      <c r="F1245">
        <v>97</v>
      </c>
      <c r="G1245">
        <v>19</v>
      </c>
      <c r="H1245">
        <v>2014</v>
      </c>
      <c r="I1245">
        <v>52</v>
      </c>
      <c r="J1245" t="s">
        <v>226</v>
      </c>
      <c r="K1245" s="1">
        <v>41995</v>
      </c>
      <c r="L1245" s="1">
        <v>42001</v>
      </c>
      <c r="M1245" t="s">
        <v>15</v>
      </c>
    </row>
    <row r="1246" spans="1:13" x14ac:dyDescent="0.25">
      <c r="A1246">
        <v>832461155</v>
      </c>
      <c r="B1246">
        <v>357</v>
      </c>
      <c r="C1246">
        <v>5393</v>
      </c>
      <c r="D1246">
        <v>7700</v>
      </c>
      <c r="E1246">
        <v>410040610065000</v>
      </c>
      <c r="F1246">
        <v>97</v>
      </c>
      <c r="G1246">
        <v>19</v>
      </c>
      <c r="H1246">
        <v>2014</v>
      </c>
      <c r="I1246">
        <v>52</v>
      </c>
      <c r="J1246" t="s">
        <v>226</v>
      </c>
      <c r="K1246" s="1">
        <v>41995</v>
      </c>
      <c r="L1246" s="1">
        <v>42001</v>
      </c>
      <c r="M1246" t="s">
        <v>16</v>
      </c>
    </row>
    <row r="1247" spans="1:13" x14ac:dyDescent="0.25">
      <c r="A1247">
        <v>832461636</v>
      </c>
      <c r="B1247">
        <v>1171</v>
      </c>
      <c r="C1247">
        <v>5393</v>
      </c>
      <c r="D1247">
        <v>7700</v>
      </c>
      <c r="E1247">
        <v>410065610085000</v>
      </c>
      <c r="F1247">
        <v>97</v>
      </c>
      <c r="G1247">
        <v>19</v>
      </c>
      <c r="H1247">
        <v>2014</v>
      </c>
      <c r="I1247">
        <v>52</v>
      </c>
      <c r="J1247" t="s">
        <v>226</v>
      </c>
      <c r="K1247" s="1">
        <v>41995</v>
      </c>
      <c r="L1247" s="1">
        <v>42001</v>
      </c>
      <c r="M1247" t="s">
        <v>17</v>
      </c>
    </row>
    <row r="1248" spans="1:13" x14ac:dyDescent="0.25">
      <c r="A1248">
        <v>832462117</v>
      </c>
      <c r="B1248">
        <v>666</v>
      </c>
      <c r="C1248">
        <v>5393</v>
      </c>
      <c r="D1248">
        <v>7700</v>
      </c>
      <c r="E1248">
        <v>410085799999000</v>
      </c>
      <c r="F1248">
        <v>97</v>
      </c>
      <c r="G1248">
        <v>19</v>
      </c>
      <c r="H1248">
        <v>2014</v>
      </c>
      <c r="I1248">
        <v>52</v>
      </c>
      <c r="J1248" t="s">
        <v>226</v>
      </c>
      <c r="K1248" s="1">
        <v>41995</v>
      </c>
      <c r="L1248" s="1">
        <v>42001</v>
      </c>
      <c r="M1248" t="s">
        <v>18</v>
      </c>
    </row>
    <row r="1249" spans="1:13" x14ac:dyDescent="0.25">
      <c r="A1249">
        <v>832462369</v>
      </c>
      <c r="B1249">
        <v>2232</v>
      </c>
      <c r="C1249">
        <v>5393</v>
      </c>
      <c r="F1249">
        <v>97</v>
      </c>
      <c r="G1249">
        <v>19</v>
      </c>
      <c r="H1249">
        <v>2014</v>
      </c>
      <c r="I1249">
        <v>52</v>
      </c>
      <c r="J1249" t="s">
        <v>226</v>
      </c>
      <c r="K1249" s="1">
        <v>41995</v>
      </c>
      <c r="L1249" s="1">
        <v>42001</v>
      </c>
      <c r="M1249" t="s">
        <v>19</v>
      </c>
    </row>
    <row r="1250" spans="1:13" x14ac:dyDescent="0.25">
      <c r="A1250">
        <v>832459723</v>
      </c>
      <c r="B1250">
        <v>9</v>
      </c>
      <c r="C1250">
        <v>5393</v>
      </c>
      <c r="D1250">
        <v>7700</v>
      </c>
      <c r="E1250">
        <v>400000610015000</v>
      </c>
      <c r="F1250">
        <v>97</v>
      </c>
      <c r="G1250">
        <v>19</v>
      </c>
      <c r="H1250">
        <v>2015</v>
      </c>
      <c r="I1250">
        <v>1</v>
      </c>
      <c r="J1250" t="s">
        <v>227</v>
      </c>
      <c r="K1250" s="1">
        <v>42002</v>
      </c>
      <c r="L1250" s="1">
        <v>42008</v>
      </c>
      <c r="M1250" t="s">
        <v>14</v>
      </c>
    </row>
    <row r="1251" spans="1:13" x14ac:dyDescent="0.25">
      <c r="A1251">
        <v>832460204</v>
      </c>
      <c r="B1251">
        <v>41</v>
      </c>
      <c r="C1251">
        <v>5393</v>
      </c>
      <c r="D1251">
        <v>7700</v>
      </c>
      <c r="E1251">
        <v>410015610040000</v>
      </c>
      <c r="F1251">
        <v>97</v>
      </c>
      <c r="G1251">
        <v>19</v>
      </c>
      <c r="H1251">
        <v>2015</v>
      </c>
      <c r="I1251">
        <v>1</v>
      </c>
      <c r="J1251" t="s">
        <v>227</v>
      </c>
      <c r="K1251" s="1">
        <v>42002</v>
      </c>
      <c r="L1251" s="1">
        <v>42008</v>
      </c>
      <c r="M1251" t="s">
        <v>15</v>
      </c>
    </row>
    <row r="1252" spans="1:13" x14ac:dyDescent="0.25">
      <c r="A1252">
        <v>832460685</v>
      </c>
      <c r="B1252">
        <v>391</v>
      </c>
      <c r="C1252">
        <v>5393</v>
      </c>
      <c r="D1252">
        <v>7700</v>
      </c>
      <c r="E1252">
        <v>410040610065000</v>
      </c>
      <c r="F1252">
        <v>97</v>
      </c>
      <c r="G1252">
        <v>19</v>
      </c>
      <c r="H1252">
        <v>2015</v>
      </c>
      <c r="I1252">
        <v>1</v>
      </c>
      <c r="J1252" t="s">
        <v>227</v>
      </c>
      <c r="K1252" s="1">
        <v>42002</v>
      </c>
      <c r="L1252" s="1">
        <v>42008</v>
      </c>
      <c r="M1252" t="s">
        <v>16</v>
      </c>
    </row>
    <row r="1253" spans="1:13" x14ac:dyDescent="0.25">
      <c r="A1253">
        <v>832461167</v>
      </c>
      <c r="B1253">
        <v>1220</v>
      </c>
      <c r="C1253">
        <v>5393</v>
      </c>
      <c r="D1253">
        <v>7700</v>
      </c>
      <c r="E1253">
        <v>410065610085000</v>
      </c>
      <c r="F1253">
        <v>97</v>
      </c>
      <c r="G1253">
        <v>19</v>
      </c>
      <c r="H1253">
        <v>2015</v>
      </c>
      <c r="I1253">
        <v>1</v>
      </c>
      <c r="J1253" t="s">
        <v>227</v>
      </c>
      <c r="K1253" s="1">
        <v>42002</v>
      </c>
      <c r="L1253" s="1">
        <v>42008</v>
      </c>
      <c r="M1253" t="s">
        <v>17</v>
      </c>
    </row>
    <row r="1254" spans="1:13" x14ac:dyDescent="0.25">
      <c r="A1254">
        <v>832461647</v>
      </c>
      <c r="B1254">
        <v>717</v>
      </c>
      <c r="C1254">
        <v>5393</v>
      </c>
      <c r="D1254">
        <v>7700</v>
      </c>
      <c r="E1254">
        <v>410085799999000</v>
      </c>
      <c r="F1254">
        <v>97</v>
      </c>
      <c r="G1254">
        <v>19</v>
      </c>
      <c r="H1254">
        <v>2015</v>
      </c>
      <c r="I1254">
        <v>1</v>
      </c>
      <c r="J1254" t="s">
        <v>227</v>
      </c>
      <c r="K1254" s="1">
        <v>42002</v>
      </c>
      <c r="L1254" s="1">
        <v>42008</v>
      </c>
      <c r="M1254" t="s">
        <v>18</v>
      </c>
    </row>
    <row r="1255" spans="1:13" x14ac:dyDescent="0.25">
      <c r="A1255">
        <v>832462522</v>
      </c>
      <c r="B1255">
        <v>2378</v>
      </c>
      <c r="C1255">
        <v>5393</v>
      </c>
      <c r="F1255">
        <v>97</v>
      </c>
      <c r="G1255">
        <v>19</v>
      </c>
      <c r="H1255">
        <v>2015</v>
      </c>
      <c r="I1255">
        <v>1</v>
      </c>
      <c r="J1255" t="s">
        <v>227</v>
      </c>
      <c r="K1255" s="1">
        <v>42002</v>
      </c>
      <c r="L1255" s="1">
        <v>42008</v>
      </c>
      <c r="M1255" t="s">
        <v>19</v>
      </c>
    </row>
    <row r="1256" spans="1:13" x14ac:dyDescent="0.25">
      <c r="A1256">
        <v>832459733</v>
      </c>
      <c r="B1256">
        <v>9</v>
      </c>
      <c r="C1256">
        <v>5393</v>
      </c>
      <c r="D1256">
        <v>7700</v>
      </c>
      <c r="E1256">
        <v>400000610015000</v>
      </c>
      <c r="F1256">
        <v>97</v>
      </c>
      <c r="G1256">
        <v>19</v>
      </c>
      <c r="H1256">
        <v>2015</v>
      </c>
      <c r="I1256">
        <v>2</v>
      </c>
      <c r="J1256" t="s">
        <v>228</v>
      </c>
      <c r="K1256" s="1">
        <v>42009</v>
      </c>
      <c r="L1256" s="1">
        <v>42015</v>
      </c>
      <c r="M1256" t="s">
        <v>14</v>
      </c>
    </row>
    <row r="1257" spans="1:13" x14ac:dyDescent="0.25">
      <c r="A1257">
        <v>832460214</v>
      </c>
      <c r="B1257">
        <v>48</v>
      </c>
      <c r="C1257">
        <v>5393</v>
      </c>
      <c r="D1257">
        <v>7700</v>
      </c>
      <c r="E1257">
        <v>410015610040000</v>
      </c>
      <c r="F1257">
        <v>97</v>
      </c>
      <c r="G1257">
        <v>19</v>
      </c>
      <c r="H1257">
        <v>2015</v>
      </c>
      <c r="I1257">
        <v>2</v>
      </c>
      <c r="J1257" t="s">
        <v>228</v>
      </c>
      <c r="K1257" s="1">
        <v>42009</v>
      </c>
      <c r="L1257" s="1">
        <v>42015</v>
      </c>
      <c r="M1257" t="s">
        <v>15</v>
      </c>
    </row>
    <row r="1258" spans="1:13" x14ac:dyDescent="0.25">
      <c r="A1258">
        <v>832460695</v>
      </c>
      <c r="B1258">
        <v>375</v>
      </c>
      <c r="C1258">
        <v>5393</v>
      </c>
      <c r="D1258">
        <v>7700</v>
      </c>
      <c r="E1258">
        <v>410040610065000</v>
      </c>
      <c r="F1258">
        <v>97</v>
      </c>
      <c r="G1258">
        <v>19</v>
      </c>
      <c r="H1258">
        <v>2015</v>
      </c>
      <c r="I1258">
        <v>2</v>
      </c>
      <c r="J1258" t="s">
        <v>228</v>
      </c>
      <c r="K1258" s="1">
        <v>42009</v>
      </c>
      <c r="L1258" s="1">
        <v>42015</v>
      </c>
      <c r="M1258" t="s">
        <v>16</v>
      </c>
    </row>
    <row r="1259" spans="1:13" x14ac:dyDescent="0.25">
      <c r="A1259">
        <v>832461176</v>
      </c>
      <c r="B1259">
        <v>1263</v>
      </c>
      <c r="C1259">
        <v>5393</v>
      </c>
      <c r="D1259">
        <v>7700</v>
      </c>
      <c r="E1259">
        <v>410065610085000</v>
      </c>
      <c r="F1259">
        <v>97</v>
      </c>
      <c r="G1259">
        <v>19</v>
      </c>
      <c r="H1259">
        <v>2015</v>
      </c>
      <c r="I1259">
        <v>2</v>
      </c>
      <c r="J1259" t="s">
        <v>228</v>
      </c>
      <c r="K1259" s="1">
        <v>42009</v>
      </c>
      <c r="L1259" s="1">
        <v>42015</v>
      </c>
      <c r="M1259" t="s">
        <v>17</v>
      </c>
    </row>
    <row r="1260" spans="1:13" x14ac:dyDescent="0.25">
      <c r="A1260">
        <v>832461657</v>
      </c>
      <c r="B1260">
        <v>737</v>
      </c>
      <c r="C1260">
        <v>5393</v>
      </c>
      <c r="D1260">
        <v>7700</v>
      </c>
      <c r="E1260">
        <v>410085799999000</v>
      </c>
      <c r="F1260">
        <v>97</v>
      </c>
      <c r="G1260">
        <v>19</v>
      </c>
      <c r="H1260">
        <v>2015</v>
      </c>
      <c r="I1260">
        <v>2</v>
      </c>
      <c r="J1260" t="s">
        <v>228</v>
      </c>
      <c r="K1260" s="1">
        <v>42009</v>
      </c>
      <c r="L1260" s="1">
        <v>42015</v>
      </c>
      <c r="M1260" t="s">
        <v>18</v>
      </c>
    </row>
    <row r="1261" spans="1:13" x14ac:dyDescent="0.25">
      <c r="A1261">
        <v>832462234</v>
      </c>
      <c r="B1261">
        <v>2432</v>
      </c>
      <c r="C1261">
        <v>5393</v>
      </c>
      <c r="F1261">
        <v>97</v>
      </c>
      <c r="G1261">
        <v>19</v>
      </c>
      <c r="H1261">
        <v>2015</v>
      </c>
      <c r="I1261">
        <v>2</v>
      </c>
      <c r="J1261" t="s">
        <v>228</v>
      </c>
      <c r="K1261" s="1">
        <v>42009</v>
      </c>
      <c r="L1261" s="1">
        <v>42015</v>
      </c>
      <c r="M1261" t="s">
        <v>19</v>
      </c>
    </row>
    <row r="1262" spans="1:13" x14ac:dyDescent="0.25">
      <c r="A1262">
        <v>832459743</v>
      </c>
      <c r="B1262">
        <v>9</v>
      </c>
      <c r="C1262">
        <v>5393</v>
      </c>
      <c r="D1262">
        <v>7700</v>
      </c>
      <c r="E1262">
        <v>400000610015000</v>
      </c>
      <c r="F1262">
        <v>97</v>
      </c>
      <c r="G1262">
        <v>19</v>
      </c>
      <c r="H1262">
        <v>2015</v>
      </c>
      <c r="I1262">
        <v>3</v>
      </c>
      <c r="J1262" t="s">
        <v>229</v>
      </c>
      <c r="K1262" s="1">
        <v>42016</v>
      </c>
      <c r="L1262" s="1">
        <v>42022</v>
      </c>
      <c r="M1262" t="s">
        <v>14</v>
      </c>
    </row>
    <row r="1263" spans="1:13" x14ac:dyDescent="0.25">
      <c r="A1263">
        <v>832460224</v>
      </c>
      <c r="B1263">
        <v>42</v>
      </c>
      <c r="C1263">
        <v>5393</v>
      </c>
      <c r="D1263">
        <v>7700</v>
      </c>
      <c r="E1263">
        <v>410015610040000</v>
      </c>
      <c r="F1263">
        <v>97</v>
      </c>
      <c r="G1263">
        <v>19</v>
      </c>
      <c r="H1263">
        <v>2015</v>
      </c>
      <c r="I1263">
        <v>3</v>
      </c>
      <c r="J1263" t="s">
        <v>229</v>
      </c>
      <c r="K1263" s="1">
        <v>42016</v>
      </c>
      <c r="L1263" s="1">
        <v>42022</v>
      </c>
      <c r="M1263" t="s">
        <v>15</v>
      </c>
    </row>
    <row r="1264" spans="1:13" x14ac:dyDescent="0.25">
      <c r="A1264">
        <v>832460705</v>
      </c>
      <c r="B1264">
        <v>394</v>
      </c>
      <c r="C1264">
        <v>5393</v>
      </c>
      <c r="D1264">
        <v>7700</v>
      </c>
      <c r="E1264">
        <v>410040610065000</v>
      </c>
      <c r="F1264">
        <v>97</v>
      </c>
      <c r="G1264">
        <v>19</v>
      </c>
      <c r="H1264">
        <v>2015</v>
      </c>
      <c r="I1264">
        <v>3</v>
      </c>
      <c r="J1264" t="s">
        <v>229</v>
      </c>
      <c r="K1264" s="1">
        <v>42016</v>
      </c>
      <c r="L1264" s="1">
        <v>42022</v>
      </c>
      <c r="M1264" t="s">
        <v>16</v>
      </c>
    </row>
    <row r="1265" spans="1:13" x14ac:dyDescent="0.25">
      <c r="A1265">
        <v>832461186</v>
      </c>
      <c r="B1265">
        <v>1197</v>
      </c>
      <c r="C1265">
        <v>5393</v>
      </c>
      <c r="D1265">
        <v>7700</v>
      </c>
      <c r="E1265">
        <v>410065610085000</v>
      </c>
      <c r="F1265">
        <v>97</v>
      </c>
      <c r="G1265">
        <v>19</v>
      </c>
      <c r="H1265">
        <v>2015</v>
      </c>
      <c r="I1265">
        <v>3</v>
      </c>
      <c r="J1265" t="s">
        <v>229</v>
      </c>
      <c r="K1265" s="1">
        <v>42016</v>
      </c>
      <c r="L1265" s="1">
        <v>42022</v>
      </c>
      <c r="M1265" t="s">
        <v>17</v>
      </c>
    </row>
    <row r="1266" spans="1:13" x14ac:dyDescent="0.25">
      <c r="A1266">
        <v>832461667</v>
      </c>
      <c r="B1266">
        <v>754</v>
      </c>
      <c r="C1266">
        <v>5393</v>
      </c>
      <c r="D1266">
        <v>7700</v>
      </c>
      <c r="E1266">
        <v>410085799999000</v>
      </c>
      <c r="F1266">
        <v>97</v>
      </c>
      <c r="G1266">
        <v>19</v>
      </c>
      <c r="H1266">
        <v>2015</v>
      </c>
      <c r="I1266">
        <v>3</v>
      </c>
      <c r="J1266" t="s">
        <v>229</v>
      </c>
      <c r="K1266" s="1">
        <v>42016</v>
      </c>
      <c r="L1266" s="1">
        <v>42022</v>
      </c>
      <c r="M1266" t="s">
        <v>18</v>
      </c>
    </row>
    <row r="1267" spans="1:13" x14ac:dyDescent="0.25">
      <c r="A1267">
        <v>832462324</v>
      </c>
      <c r="B1267">
        <v>2396</v>
      </c>
      <c r="C1267">
        <v>5393</v>
      </c>
      <c r="F1267">
        <v>97</v>
      </c>
      <c r="G1267">
        <v>19</v>
      </c>
      <c r="H1267">
        <v>2015</v>
      </c>
      <c r="I1267">
        <v>3</v>
      </c>
      <c r="J1267" t="s">
        <v>229</v>
      </c>
      <c r="K1267" s="1">
        <v>42016</v>
      </c>
      <c r="L1267" s="1">
        <v>42022</v>
      </c>
      <c r="M1267" t="s">
        <v>19</v>
      </c>
    </row>
    <row r="1268" spans="1:13" x14ac:dyDescent="0.25">
      <c r="A1268">
        <v>832459753</v>
      </c>
      <c r="B1268">
        <v>9</v>
      </c>
      <c r="C1268">
        <v>5393</v>
      </c>
      <c r="D1268">
        <v>7700</v>
      </c>
      <c r="E1268">
        <v>400000610015000</v>
      </c>
      <c r="F1268">
        <v>97</v>
      </c>
      <c r="G1268">
        <v>19</v>
      </c>
      <c r="H1268">
        <v>2015</v>
      </c>
      <c r="I1268">
        <v>4</v>
      </c>
      <c r="J1268" t="s">
        <v>230</v>
      </c>
      <c r="K1268" s="1">
        <v>42023</v>
      </c>
      <c r="L1268" s="1">
        <v>42029</v>
      </c>
      <c r="M1268" t="s">
        <v>14</v>
      </c>
    </row>
    <row r="1269" spans="1:13" x14ac:dyDescent="0.25">
      <c r="A1269">
        <v>832460234</v>
      </c>
      <c r="B1269">
        <v>35</v>
      </c>
      <c r="C1269">
        <v>5393</v>
      </c>
      <c r="D1269">
        <v>7700</v>
      </c>
      <c r="E1269">
        <v>410015610040000</v>
      </c>
      <c r="F1269">
        <v>97</v>
      </c>
      <c r="G1269">
        <v>19</v>
      </c>
      <c r="H1269">
        <v>2015</v>
      </c>
      <c r="I1269">
        <v>4</v>
      </c>
      <c r="J1269" t="s">
        <v>230</v>
      </c>
      <c r="K1269" s="1">
        <v>42023</v>
      </c>
      <c r="L1269" s="1">
        <v>42029</v>
      </c>
      <c r="M1269" t="s">
        <v>15</v>
      </c>
    </row>
    <row r="1270" spans="1:13" x14ac:dyDescent="0.25">
      <c r="A1270">
        <v>832460715</v>
      </c>
      <c r="B1270">
        <v>386</v>
      </c>
      <c r="C1270">
        <v>5393</v>
      </c>
      <c r="D1270">
        <v>7700</v>
      </c>
      <c r="E1270">
        <v>410040610065000</v>
      </c>
      <c r="F1270">
        <v>97</v>
      </c>
      <c r="G1270">
        <v>19</v>
      </c>
      <c r="H1270">
        <v>2015</v>
      </c>
      <c r="I1270">
        <v>4</v>
      </c>
      <c r="J1270" t="s">
        <v>230</v>
      </c>
      <c r="K1270" s="1">
        <v>42023</v>
      </c>
      <c r="L1270" s="1">
        <v>42029</v>
      </c>
      <c r="M1270" t="s">
        <v>16</v>
      </c>
    </row>
    <row r="1271" spans="1:13" x14ac:dyDescent="0.25">
      <c r="A1271">
        <v>832461196</v>
      </c>
      <c r="B1271">
        <v>1311</v>
      </c>
      <c r="C1271">
        <v>5393</v>
      </c>
      <c r="D1271">
        <v>7700</v>
      </c>
      <c r="E1271">
        <v>410065610085000</v>
      </c>
      <c r="F1271">
        <v>97</v>
      </c>
      <c r="G1271">
        <v>19</v>
      </c>
      <c r="H1271">
        <v>2015</v>
      </c>
      <c r="I1271">
        <v>4</v>
      </c>
      <c r="J1271" t="s">
        <v>230</v>
      </c>
      <c r="K1271" s="1">
        <v>42023</v>
      </c>
      <c r="L1271" s="1">
        <v>42029</v>
      </c>
      <c r="M1271" t="s">
        <v>17</v>
      </c>
    </row>
    <row r="1272" spans="1:13" x14ac:dyDescent="0.25">
      <c r="A1272">
        <v>832461677</v>
      </c>
      <c r="B1272">
        <v>758</v>
      </c>
      <c r="C1272">
        <v>5393</v>
      </c>
      <c r="D1272">
        <v>7700</v>
      </c>
      <c r="E1272">
        <v>410085799999000</v>
      </c>
      <c r="F1272">
        <v>97</v>
      </c>
      <c r="G1272">
        <v>19</v>
      </c>
      <c r="H1272">
        <v>2015</v>
      </c>
      <c r="I1272">
        <v>4</v>
      </c>
      <c r="J1272" t="s">
        <v>230</v>
      </c>
      <c r="K1272" s="1">
        <v>42023</v>
      </c>
      <c r="L1272" s="1">
        <v>42029</v>
      </c>
      <c r="M1272" t="s">
        <v>18</v>
      </c>
    </row>
    <row r="1273" spans="1:13" x14ac:dyDescent="0.25">
      <c r="A1273">
        <v>832462222</v>
      </c>
      <c r="B1273">
        <v>2499</v>
      </c>
      <c r="C1273">
        <v>5393</v>
      </c>
      <c r="F1273">
        <v>97</v>
      </c>
      <c r="G1273">
        <v>19</v>
      </c>
      <c r="H1273">
        <v>2015</v>
      </c>
      <c r="I1273">
        <v>4</v>
      </c>
      <c r="J1273" t="s">
        <v>230</v>
      </c>
      <c r="K1273" s="1">
        <v>42023</v>
      </c>
      <c r="L1273" s="1">
        <v>42029</v>
      </c>
      <c r="M1273" t="s">
        <v>19</v>
      </c>
    </row>
    <row r="1274" spans="1:13" x14ac:dyDescent="0.25">
      <c r="A1274">
        <v>832459763</v>
      </c>
      <c r="B1274">
        <v>11</v>
      </c>
      <c r="C1274">
        <v>5393</v>
      </c>
      <c r="D1274">
        <v>7700</v>
      </c>
      <c r="E1274">
        <v>400000610015000</v>
      </c>
      <c r="F1274">
        <v>97</v>
      </c>
      <c r="G1274">
        <v>19</v>
      </c>
      <c r="H1274">
        <v>2015</v>
      </c>
      <c r="I1274">
        <v>5</v>
      </c>
      <c r="J1274" t="s">
        <v>231</v>
      </c>
      <c r="K1274" s="1">
        <v>42030</v>
      </c>
      <c r="L1274" s="1">
        <v>42036</v>
      </c>
      <c r="M1274" t="s">
        <v>14</v>
      </c>
    </row>
    <row r="1275" spans="1:13" x14ac:dyDescent="0.25">
      <c r="A1275">
        <v>832460244</v>
      </c>
      <c r="B1275">
        <v>32</v>
      </c>
      <c r="C1275">
        <v>5393</v>
      </c>
      <c r="D1275">
        <v>7700</v>
      </c>
      <c r="E1275">
        <v>410015610040000</v>
      </c>
      <c r="F1275">
        <v>97</v>
      </c>
      <c r="G1275">
        <v>19</v>
      </c>
      <c r="H1275">
        <v>2015</v>
      </c>
      <c r="I1275">
        <v>5</v>
      </c>
      <c r="J1275" t="s">
        <v>231</v>
      </c>
      <c r="K1275" s="1">
        <v>42030</v>
      </c>
      <c r="L1275" s="1">
        <v>42036</v>
      </c>
      <c r="M1275" t="s">
        <v>15</v>
      </c>
    </row>
    <row r="1276" spans="1:13" x14ac:dyDescent="0.25">
      <c r="A1276">
        <v>832460725</v>
      </c>
      <c r="B1276">
        <v>413</v>
      </c>
      <c r="C1276">
        <v>5393</v>
      </c>
      <c r="D1276">
        <v>7700</v>
      </c>
      <c r="E1276">
        <v>410040610065000</v>
      </c>
      <c r="F1276">
        <v>97</v>
      </c>
      <c r="G1276">
        <v>19</v>
      </c>
      <c r="H1276">
        <v>2015</v>
      </c>
      <c r="I1276">
        <v>5</v>
      </c>
      <c r="J1276" t="s">
        <v>231</v>
      </c>
      <c r="K1276" s="1">
        <v>42030</v>
      </c>
      <c r="L1276" s="1">
        <v>42036</v>
      </c>
      <c r="M1276" t="s">
        <v>16</v>
      </c>
    </row>
    <row r="1277" spans="1:13" x14ac:dyDescent="0.25">
      <c r="A1277">
        <v>832461206</v>
      </c>
      <c r="B1277">
        <v>1344</v>
      </c>
      <c r="C1277">
        <v>5393</v>
      </c>
      <c r="D1277">
        <v>7700</v>
      </c>
      <c r="E1277">
        <v>410065610085000</v>
      </c>
      <c r="F1277">
        <v>97</v>
      </c>
      <c r="G1277">
        <v>19</v>
      </c>
      <c r="H1277">
        <v>2015</v>
      </c>
      <c r="I1277">
        <v>5</v>
      </c>
      <c r="J1277" t="s">
        <v>231</v>
      </c>
      <c r="K1277" s="1">
        <v>42030</v>
      </c>
      <c r="L1277" s="1">
        <v>42036</v>
      </c>
      <c r="M1277" t="s">
        <v>17</v>
      </c>
    </row>
    <row r="1278" spans="1:13" x14ac:dyDescent="0.25">
      <c r="A1278">
        <v>832461687</v>
      </c>
      <c r="B1278">
        <v>780</v>
      </c>
      <c r="C1278">
        <v>5393</v>
      </c>
      <c r="D1278">
        <v>7700</v>
      </c>
      <c r="E1278">
        <v>410085799999000</v>
      </c>
      <c r="F1278">
        <v>97</v>
      </c>
      <c r="G1278">
        <v>19</v>
      </c>
      <c r="H1278">
        <v>2015</v>
      </c>
      <c r="I1278">
        <v>5</v>
      </c>
      <c r="J1278" t="s">
        <v>231</v>
      </c>
      <c r="K1278" s="1">
        <v>42030</v>
      </c>
      <c r="L1278" s="1">
        <v>42036</v>
      </c>
      <c r="M1278" t="s">
        <v>18</v>
      </c>
    </row>
    <row r="1279" spans="1:13" x14ac:dyDescent="0.25">
      <c r="A1279">
        <v>832462147</v>
      </c>
      <c r="B1279">
        <v>2580</v>
      </c>
      <c r="C1279">
        <v>5393</v>
      </c>
      <c r="F1279">
        <v>97</v>
      </c>
      <c r="G1279">
        <v>19</v>
      </c>
      <c r="H1279">
        <v>2015</v>
      </c>
      <c r="I1279">
        <v>5</v>
      </c>
      <c r="J1279" t="s">
        <v>231</v>
      </c>
      <c r="K1279" s="1">
        <v>42030</v>
      </c>
      <c r="L1279" s="1">
        <v>42036</v>
      </c>
      <c r="M1279" t="s">
        <v>19</v>
      </c>
    </row>
    <row r="1280" spans="1:13" x14ac:dyDescent="0.25">
      <c r="A1280">
        <v>832459773</v>
      </c>
      <c r="B1280">
        <v>4</v>
      </c>
      <c r="C1280">
        <v>5393</v>
      </c>
      <c r="D1280">
        <v>7700</v>
      </c>
      <c r="E1280">
        <v>400000610015000</v>
      </c>
      <c r="F1280">
        <v>97</v>
      </c>
      <c r="G1280">
        <v>19</v>
      </c>
      <c r="H1280">
        <v>2015</v>
      </c>
      <c r="I1280">
        <v>6</v>
      </c>
      <c r="J1280" t="s">
        <v>232</v>
      </c>
      <c r="K1280" s="1">
        <v>42037</v>
      </c>
      <c r="L1280" s="1">
        <v>42043</v>
      </c>
      <c r="M1280" t="s">
        <v>14</v>
      </c>
    </row>
    <row r="1281" spans="1:13" x14ac:dyDescent="0.25">
      <c r="A1281">
        <v>832460251</v>
      </c>
      <c r="B1281">
        <v>42</v>
      </c>
      <c r="C1281">
        <v>5393</v>
      </c>
      <c r="D1281">
        <v>7700</v>
      </c>
      <c r="E1281">
        <v>410015610040000</v>
      </c>
      <c r="F1281">
        <v>97</v>
      </c>
      <c r="G1281">
        <v>19</v>
      </c>
      <c r="H1281">
        <v>2015</v>
      </c>
      <c r="I1281">
        <v>6</v>
      </c>
      <c r="J1281" t="s">
        <v>232</v>
      </c>
      <c r="K1281" s="1">
        <v>42037</v>
      </c>
      <c r="L1281" s="1">
        <v>42043</v>
      </c>
      <c r="M1281" t="s">
        <v>15</v>
      </c>
    </row>
    <row r="1282" spans="1:13" x14ac:dyDescent="0.25">
      <c r="A1282">
        <v>832460735</v>
      </c>
      <c r="B1282">
        <v>416</v>
      </c>
      <c r="C1282">
        <v>5393</v>
      </c>
      <c r="D1282">
        <v>7700</v>
      </c>
      <c r="E1282">
        <v>410040610065000</v>
      </c>
      <c r="F1282">
        <v>97</v>
      </c>
      <c r="G1282">
        <v>19</v>
      </c>
      <c r="H1282">
        <v>2015</v>
      </c>
      <c r="I1282">
        <v>6</v>
      </c>
      <c r="J1282" t="s">
        <v>232</v>
      </c>
      <c r="K1282" s="1">
        <v>42037</v>
      </c>
      <c r="L1282" s="1">
        <v>42043</v>
      </c>
      <c r="M1282" t="s">
        <v>16</v>
      </c>
    </row>
    <row r="1283" spans="1:13" x14ac:dyDescent="0.25">
      <c r="A1283">
        <v>832461216</v>
      </c>
      <c r="B1283">
        <v>1336</v>
      </c>
      <c r="C1283">
        <v>5393</v>
      </c>
      <c r="D1283">
        <v>7700</v>
      </c>
      <c r="E1283">
        <v>410065610085000</v>
      </c>
      <c r="F1283">
        <v>97</v>
      </c>
      <c r="G1283">
        <v>19</v>
      </c>
      <c r="H1283">
        <v>2015</v>
      </c>
      <c r="I1283">
        <v>6</v>
      </c>
      <c r="J1283" t="s">
        <v>232</v>
      </c>
      <c r="K1283" s="1">
        <v>42037</v>
      </c>
      <c r="L1283" s="1">
        <v>42043</v>
      </c>
      <c r="M1283" t="s">
        <v>17</v>
      </c>
    </row>
    <row r="1284" spans="1:13" x14ac:dyDescent="0.25">
      <c r="A1284">
        <v>832461697</v>
      </c>
      <c r="B1284">
        <v>800</v>
      </c>
      <c r="C1284">
        <v>5393</v>
      </c>
      <c r="D1284">
        <v>7700</v>
      </c>
      <c r="E1284">
        <v>410085799999000</v>
      </c>
      <c r="F1284">
        <v>97</v>
      </c>
      <c r="G1284">
        <v>19</v>
      </c>
      <c r="H1284">
        <v>2015</v>
      </c>
      <c r="I1284">
        <v>6</v>
      </c>
      <c r="J1284" t="s">
        <v>232</v>
      </c>
      <c r="K1284" s="1">
        <v>42037</v>
      </c>
      <c r="L1284" s="1">
        <v>42043</v>
      </c>
      <c r="M1284" t="s">
        <v>18</v>
      </c>
    </row>
    <row r="1285" spans="1:13" x14ac:dyDescent="0.25">
      <c r="A1285">
        <v>832462288</v>
      </c>
      <c r="B1285">
        <v>2598</v>
      </c>
      <c r="C1285">
        <v>5393</v>
      </c>
      <c r="F1285">
        <v>97</v>
      </c>
      <c r="G1285">
        <v>19</v>
      </c>
      <c r="H1285">
        <v>2015</v>
      </c>
      <c r="I1285">
        <v>6</v>
      </c>
      <c r="J1285" t="s">
        <v>232</v>
      </c>
      <c r="K1285" s="1">
        <v>42037</v>
      </c>
      <c r="L1285" s="1">
        <v>42043</v>
      </c>
      <c r="M1285" t="s">
        <v>19</v>
      </c>
    </row>
    <row r="1286" spans="1:13" x14ac:dyDescent="0.25">
      <c r="A1286">
        <v>832459783</v>
      </c>
      <c r="B1286">
        <v>7</v>
      </c>
      <c r="C1286">
        <v>5393</v>
      </c>
      <c r="D1286">
        <v>7700</v>
      </c>
      <c r="E1286">
        <v>400000610015000</v>
      </c>
      <c r="F1286">
        <v>97</v>
      </c>
      <c r="G1286">
        <v>19</v>
      </c>
      <c r="H1286">
        <v>2015</v>
      </c>
      <c r="I1286">
        <v>7</v>
      </c>
      <c r="J1286" t="s">
        <v>233</v>
      </c>
      <c r="K1286" s="1">
        <v>42044</v>
      </c>
      <c r="L1286" s="1">
        <v>42050</v>
      </c>
      <c r="M1286" t="s">
        <v>14</v>
      </c>
    </row>
    <row r="1287" spans="1:13" x14ac:dyDescent="0.25">
      <c r="A1287">
        <v>832460264</v>
      </c>
      <c r="B1287">
        <v>48</v>
      </c>
      <c r="C1287">
        <v>5393</v>
      </c>
      <c r="D1287">
        <v>7700</v>
      </c>
      <c r="E1287">
        <v>410015610040000</v>
      </c>
      <c r="F1287">
        <v>97</v>
      </c>
      <c r="G1287">
        <v>19</v>
      </c>
      <c r="H1287">
        <v>2015</v>
      </c>
      <c r="I1287">
        <v>7</v>
      </c>
      <c r="J1287" t="s">
        <v>233</v>
      </c>
      <c r="K1287" s="1">
        <v>42044</v>
      </c>
      <c r="L1287" s="1">
        <v>42050</v>
      </c>
      <c r="M1287" t="s">
        <v>15</v>
      </c>
    </row>
    <row r="1288" spans="1:13" x14ac:dyDescent="0.25">
      <c r="A1288">
        <v>832460745</v>
      </c>
      <c r="B1288">
        <v>425</v>
      </c>
      <c r="C1288">
        <v>5393</v>
      </c>
      <c r="D1288">
        <v>7700</v>
      </c>
      <c r="E1288">
        <v>410040610065000</v>
      </c>
      <c r="F1288">
        <v>97</v>
      </c>
      <c r="G1288">
        <v>19</v>
      </c>
      <c r="H1288">
        <v>2015</v>
      </c>
      <c r="I1288">
        <v>7</v>
      </c>
      <c r="J1288" t="s">
        <v>233</v>
      </c>
      <c r="K1288" s="1">
        <v>42044</v>
      </c>
      <c r="L1288" s="1">
        <v>42050</v>
      </c>
      <c r="M1288" t="s">
        <v>16</v>
      </c>
    </row>
    <row r="1289" spans="1:13" x14ac:dyDescent="0.25">
      <c r="A1289">
        <v>832461227</v>
      </c>
      <c r="B1289">
        <v>1382</v>
      </c>
      <c r="C1289">
        <v>5393</v>
      </c>
      <c r="D1289">
        <v>7700</v>
      </c>
      <c r="E1289">
        <v>410065610085000</v>
      </c>
      <c r="F1289">
        <v>97</v>
      </c>
      <c r="G1289">
        <v>19</v>
      </c>
      <c r="H1289">
        <v>2015</v>
      </c>
      <c r="I1289">
        <v>7</v>
      </c>
      <c r="J1289" t="s">
        <v>233</v>
      </c>
      <c r="K1289" s="1">
        <v>42044</v>
      </c>
      <c r="L1289" s="1">
        <v>42050</v>
      </c>
      <c r="M1289" t="s">
        <v>17</v>
      </c>
    </row>
    <row r="1290" spans="1:13" x14ac:dyDescent="0.25">
      <c r="A1290">
        <v>832461707</v>
      </c>
      <c r="B1290">
        <v>870</v>
      </c>
      <c r="C1290">
        <v>5393</v>
      </c>
      <c r="D1290">
        <v>7700</v>
      </c>
      <c r="E1290">
        <v>410085799999000</v>
      </c>
      <c r="F1290">
        <v>97</v>
      </c>
      <c r="G1290">
        <v>19</v>
      </c>
      <c r="H1290">
        <v>2015</v>
      </c>
      <c r="I1290">
        <v>7</v>
      </c>
      <c r="J1290" t="s">
        <v>233</v>
      </c>
      <c r="K1290" s="1">
        <v>42044</v>
      </c>
      <c r="L1290" s="1">
        <v>42050</v>
      </c>
      <c r="M1290" t="s">
        <v>18</v>
      </c>
    </row>
    <row r="1291" spans="1:13" x14ac:dyDescent="0.25">
      <c r="A1291">
        <v>832462603</v>
      </c>
      <c r="B1291">
        <v>2732</v>
      </c>
      <c r="C1291">
        <v>5393</v>
      </c>
      <c r="F1291">
        <v>97</v>
      </c>
      <c r="G1291">
        <v>19</v>
      </c>
      <c r="H1291">
        <v>2015</v>
      </c>
      <c r="I1291">
        <v>7</v>
      </c>
      <c r="J1291" t="s">
        <v>233</v>
      </c>
      <c r="K1291" s="1">
        <v>42044</v>
      </c>
      <c r="L1291" s="1">
        <v>42050</v>
      </c>
      <c r="M1291" t="s">
        <v>19</v>
      </c>
    </row>
    <row r="1292" spans="1:13" x14ac:dyDescent="0.25">
      <c r="A1292">
        <v>832459793</v>
      </c>
      <c r="B1292">
        <v>12</v>
      </c>
      <c r="C1292">
        <v>5393</v>
      </c>
      <c r="D1292">
        <v>7700</v>
      </c>
      <c r="E1292">
        <v>400000610015000</v>
      </c>
      <c r="F1292">
        <v>97</v>
      </c>
      <c r="G1292">
        <v>19</v>
      </c>
      <c r="H1292">
        <v>2015</v>
      </c>
      <c r="I1292">
        <v>8</v>
      </c>
      <c r="J1292" t="s">
        <v>234</v>
      </c>
      <c r="K1292" s="1">
        <v>42051</v>
      </c>
      <c r="L1292" s="1">
        <v>42057</v>
      </c>
      <c r="M1292" t="s">
        <v>14</v>
      </c>
    </row>
    <row r="1293" spans="1:13" x14ac:dyDescent="0.25">
      <c r="A1293">
        <v>832460274</v>
      </c>
      <c r="B1293">
        <v>43</v>
      </c>
      <c r="C1293">
        <v>5393</v>
      </c>
      <c r="D1293">
        <v>7700</v>
      </c>
      <c r="E1293">
        <v>410015610040000</v>
      </c>
      <c r="F1293">
        <v>97</v>
      </c>
      <c r="G1293">
        <v>19</v>
      </c>
      <c r="H1293">
        <v>2015</v>
      </c>
      <c r="I1293">
        <v>8</v>
      </c>
      <c r="J1293" t="s">
        <v>234</v>
      </c>
      <c r="K1293" s="1">
        <v>42051</v>
      </c>
      <c r="L1293" s="1">
        <v>42057</v>
      </c>
      <c r="M1293" t="s">
        <v>15</v>
      </c>
    </row>
    <row r="1294" spans="1:13" x14ac:dyDescent="0.25">
      <c r="A1294">
        <v>832460755</v>
      </c>
      <c r="B1294">
        <v>417</v>
      </c>
      <c r="C1294">
        <v>5393</v>
      </c>
      <c r="D1294">
        <v>7700</v>
      </c>
      <c r="E1294">
        <v>410040610065000</v>
      </c>
      <c r="F1294">
        <v>97</v>
      </c>
      <c r="G1294">
        <v>19</v>
      </c>
      <c r="H1294">
        <v>2015</v>
      </c>
      <c r="I1294">
        <v>8</v>
      </c>
      <c r="J1294" t="s">
        <v>234</v>
      </c>
      <c r="K1294" s="1">
        <v>42051</v>
      </c>
      <c r="L1294" s="1">
        <v>42057</v>
      </c>
      <c r="M1294" t="s">
        <v>16</v>
      </c>
    </row>
    <row r="1295" spans="1:13" x14ac:dyDescent="0.25">
      <c r="A1295">
        <v>832461236</v>
      </c>
      <c r="B1295">
        <v>1376</v>
      </c>
      <c r="C1295">
        <v>5393</v>
      </c>
      <c r="D1295">
        <v>7700</v>
      </c>
      <c r="E1295">
        <v>410065610085000</v>
      </c>
      <c r="F1295">
        <v>97</v>
      </c>
      <c r="G1295">
        <v>19</v>
      </c>
      <c r="H1295">
        <v>2015</v>
      </c>
      <c r="I1295">
        <v>8</v>
      </c>
      <c r="J1295" t="s">
        <v>234</v>
      </c>
      <c r="K1295" s="1">
        <v>42051</v>
      </c>
      <c r="L1295" s="1">
        <v>42057</v>
      </c>
      <c r="M1295" t="s">
        <v>17</v>
      </c>
    </row>
    <row r="1296" spans="1:13" x14ac:dyDescent="0.25">
      <c r="A1296">
        <v>832461717</v>
      </c>
      <c r="B1296">
        <v>836</v>
      </c>
      <c r="C1296">
        <v>5393</v>
      </c>
      <c r="D1296">
        <v>7700</v>
      </c>
      <c r="E1296">
        <v>410085799999000</v>
      </c>
      <c r="F1296">
        <v>97</v>
      </c>
      <c r="G1296">
        <v>19</v>
      </c>
      <c r="H1296">
        <v>2015</v>
      </c>
      <c r="I1296">
        <v>8</v>
      </c>
      <c r="J1296" t="s">
        <v>234</v>
      </c>
      <c r="K1296" s="1">
        <v>42051</v>
      </c>
      <c r="L1296" s="1">
        <v>42057</v>
      </c>
      <c r="M1296" t="s">
        <v>18</v>
      </c>
    </row>
    <row r="1297" spans="1:13" x14ac:dyDescent="0.25">
      <c r="A1297">
        <v>832462179</v>
      </c>
      <c r="B1297">
        <v>2684</v>
      </c>
      <c r="C1297">
        <v>5393</v>
      </c>
      <c r="F1297">
        <v>97</v>
      </c>
      <c r="G1297">
        <v>19</v>
      </c>
      <c r="H1297">
        <v>2015</v>
      </c>
      <c r="I1297">
        <v>8</v>
      </c>
      <c r="J1297" t="s">
        <v>234</v>
      </c>
      <c r="K1297" s="1">
        <v>42051</v>
      </c>
      <c r="L1297" s="1">
        <v>42057</v>
      </c>
      <c r="M1297" t="s">
        <v>19</v>
      </c>
    </row>
    <row r="1298" spans="1:13" x14ac:dyDescent="0.25">
      <c r="A1298">
        <v>832459803</v>
      </c>
      <c r="B1298">
        <v>8</v>
      </c>
      <c r="C1298">
        <v>5393</v>
      </c>
      <c r="D1298">
        <v>7700</v>
      </c>
      <c r="E1298">
        <v>400000610015000</v>
      </c>
      <c r="F1298">
        <v>97</v>
      </c>
      <c r="G1298">
        <v>19</v>
      </c>
      <c r="H1298">
        <v>2015</v>
      </c>
      <c r="I1298">
        <v>9</v>
      </c>
      <c r="J1298" t="s">
        <v>235</v>
      </c>
      <c r="K1298" s="1">
        <v>42058</v>
      </c>
      <c r="L1298" s="1">
        <v>42064</v>
      </c>
      <c r="M1298" t="s">
        <v>14</v>
      </c>
    </row>
    <row r="1299" spans="1:13" x14ac:dyDescent="0.25">
      <c r="A1299">
        <v>832460284</v>
      </c>
      <c r="B1299">
        <v>40</v>
      </c>
      <c r="C1299">
        <v>5393</v>
      </c>
      <c r="D1299">
        <v>7700</v>
      </c>
      <c r="E1299">
        <v>410015610040000</v>
      </c>
      <c r="F1299">
        <v>97</v>
      </c>
      <c r="G1299">
        <v>19</v>
      </c>
      <c r="H1299">
        <v>2015</v>
      </c>
      <c r="I1299">
        <v>9</v>
      </c>
      <c r="J1299" t="s">
        <v>235</v>
      </c>
      <c r="K1299" s="1">
        <v>42058</v>
      </c>
      <c r="L1299" s="1">
        <v>42064</v>
      </c>
      <c r="M1299" t="s">
        <v>15</v>
      </c>
    </row>
    <row r="1300" spans="1:13" x14ac:dyDescent="0.25">
      <c r="A1300">
        <v>832460765</v>
      </c>
      <c r="B1300">
        <v>387</v>
      </c>
      <c r="C1300">
        <v>5393</v>
      </c>
      <c r="D1300">
        <v>7700</v>
      </c>
      <c r="E1300">
        <v>410040610065000</v>
      </c>
      <c r="F1300">
        <v>97</v>
      </c>
      <c r="G1300">
        <v>19</v>
      </c>
      <c r="H1300">
        <v>2015</v>
      </c>
      <c r="I1300">
        <v>9</v>
      </c>
      <c r="J1300" t="s">
        <v>235</v>
      </c>
      <c r="K1300" s="1">
        <v>42058</v>
      </c>
      <c r="L1300" s="1">
        <v>42064</v>
      </c>
      <c r="M1300" t="s">
        <v>16</v>
      </c>
    </row>
    <row r="1301" spans="1:13" x14ac:dyDescent="0.25">
      <c r="A1301">
        <v>832461246</v>
      </c>
      <c r="B1301">
        <v>1362</v>
      </c>
      <c r="C1301">
        <v>5393</v>
      </c>
      <c r="D1301">
        <v>7700</v>
      </c>
      <c r="E1301">
        <v>410065610085000</v>
      </c>
      <c r="F1301">
        <v>97</v>
      </c>
      <c r="G1301">
        <v>19</v>
      </c>
      <c r="H1301">
        <v>2015</v>
      </c>
      <c r="I1301">
        <v>9</v>
      </c>
      <c r="J1301" t="s">
        <v>235</v>
      </c>
      <c r="K1301" s="1">
        <v>42058</v>
      </c>
      <c r="L1301" s="1">
        <v>42064</v>
      </c>
      <c r="M1301" t="s">
        <v>17</v>
      </c>
    </row>
    <row r="1302" spans="1:13" x14ac:dyDescent="0.25">
      <c r="A1302">
        <v>832461727</v>
      </c>
      <c r="B1302">
        <v>812</v>
      </c>
      <c r="C1302">
        <v>5393</v>
      </c>
      <c r="D1302">
        <v>7700</v>
      </c>
      <c r="E1302">
        <v>410085799999000</v>
      </c>
      <c r="F1302">
        <v>97</v>
      </c>
      <c r="G1302">
        <v>19</v>
      </c>
      <c r="H1302">
        <v>2015</v>
      </c>
      <c r="I1302">
        <v>9</v>
      </c>
      <c r="J1302" t="s">
        <v>235</v>
      </c>
      <c r="K1302" s="1">
        <v>42058</v>
      </c>
      <c r="L1302" s="1">
        <v>42064</v>
      </c>
      <c r="M1302" t="s">
        <v>18</v>
      </c>
    </row>
    <row r="1303" spans="1:13" x14ac:dyDescent="0.25">
      <c r="A1303">
        <v>832462504</v>
      </c>
      <c r="B1303">
        <v>2609</v>
      </c>
      <c r="C1303">
        <v>5393</v>
      </c>
      <c r="F1303">
        <v>97</v>
      </c>
      <c r="G1303">
        <v>19</v>
      </c>
      <c r="H1303">
        <v>2015</v>
      </c>
      <c r="I1303">
        <v>9</v>
      </c>
      <c r="J1303" t="s">
        <v>235</v>
      </c>
      <c r="K1303" s="1">
        <v>42058</v>
      </c>
      <c r="L1303" s="1">
        <v>42064</v>
      </c>
      <c r="M1303" t="s">
        <v>19</v>
      </c>
    </row>
    <row r="1304" spans="1:13" x14ac:dyDescent="0.25">
      <c r="A1304">
        <v>832459813</v>
      </c>
      <c r="B1304">
        <v>8</v>
      </c>
      <c r="C1304">
        <v>5393</v>
      </c>
      <c r="D1304">
        <v>7700</v>
      </c>
      <c r="E1304">
        <v>400000610015000</v>
      </c>
      <c r="F1304">
        <v>97</v>
      </c>
      <c r="G1304">
        <v>19</v>
      </c>
      <c r="H1304">
        <v>2015</v>
      </c>
      <c r="I1304">
        <v>10</v>
      </c>
      <c r="J1304" t="s">
        <v>236</v>
      </c>
      <c r="K1304" s="1">
        <v>42065</v>
      </c>
      <c r="L1304" s="1">
        <v>42071</v>
      </c>
      <c r="M1304" t="s">
        <v>14</v>
      </c>
    </row>
    <row r="1305" spans="1:13" x14ac:dyDescent="0.25">
      <c r="A1305">
        <v>832460294</v>
      </c>
      <c r="B1305">
        <v>39</v>
      </c>
      <c r="C1305">
        <v>5393</v>
      </c>
      <c r="D1305">
        <v>7700</v>
      </c>
      <c r="E1305">
        <v>410015610040000</v>
      </c>
      <c r="F1305">
        <v>97</v>
      </c>
      <c r="G1305">
        <v>19</v>
      </c>
      <c r="H1305">
        <v>2015</v>
      </c>
      <c r="I1305">
        <v>10</v>
      </c>
      <c r="J1305" t="s">
        <v>236</v>
      </c>
      <c r="K1305" s="1">
        <v>42065</v>
      </c>
      <c r="L1305" s="1">
        <v>42071</v>
      </c>
      <c r="M1305" t="s">
        <v>15</v>
      </c>
    </row>
    <row r="1306" spans="1:13" x14ac:dyDescent="0.25">
      <c r="A1306">
        <v>832460775</v>
      </c>
      <c r="B1306">
        <v>378</v>
      </c>
      <c r="C1306">
        <v>5393</v>
      </c>
      <c r="D1306">
        <v>7700</v>
      </c>
      <c r="E1306">
        <v>410040610065000</v>
      </c>
      <c r="F1306">
        <v>97</v>
      </c>
      <c r="G1306">
        <v>19</v>
      </c>
      <c r="H1306">
        <v>2015</v>
      </c>
      <c r="I1306">
        <v>10</v>
      </c>
      <c r="J1306" t="s">
        <v>236</v>
      </c>
      <c r="K1306" s="1">
        <v>42065</v>
      </c>
      <c r="L1306" s="1">
        <v>42071</v>
      </c>
      <c r="M1306" t="s">
        <v>16</v>
      </c>
    </row>
    <row r="1307" spans="1:13" x14ac:dyDescent="0.25">
      <c r="A1307">
        <v>832461256</v>
      </c>
      <c r="B1307">
        <v>1250</v>
      </c>
      <c r="C1307">
        <v>5393</v>
      </c>
      <c r="D1307">
        <v>7700</v>
      </c>
      <c r="E1307">
        <v>410065610085000</v>
      </c>
      <c r="F1307">
        <v>97</v>
      </c>
      <c r="G1307">
        <v>19</v>
      </c>
      <c r="H1307">
        <v>2015</v>
      </c>
      <c r="I1307">
        <v>10</v>
      </c>
      <c r="J1307" t="s">
        <v>236</v>
      </c>
      <c r="K1307" s="1">
        <v>42065</v>
      </c>
      <c r="L1307" s="1">
        <v>42071</v>
      </c>
      <c r="M1307" t="s">
        <v>17</v>
      </c>
    </row>
    <row r="1308" spans="1:13" x14ac:dyDescent="0.25">
      <c r="A1308">
        <v>832461737</v>
      </c>
      <c r="B1308">
        <v>682</v>
      </c>
      <c r="C1308">
        <v>5393</v>
      </c>
      <c r="D1308">
        <v>7700</v>
      </c>
      <c r="E1308">
        <v>410085799999000</v>
      </c>
      <c r="F1308">
        <v>97</v>
      </c>
      <c r="G1308">
        <v>19</v>
      </c>
      <c r="H1308">
        <v>2015</v>
      </c>
      <c r="I1308">
        <v>10</v>
      </c>
      <c r="J1308" t="s">
        <v>236</v>
      </c>
      <c r="K1308" s="1">
        <v>42065</v>
      </c>
      <c r="L1308" s="1">
        <v>42071</v>
      </c>
      <c r="M1308" t="s">
        <v>18</v>
      </c>
    </row>
    <row r="1309" spans="1:13" x14ac:dyDescent="0.25">
      <c r="A1309">
        <v>832462491</v>
      </c>
      <c r="B1309">
        <v>2357</v>
      </c>
      <c r="C1309">
        <v>5393</v>
      </c>
      <c r="F1309">
        <v>97</v>
      </c>
      <c r="G1309">
        <v>19</v>
      </c>
      <c r="H1309">
        <v>2015</v>
      </c>
      <c r="I1309">
        <v>10</v>
      </c>
      <c r="J1309" t="s">
        <v>236</v>
      </c>
      <c r="K1309" s="1">
        <v>42065</v>
      </c>
      <c r="L1309" s="1">
        <v>42071</v>
      </c>
      <c r="M1309" t="s">
        <v>19</v>
      </c>
    </row>
    <row r="1310" spans="1:13" x14ac:dyDescent="0.25">
      <c r="A1310">
        <v>832459823</v>
      </c>
      <c r="B1310">
        <v>9</v>
      </c>
      <c r="C1310">
        <v>5393</v>
      </c>
      <c r="D1310">
        <v>7700</v>
      </c>
      <c r="E1310">
        <v>400000610015000</v>
      </c>
      <c r="F1310">
        <v>97</v>
      </c>
      <c r="G1310">
        <v>19</v>
      </c>
      <c r="H1310">
        <v>2015</v>
      </c>
      <c r="I1310">
        <v>11</v>
      </c>
      <c r="J1310" t="s">
        <v>237</v>
      </c>
      <c r="K1310" s="1">
        <v>42072</v>
      </c>
      <c r="L1310" s="1">
        <v>42078</v>
      </c>
      <c r="M1310" t="s">
        <v>14</v>
      </c>
    </row>
    <row r="1311" spans="1:13" x14ac:dyDescent="0.25">
      <c r="A1311">
        <v>832460304</v>
      </c>
      <c r="B1311">
        <v>36</v>
      </c>
      <c r="C1311">
        <v>5393</v>
      </c>
      <c r="D1311">
        <v>7700</v>
      </c>
      <c r="E1311">
        <v>410015610040000</v>
      </c>
      <c r="F1311">
        <v>97</v>
      </c>
      <c r="G1311">
        <v>19</v>
      </c>
      <c r="H1311">
        <v>2015</v>
      </c>
      <c r="I1311">
        <v>11</v>
      </c>
      <c r="J1311" t="s">
        <v>237</v>
      </c>
      <c r="K1311" s="1">
        <v>42072</v>
      </c>
      <c r="L1311" s="1">
        <v>42078</v>
      </c>
      <c r="M1311" t="s">
        <v>15</v>
      </c>
    </row>
    <row r="1312" spans="1:13" x14ac:dyDescent="0.25">
      <c r="A1312">
        <v>832460785</v>
      </c>
      <c r="B1312">
        <v>400</v>
      </c>
      <c r="C1312">
        <v>5393</v>
      </c>
      <c r="D1312">
        <v>7700</v>
      </c>
      <c r="E1312">
        <v>410040610065000</v>
      </c>
      <c r="F1312">
        <v>97</v>
      </c>
      <c r="G1312">
        <v>19</v>
      </c>
      <c r="H1312">
        <v>2015</v>
      </c>
      <c r="I1312">
        <v>11</v>
      </c>
      <c r="J1312" t="s">
        <v>237</v>
      </c>
      <c r="K1312" s="1">
        <v>42072</v>
      </c>
      <c r="L1312" s="1">
        <v>42078</v>
      </c>
      <c r="M1312" t="s">
        <v>16</v>
      </c>
    </row>
    <row r="1313" spans="1:13" x14ac:dyDescent="0.25">
      <c r="A1313">
        <v>832461266</v>
      </c>
      <c r="B1313">
        <v>1140</v>
      </c>
      <c r="C1313">
        <v>5393</v>
      </c>
      <c r="D1313">
        <v>7700</v>
      </c>
      <c r="E1313">
        <v>410065610085000</v>
      </c>
      <c r="F1313">
        <v>97</v>
      </c>
      <c r="G1313">
        <v>19</v>
      </c>
      <c r="H1313">
        <v>2015</v>
      </c>
      <c r="I1313">
        <v>11</v>
      </c>
      <c r="J1313" t="s">
        <v>237</v>
      </c>
      <c r="K1313" s="1">
        <v>42072</v>
      </c>
      <c r="L1313" s="1">
        <v>42078</v>
      </c>
      <c r="M1313" t="s">
        <v>17</v>
      </c>
    </row>
    <row r="1314" spans="1:13" x14ac:dyDescent="0.25">
      <c r="A1314">
        <v>832461747</v>
      </c>
      <c r="B1314">
        <v>706</v>
      </c>
      <c r="C1314">
        <v>5393</v>
      </c>
      <c r="D1314">
        <v>7700</v>
      </c>
      <c r="E1314">
        <v>410085799999000</v>
      </c>
      <c r="F1314">
        <v>97</v>
      </c>
      <c r="G1314">
        <v>19</v>
      </c>
      <c r="H1314">
        <v>2015</v>
      </c>
      <c r="I1314">
        <v>11</v>
      </c>
      <c r="J1314" t="s">
        <v>237</v>
      </c>
      <c r="K1314" s="1">
        <v>42072</v>
      </c>
      <c r="L1314" s="1">
        <v>42078</v>
      </c>
      <c r="M1314" t="s">
        <v>18</v>
      </c>
    </row>
    <row r="1315" spans="1:13" x14ac:dyDescent="0.25">
      <c r="A1315">
        <v>832462541</v>
      </c>
      <c r="B1315">
        <v>2291</v>
      </c>
      <c r="C1315">
        <v>5393</v>
      </c>
      <c r="F1315">
        <v>97</v>
      </c>
      <c r="G1315">
        <v>19</v>
      </c>
      <c r="H1315">
        <v>2015</v>
      </c>
      <c r="I1315">
        <v>11</v>
      </c>
      <c r="J1315" t="s">
        <v>237</v>
      </c>
      <c r="K1315" s="1">
        <v>42072</v>
      </c>
      <c r="L1315" s="1">
        <v>42078</v>
      </c>
      <c r="M1315" t="s">
        <v>19</v>
      </c>
    </row>
    <row r="1316" spans="1:13" x14ac:dyDescent="0.25">
      <c r="A1316">
        <v>832459833</v>
      </c>
      <c r="B1316">
        <v>8</v>
      </c>
      <c r="C1316">
        <v>5393</v>
      </c>
      <c r="D1316">
        <v>7700</v>
      </c>
      <c r="E1316">
        <v>400000610015000</v>
      </c>
      <c r="F1316">
        <v>97</v>
      </c>
      <c r="G1316">
        <v>19</v>
      </c>
      <c r="H1316">
        <v>2015</v>
      </c>
      <c r="I1316">
        <v>12</v>
      </c>
      <c r="J1316" t="s">
        <v>238</v>
      </c>
      <c r="K1316" s="1">
        <v>42079</v>
      </c>
      <c r="L1316" s="1">
        <v>42085</v>
      </c>
      <c r="M1316" t="s">
        <v>14</v>
      </c>
    </row>
    <row r="1317" spans="1:13" x14ac:dyDescent="0.25">
      <c r="A1317">
        <v>832460315</v>
      </c>
      <c r="B1317">
        <v>47</v>
      </c>
      <c r="C1317">
        <v>5393</v>
      </c>
      <c r="D1317">
        <v>7700</v>
      </c>
      <c r="E1317">
        <v>410015610040000</v>
      </c>
      <c r="F1317">
        <v>97</v>
      </c>
      <c r="G1317">
        <v>19</v>
      </c>
      <c r="H1317">
        <v>2015</v>
      </c>
      <c r="I1317">
        <v>12</v>
      </c>
      <c r="J1317" t="s">
        <v>238</v>
      </c>
      <c r="K1317" s="1">
        <v>42079</v>
      </c>
      <c r="L1317" s="1">
        <v>42085</v>
      </c>
      <c r="M1317" t="s">
        <v>15</v>
      </c>
    </row>
    <row r="1318" spans="1:13" x14ac:dyDescent="0.25">
      <c r="A1318">
        <v>832460795</v>
      </c>
      <c r="B1318">
        <v>374</v>
      </c>
      <c r="C1318">
        <v>5393</v>
      </c>
      <c r="D1318">
        <v>7700</v>
      </c>
      <c r="E1318">
        <v>410040610065000</v>
      </c>
      <c r="F1318">
        <v>97</v>
      </c>
      <c r="G1318">
        <v>19</v>
      </c>
      <c r="H1318">
        <v>2015</v>
      </c>
      <c r="I1318">
        <v>12</v>
      </c>
      <c r="J1318" t="s">
        <v>238</v>
      </c>
      <c r="K1318" s="1">
        <v>42079</v>
      </c>
      <c r="L1318" s="1">
        <v>42085</v>
      </c>
      <c r="M1318" t="s">
        <v>16</v>
      </c>
    </row>
    <row r="1319" spans="1:13" x14ac:dyDescent="0.25">
      <c r="A1319">
        <v>832461276</v>
      </c>
      <c r="B1319">
        <v>1172</v>
      </c>
      <c r="C1319">
        <v>5393</v>
      </c>
      <c r="D1319">
        <v>7700</v>
      </c>
      <c r="E1319">
        <v>410065610085000</v>
      </c>
      <c r="F1319">
        <v>97</v>
      </c>
      <c r="G1319">
        <v>19</v>
      </c>
      <c r="H1319">
        <v>2015</v>
      </c>
      <c r="I1319">
        <v>12</v>
      </c>
      <c r="J1319" t="s">
        <v>238</v>
      </c>
      <c r="K1319" s="1">
        <v>42079</v>
      </c>
      <c r="L1319" s="1">
        <v>42085</v>
      </c>
      <c r="M1319" t="s">
        <v>17</v>
      </c>
    </row>
    <row r="1320" spans="1:13" x14ac:dyDescent="0.25">
      <c r="A1320">
        <v>832461757</v>
      </c>
      <c r="B1320">
        <v>672</v>
      </c>
      <c r="C1320">
        <v>5393</v>
      </c>
      <c r="D1320">
        <v>7700</v>
      </c>
      <c r="E1320">
        <v>410085799999000</v>
      </c>
      <c r="F1320">
        <v>97</v>
      </c>
      <c r="G1320">
        <v>19</v>
      </c>
      <c r="H1320">
        <v>2015</v>
      </c>
      <c r="I1320">
        <v>12</v>
      </c>
      <c r="J1320" t="s">
        <v>238</v>
      </c>
      <c r="K1320" s="1">
        <v>42079</v>
      </c>
      <c r="L1320" s="1">
        <v>42085</v>
      </c>
      <c r="M1320" t="s">
        <v>18</v>
      </c>
    </row>
    <row r="1321" spans="1:13" x14ac:dyDescent="0.25">
      <c r="A1321">
        <v>832462206</v>
      </c>
      <c r="B1321">
        <v>2273</v>
      </c>
      <c r="C1321">
        <v>5393</v>
      </c>
      <c r="F1321">
        <v>97</v>
      </c>
      <c r="G1321">
        <v>19</v>
      </c>
      <c r="H1321">
        <v>2015</v>
      </c>
      <c r="I1321">
        <v>12</v>
      </c>
      <c r="J1321" t="s">
        <v>238</v>
      </c>
      <c r="K1321" s="1">
        <v>42079</v>
      </c>
      <c r="L1321" s="1">
        <v>42085</v>
      </c>
      <c r="M1321" t="s">
        <v>19</v>
      </c>
    </row>
    <row r="1322" spans="1:13" x14ac:dyDescent="0.25">
      <c r="A1322">
        <v>832459843</v>
      </c>
      <c r="B1322">
        <v>9</v>
      </c>
      <c r="C1322">
        <v>5393</v>
      </c>
      <c r="D1322">
        <v>7700</v>
      </c>
      <c r="E1322">
        <v>400000610015000</v>
      </c>
      <c r="F1322">
        <v>97</v>
      </c>
      <c r="G1322">
        <v>19</v>
      </c>
      <c r="H1322">
        <v>2015</v>
      </c>
      <c r="I1322">
        <v>13</v>
      </c>
      <c r="J1322" t="s">
        <v>239</v>
      </c>
      <c r="K1322" s="1">
        <v>42086</v>
      </c>
      <c r="L1322" s="1">
        <v>42092</v>
      </c>
      <c r="M1322" t="s">
        <v>14</v>
      </c>
    </row>
    <row r="1323" spans="1:13" x14ac:dyDescent="0.25">
      <c r="A1323">
        <v>832460324</v>
      </c>
      <c r="B1323">
        <v>31</v>
      </c>
      <c r="C1323">
        <v>5393</v>
      </c>
      <c r="D1323">
        <v>7700</v>
      </c>
      <c r="E1323">
        <v>410015610040000</v>
      </c>
      <c r="F1323">
        <v>97</v>
      </c>
      <c r="G1323">
        <v>19</v>
      </c>
      <c r="H1323">
        <v>2015</v>
      </c>
      <c r="I1323">
        <v>13</v>
      </c>
      <c r="J1323" t="s">
        <v>239</v>
      </c>
      <c r="K1323" s="1">
        <v>42086</v>
      </c>
      <c r="L1323" s="1">
        <v>42092</v>
      </c>
      <c r="M1323" t="s">
        <v>15</v>
      </c>
    </row>
    <row r="1324" spans="1:13" x14ac:dyDescent="0.25">
      <c r="A1324">
        <v>832460805</v>
      </c>
      <c r="B1324">
        <v>339</v>
      </c>
      <c r="C1324">
        <v>5393</v>
      </c>
      <c r="D1324">
        <v>7700</v>
      </c>
      <c r="E1324">
        <v>410040610065000</v>
      </c>
      <c r="F1324">
        <v>97</v>
      </c>
      <c r="G1324">
        <v>19</v>
      </c>
      <c r="H1324">
        <v>2015</v>
      </c>
      <c r="I1324">
        <v>13</v>
      </c>
      <c r="J1324" t="s">
        <v>239</v>
      </c>
      <c r="K1324" s="1">
        <v>42086</v>
      </c>
      <c r="L1324" s="1">
        <v>42092</v>
      </c>
      <c r="M1324" t="s">
        <v>16</v>
      </c>
    </row>
    <row r="1325" spans="1:13" x14ac:dyDescent="0.25">
      <c r="A1325">
        <v>832461286</v>
      </c>
      <c r="B1325">
        <v>1134</v>
      </c>
      <c r="C1325">
        <v>5393</v>
      </c>
      <c r="D1325">
        <v>7700</v>
      </c>
      <c r="E1325">
        <v>410065610085000</v>
      </c>
      <c r="F1325">
        <v>97</v>
      </c>
      <c r="G1325">
        <v>19</v>
      </c>
      <c r="H1325">
        <v>2015</v>
      </c>
      <c r="I1325">
        <v>13</v>
      </c>
      <c r="J1325" t="s">
        <v>239</v>
      </c>
      <c r="K1325" s="1">
        <v>42086</v>
      </c>
      <c r="L1325" s="1">
        <v>42092</v>
      </c>
      <c r="M1325" t="s">
        <v>17</v>
      </c>
    </row>
    <row r="1326" spans="1:13" x14ac:dyDescent="0.25">
      <c r="A1326">
        <v>832461767</v>
      </c>
      <c r="B1326">
        <v>709</v>
      </c>
      <c r="C1326">
        <v>5393</v>
      </c>
      <c r="D1326">
        <v>7700</v>
      </c>
      <c r="E1326">
        <v>410085799999000</v>
      </c>
      <c r="F1326">
        <v>97</v>
      </c>
      <c r="G1326">
        <v>19</v>
      </c>
      <c r="H1326">
        <v>2015</v>
      </c>
      <c r="I1326">
        <v>13</v>
      </c>
      <c r="J1326" t="s">
        <v>239</v>
      </c>
      <c r="K1326" s="1">
        <v>42086</v>
      </c>
      <c r="L1326" s="1">
        <v>42092</v>
      </c>
      <c r="M1326" t="s">
        <v>18</v>
      </c>
    </row>
    <row r="1327" spans="1:13" x14ac:dyDescent="0.25">
      <c r="A1327">
        <v>832462355</v>
      </c>
      <c r="B1327">
        <v>2222</v>
      </c>
      <c r="C1327">
        <v>5393</v>
      </c>
      <c r="F1327">
        <v>97</v>
      </c>
      <c r="G1327">
        <v>19</v>
      </c>
      <c r="H1327">
        <v>2015</v>
      </c>
      <c r="I1327">
        <v>13</v>
      </c>
      <c r="J1327" t="s">
        <v>239</v>
      </c>
      <c r="K1327" s="1">
        <v>42086</v>
      </c>
      <c r="L1327" s="1">
        <v>42092</v>
      </c>
      <c r="M1327" t="s">
        <v>19</v>
      </c>
    </row>
    <row r="1328" spans="1:13" x14ac:dyDescent="0.25">
      <c r="A1328">
        <v>832459852</v>
      </c>
      <c r="B1328">
        <v>5</v>
      </c>
      <c r="C1328">
        <v>5393</v>
      </c>
      <c r="D1328">
        <v>7700</v>
      </c>
      <c r="E1328">
        <v>400000610015000</v>
      </c>
      <c r="F1328">
        <v>97</v>
      </c>
      <c r="G1328">
        <v>19</v>
      </c>
      <c r="H1328">
        <v>2015</v>
      </c>
      <c r="I1328">
        <v>14</v>
      </c>
      <c r="J1328" t="s">
        <v>240</v>
      </c>
      <c r="K1328" s="1">
        <v>42093</v>
      </c>
      <c r="L1328" s="1">
        <v>42099</v>
      </c>
      <c r="M1328" t="s">
        <v>14</v>
      </c>
    </row>
    <row r="1329" spans="1:13" x14ac:dyDescent="0.25">
      <c r="A1329">
        <v>832460333</v>
      </c>
      <c r="B1329">
        <v>38</v>
      </c>
      <c r="C1329">
        <v>5393</v>
      </c>
      <c r="D1329">
        <v>7700</v>
      </c>
      <c r="E1329">
        <v>410015610040000</v>
      </c>
      <c r="F1329">
        <v>97</v>
      </c>
      <c r="G1329">
        <v>19</v>
      </c>
      <c r="H1329">
        <v>2015</v>
      </c>
      <c r="I1329">
        <v>14</v>
      </c>
      <c r="J1329" t="s">
        <v>240</v>
      </c>
      <c r="K1329" s="1">
        <v>42093</v>
      </c>
      <c r="L1329" s="1">
        <v>42099</v>
      </c>
      <c r="M1329" t="s">
        <v>15</v>
      </c>
    </row>
    <row r="1330" spans="1:13" x14ac:dyDescent="0.25">
      <c r="A1330">
        <v>832460814</v>
      </c>
      <c r="B1330">
        <v>363</v>
      </c>
      <c r="C1330">
        <v>5393</v>
      </c>
      <c r="D1330">
        <v>7700</v>
      </c>
      <c r="E1330">
        <v>410040610065000</v>
      </c>
      <c r="F1330">
        <v>97</v>
      </c>
      <c r="G1330">
        <v>19</v>
      </c>
      <c r="H1330">
        <v>2015</v>
      </c>
      <c r="I1330">
        <v>14</v>
      </c>
      <c r="J1330" t="s">
        <v>240</v>
      </c>
      <c r="K1330" s="1">
        <v>42093</v>
      </c>
      <c r="L1330" s="1">
        <v>42099</v>
      </c>
      <c r="M1330" t="s">
        <v>16</v>
      </c>
    </row>
    <row r="1331" spans="1:13" x14ac:dyDescent="0.25">
      <c r="A1331">
        <v>832461295</v>
      </c>
      <c r="B1331">
        <v>1100</v>
      </c>
      <c r="C1331">
        <v>5393</v>
      </c>
      <c r="D1331">
        <v>7700</v>
      </c>
      <c r="E1331">
        <v>410065610085000</v>
      </c>
      <c r="F1331">
        <v>97</v>
      </c>
      <c r="G1331">
        <v>19</v>
      </c>
      <c r="H1331">
        <v>2015</v>
      </c>
      <c r="I1331">
        <v>14</v>
      </c>
      <c r="J1331" t="s">
        <v>240</v>
      </c>
      <c r="K1331" s="1">
        <v>42093</v>
      </c>
      <c r="L1331" s="1">
        <v>42099</v>
      </c>
      <c r="M1331" t="s">
        <v>17</v>
      </c>
    </row>
    <row r="1332" spans="1:13" x14ac:dyDescent="0.25">
      <c r="A1332">
        <v>832461777</v>
      </c>
      <c r="B1332">
        <v>703</v>
      </c>
      <c r="C1332">
        <v>5393</v>
      </c>
      <c r="D1332">
        <v>7700</v>
      </c>
      <c r="E1332">
        <v>410085799999000</v>
      </c>
      <c r="F1332">
        <v>97</v>
      </c>
      <c r="G1332">
        <v>19</v>
      </c>
      <c r="H1332">
        <v>2015</v>
      </c>
      <c r="I1332">
        <v>14</v>
      </c>
      <c r="J1332" t="s">
        <v>240</v>
      </c>
      <c r="K1332" s="1">
        <v>42093</v>
      </c>
      <c r="L1332" s="1">
        <v>42099</v>
      </c>
      <c r="M1332" t="s">
        <v>18</v>
      </c>
    </row>
    <row r="1333" spans="1:13" x14ac:dyDescent="0.25">
      <c r="A1333">
        <v>832462229</v>
      </c>
      <c r="B1333">
        <v>2209</v>
      </c>
      <c r="C1333">
        <v>5393</v>
      </c>
      <c r="F1333">
        <v>97</v>
      </c>
      <c r="G1333">
        <v>19</v>
      </c>
      <c r="H1333">
        <v>2015</v>
      </c>
      <c r="I1333">
        <v>14</v>
      </c>
      <c r="J1333" t="s">
        <v>240</v>
      </c>
      <c r="K1333" s="1">
        <v>42093</v>
      </c>
      <c r="L1333" s="1">
        <v>42099</v>
      </c>
      <c r="M1333" t="s">
        <v>19</v>
      </c>
    </row>
    <row r="1334" spans="1:13" x14ac:dyDescent="0.25">
      <c r="A1334">
        <v>832459861</v>
      </c>
      <c r="B1334">
        <v>2</v>
      </c>
      <c r="C1334">
        <v>5393</v>
      </c>
      <c r="D1334">
        <v>7700</v>
      </c>
      <c r="E1334">
        <v>400000610015000</v>
      </c>
      <c r="F1334">
        <v>97</v>
      </c>
      <c r="G1334">
        <v>19</v>
      </c>
      <c r="H1334">
        <v>2015</v>
      </c>
      <c r="I1334">
        <v>15</v>
      </c>
      <c r="J1334" t="s">
        <v>241</v>
      </c>
      <c r="K1334" s="1">
        <v>42100</v>
      </c>
      <c r="L1334" s="1">
        <v>42106</v>
      </c>
      <c r="M1334" t="s">
        <v>14</v>
      </c>
    </row>
    <row r="1335" spans="1:13" x14ac:dyDescent="0.25">
      <c r="A1335">
        <v>832460342</v>
      </c>
      <c r="B1335">
        <v>41</v>
      </c>
      <c r="C1335">
        <v>5393</v>
      </c>
      <c r="D1335">
        <v>7700</v>
      </c>
      <c r="E1335">
        <v>410015610040000</v>
      </c>
      <c r="F1335">
        <v>97</v>
      </c>
      <c r="G1335">
        <v>19</v>
      </c>
      <c r="H1335">
        <v>2015</v>
      </c>
      <c r="I1335">
        <v>15</v>
      </c>
      <c r="J1335" t="s">
        <v>241</v>
      </c>
      <c r="K1335" s="1">
        <v>42100</v>
      </c>
      <c r="L1335" s="1">
        <v>42106</v>
      </c>
      <c r="M1335" t="s">
        <v>15</v>
      </c>
    </row>
    <row r="1336" spans="1:13" x14ac:dyDescent="0.25">
      <c r="A1336">
        <v>832460823</v>
      </c>
      <c r="B1336">
        <v>355</v>
      </c>
      <c r="C1336">
        <v>5393</v>
      </c>
      <c r="D1336">
        <v>7700</v>
      </c>
      <c r="E1336">
        <v>410040610065000</v>
      </c>
      <c r="F1336">
        <v>97</v>
      </c>
      <c r="G1336">
        <v>19</v>
      </c>
      <c r="H1336">
        <v>2015</v>
      </c>
      <c r="I1336">
        <v>15</v>
      </c>
      <c r="J1336" t="s">
        <v>241</v>
      </c>
      <c r="K1336" s="1">
        <v>42100</v>
      </c>
      <c r="L1336" s="1">
        <v>42106</v>
      </c>
      <c r="M1336" t="s">
        <v>16</v>
      </c>
    </row>
    <row r="1337" spans="1:13" x14ac:dyDescent="0.25">
      <c r="A1337">
        <v>832461304</v>
      </c>
      <c r="B1337">
        <v>1104</v>
      </c>
      <c r="C1337">
        <v>5393</v>
      </c>
      <c r="D1337">
        <v>7700</v>
      </c>
      <c r="E1337">
        <v>410065610085000</v>
      </c>
      <c r="F1337">
        <v>97</v>
      </c>
      <c r="G1337">
        <v>19</v>
      </c>
      <c r="H1337">
        <v>2015</v>
      </c>
      <c r="I1337">
        <v>15</v>
      </c>
      <c r="J1337" t="s">
        <v>241</v>
      </c>
      <c r="K1337" s="1">
        <v>42100</v>
      </c>
      <c r="L1337" s="1">
        <v>42106</v>
      </c>
      <c r="M1337" t="s">
        <v>17</v>
      </c>
    </row>
    <row r="1338" spans="1:13" x14ac:dyDescent="0.25">
      <c r="A1338">
        <v>832461785</v>
      </c>
      <c r="B1338">
        <v>609</v>
      </c>
      <c r="C1338">
        <v>5393</v>
      </c>
      <c r="D1338">
        <v>7700</v>
      </c>
      <c r="E1338">
        <v>410085799999000</v>
      </c>
      <c r="F1338">
        <v>97</v>
      </c>
      <c r="G1338">
        <v>19</v>
      </c>
      <c r="H1338">
        <v>2015</v>
      </c>
      <c r="I1338">
        <v>15</v>
      </c>
      <c r="J1338" t="s">
        <v>241</v>
      </c>
      <c r="K1338" s="1">
        <v>42100</v>
      </c>
      <c r="L1338" s="1">
        <v>42106</v>
      </c>
      <c r="M1338" t="s">
        <v>18</v>
      </c>
    </row>
    <row r="1339" spans="1:13" x14ac:dyDescent="0.25">
      <c r="A1339">
        <v>832462520</v>
      </c>
      <c r="B1339">
        <v>2111</v>
      </c>
      <c r="C1339">
        <v>5393</v>
      </c>
      <c r="F1339">
        <v>97</v>
      </c>
      <c r="G1339">
        <v>19</v>
      </c>
      <c r="H1339">
        <v>2015</v>
      </c>
      <c r="I1339">
        <v>15</v>
      </c>
      <c r="J1339" t="s">
        <v>241</v>
      </c>
      <c r="K1339" s="1">
        <v>42100</v>
      </c>
      <c r="L1339" s="1">
        <v>42106</v>
      </c>
      <c r="M1339" t="s">
        <v>19</v>
      </c>
    </row>
    <row r="1340" spans="1:13" x14ac:dyDescent="0.25">
      <c r="A1340">
        <v>832459870</v>
      </c>
      <c r="B1340">
        <v>7</v>
      </c>
      <c r="C1340">
        <v>5393</v>
      </c>
      <c r="D1340">
        <v>7700</v>
      </c>
      <c r="E1340">
        <v>400000610015000</v>
      </c>
      <c r="F1340">
        <v>97</v>
      </c>
      <c r="G1340">
        <v>19</v>
      </c>
      <c r="H1340">
        <v>2015</v>
      </c>
      <c r="I1340">
        <v>16</v>
      </c>
      <c r="J1340" t="s">
        <v>242</v>
      </c>
      <c r="K1340" s="1">
        <v>42107</v>
      </c>
      <c r="L1340" s="1">
        <v>42113</v>
      </c>
      <c r="M1340" t="s">
        <v>14</v>
      </c>
    </row>
    <row r="1341" spans="1:13" x14ac:dyDescent="0.25">
      <c r="A1341">
        <v>832460351</v>
      </c>
      <c r="B1341">
        <v>36</v>
      </c>
      <c r="C1341">
        <v>5393</v>
      </c>
      <c r="D1341">
        <v>7700</v>
      </c>
      <c r="E1341">
        <v>410015610040000</v>
      </c>
      <c r="F1341">
        <v>97</v>
      </c>
      <c r="G1341">
        <v>19</v>
      </c>
      <c r="H1341">
        <v>2015</v>
      </c>
      <c r="I1341">
        <v>16</v>
      </c>
      <c r="J1341" t="s">
        <v>242</v>
      </c>
      <c r="K1341" s="1">
        <v>42107</v>
      </c>
      <c r="L1341" s="1">
        <v>42113</v>
      </c>
      <c r="M1341" t="s">
        <v>15</v>
      </c>
    </row>
    <row r="1342" spans="1:13" x14ac:dyDescent="0.25">
      <c r="A1342">
        <v>832460832</v>
      </c>
      <c r="B1342">
        <v>326</v>
      </c>
      <c r="C1342">
        <v>5393</v>
      </c>
      <c r="D1342">
        <v>7700</v>
      </c>
      <c r="E1342">
        <v>410040610065000</v>
      </c>
      <c r="F1342">
        <v>97</v>
      </c>
      <c r="G1342">
        <v>19</v>
      </c>
      <c r="H1342">
        <v>2015</v>
      </c>
      <c r="I1342">
        <v>16</v>
      </c>
      <c r="J1342" t="s">
        <v>242</v>
      </c>
      <c r="K1342" s="1">
        <v>42107</v>
      </c>
      <c r="L1342" s="1">
        <v>42113</v>
      </c>
      <c r="M1342" t="s">
        <v>16</v>
      </c>
    </row>
    <row r="1343" spans="1:13" x14ac:dyDescent="0.25">
      <c r="A1343">
        <v>832461313</v>
      </c>
      <c r="B1343">
        <v>1184</v>
      </c>
      <c r="C1343">
        <v>5393</v>
      </c>
      <c r="D1343">
        <v>7700</v>
      </c>
      <c r="E1343">
        <v>410065610085000</v>
      </c>
      <c r="F1343">
        <v>97</v>
      </c>
      <c r="G1343">
        <v>19</v>
      </c>
      <c r="H1343">
        <v>2015</v>
      </c>
      <c r="I1343">
        <v>16</v>
      </c>
      <c r="J1343" t="s">
        <v>242</v>
      </c>
      <c r="K1343" s="1">
        <v>42107</v>
      </c>
      <c r="L1343" s="1">
        <v>42113</v>
      </c>
      <c r="M1343" t="s">
        <v>17</v>
      </c>
    </row>
    <row r="1344" spans="1:13" x14ac:dyDescent="0.25">
      <c r="A1344">
        <v>832461794</v>
      </c>
      <c r="B1344">
        <v>630</v>
      </c>
      <c r="C1344">
        <v>5393</v>
      </c>
      <c r="D1344">
        <v>7700</v>
      </c>
      <c r="E1344">
        <v>410085799999000</v>
      </c>
      <c r="F1344">
        <v>97</v>
      </c>
      <c r="G1344">
        <v>19</v>
      </c>
      <c r="H1344">
        <v>2015</v>
      </c>
      <c r="I1344">
        <v>16</v>
      </c>
      <c r="J1344" t="s">
        <v>242</v>
      </c>
      <c r="K1344" s="1">
        <v>42107</v>
      </c>
      <c r="L1344" s="1">
        <v>42113</v>
      </c>
      <c r="M1344" t="s">
        <v>18</v>
      </c>
    </row>
    <row r="1345" spans="1:13" x14ac:dyDescent="0.25">
      <c r="A1345">
        <v>832462146</v>
      </c>
      <c r="B1345">
        <v>2183</v>
      </c>
      <c r="C1345">
        <v>5393</v>
      </c>
      <c r="F1345">
        <v>97</v>
      </c>
      <c r="G1345">
        <v>19</v>
      </c>
      <c r="H1345">
        <v>2015</v>
      </c>
      <c r="I1345">
        <v>16</v>
      </c>
      <c r="J1345" t="s">
        <v>242</v>
      </c>
      <c r="K1345" s="1">
        <v>42107</v>
      </c>
      <c r="L1345" s="1">
        <v>42113</v>
      </c>
      <c r="M1345" t="s">
        <v>19</v>
      </c>
    </row>
    <row r="1346" spans="1:13" x14ac:dyDescent="0.25">
      <c r="A1346">
        <v>832459879</v>
      </c>
      <c r="B1346">
        <v>5</v>
      </c>
      <c r="C1346">
        <v>5393</v>
      </c>
      <c r="D1346">
        <v>7700</v>
      </c>
      <c r="E1346">
        <v>400000610015000</v>
      </c>
      <c r="F1346">
        <v>97</v>
      </c>
      <c r="G1346">
        <v>19</v>
      </c>
      <c r="H1346">
        <v>2015</v>
      </c>
      <c r="I1346">
        <v>17</v>
      </c>
      <c r="J1346" t="s">
        <v>243</v>
      </c>
      <c r="K1346" s="1">
        <v>42114</v>
      </c>
      <c r="L1346" s="1">
        <v>42120</v>
      </c>
      <c r="M1346" t="s">
        <v>14</v>
      </c>
    </row>
    <row r="1347" spans="1:13" x14ac:dyDescent="0.25">
      <c r="A1347">
        <v>832460360</v>
      </c>
      <c r="B1347">
        <v>39</v>
      </c>
      <c r="C1347">
        <v>5393</v>
      </c>
      <c r="D1347">
        <v>7700</v>
      </c>
      <c r="E1347">
        <v>410015610040000</v>
      </c>
      <c r="F1347">
        <v>97</v>
      </c>
      <c r="G1347">
        <v>19</v>
      </c>
      <c r="H1347">
        <v>2015</v>
      </c>
      <c r="I1347">
        <v>17</v>
      </c>
      <c r="J1347" t="s">
        <v>243</v>
      </c>
      <c r="K1347" s="1">
        <v>42114</v>
      </c>
      <c r="L1347" s="1">
        <v>42120</v>
      </c>
      <c r="M1347" t="s">
        <v>15</v>
      </c>
    </row>
    <row r="1348" spans="1:13" x14ac:dyDescent="0.25">
      <c r="A1348">
        <v>832460841</v>
      </c>
      <c r="B1348">
        <v>355</v>
      </c>
      <c r="C1348">
        <v>5393</v>
      </c>
      <c r="D1348">
        <v>7700</v>
      </c>
      <c r="E1348">
        <v>410040610065000</v>
      </c>
      <c r="F1348">
        <v>97</v>
      </c>
      <c r="G1348">
        <v>19</v>
      </c>
      <c r="H1348">
        <v>2015</v>
      </c>
      <c r="I1348">
        <v>17</v>
      </c>
      <c r="J1348" t="s">
        <v>243</v>
      </c>
      <c r="K1348" s="1">
        <v>42114</v>
      </c>
      <c r="L1348" s="1">
        <v>42120</v>
      </c>
      <c r="M1348" t="s">
        <v>16</v>
      </c>
    </row>
    <row r="1349" spans="1:13" x14ac:dyDescent="0.25">
      <c r="A1349">
        <v>832461322</v>
      </c>
      <c r="B1349">
        <v>1177</v>
      </c>
      <c r="C1349">
        <v>5393</v>
      </c>
      <c r="D1349">
        <v>7700</v>
      </c>
      <c r="E1349">
        <v>410065610085000</v>
      </c>
      <c r="F1349">
        <v>97</v>
      </c>
      <c r="G1349">
        <v>19</v>
      </c>
      <c r="H1349">
        <v>2015</v>
      </c>
      <c r="I1349">
        <v>17</v>
      </c>
      <c r="J1349" t="s">
        <v>243</v>
      </c>
      <c r="K1349" s="1">
        <v>42114</v>
      </c>
      <c r="L1349" s="1">
        <v>42120</v>
      </c>
      <c r="M1349" t="s">
        <v>17</v>
      </c>
    </row>
    <row r="1350" spans="1:13" x14ac:dyDescent="0.25">
      <c r="A1350">
        <v>832461803</v>
      </c>
      <c r="B1350">
        <v>617</v>
      </c>
      <c r="C1350">
        <v>5393</v>
      </c>
      <c r="D1350">
        <v>7700</v>
      </c>
      <c r="E1350">
        <v>410085799999000</v>
      </c>
      <c r="F1350">
        <v>97</v>
      </c>
      <c r="G1350">
        <v>19</v>
      </c>
      <c r="H1350">
        <v>2015</v>
      </c>
      <c r="I1350">
        <v>17</v>
      </c>
      <c r="J1350" t="s">
        <v>243</v>
      </c>
      <c r="K1350" s="1">
        <v>42114</v>
      </c>
      <c r="L1350" s="1">
        <v>42120</v>
      </c>
      <c r="M1350" t="s">
        <v>18</v>
      </c>
    </row>
    <row r="1351" spans="1:13" x14ac:dyDescent="0.25">
      <c r="A1351">
        <v>832462264</v>
      </c>
      <c r="B1351">
        <v>2193</v>
      </c>
      <c r="C1351">
        <v>5393</v>
      </c>
      <c r="F1351">
        <v>97</v>
      </c>
      <c r="G1351">
        <v>19</v>
      </c>
      <c r="H1351">
        <v>2015</v>
      </c>
      <c r="I1351">
        <v>17</v>
      </c>
      <c r="J1351" t="s">
        <v>243</v>
      </c>
      <c r="K1351" s="1">
        <v>42114</v>
      </c>
      <c r="L1351" s="1">
        <v>42120</v>
      </c>
      <c r="M1351" t="s">
        <v>19</v>
      </c>
    </row>
    <row r="1352" spans="1:13" x14ac:dyDescent="0.25">
      <c r="A1352">
        <v>832459885</v>
      </c>
      <c r="B1352">
        <v>6</v>
      </c>
      <c r="C1352">
        <v>5393</v>
      </c>
      <c r="D1352">
        <v>7700</v>
      </c>
      <c r="E1352">
        <v>400000610015000</v>
      </c>
      <c r="F1352">
        <v>97</v>
      </c>
      <c r="G1352">
        <v>19</v>
      </c>
      <c r="H1352">
        <v>2015</v>
      </c>
      <c r="I1352">
        <v>18</v>
      </c>
      <c r="J1352" t="s">
        <v>244</v>
      </c>
      <c r="K1352" s="1">
        <v>42121</v>
      </c>
      <c r="L1352" s="1">
        <v>42127</v>
      </c>
      <c r="M1352" t="s">
        <v>14</v>
      </c>
    </row>
    <row r="1353" spans="1:13" x14ac:dyDescent="0.25">
      <c r="A1353">
        <v>832460369</v>
      </c>
      <c r="B1353">
        <v>42</v>
      </c>
      <c r="C1353">
        <v>5393</v>
      </c>
      <c r="D1353">
        <v>7700</v>
      </c>
      <c r="E1353">
        <v>410015610040000</v>
      </c>
      <c r="F1353">
        <v>97</v>
      </c>
      <c r="G1353">
        <v>19</v>
      </c>
      <c r="H1353">
        <v>2015</v>
      </c>
      <c r="I1353">
        <v>18</v>
      </c>
      <c r="J1353" t="s">
        <v>244</v>
      </c>
      <c r="K1353" s="1">
        <v>42121</v>
      </c>
      <c r="L1353" s="1">
        <v>42127</v>
      </c>
      <c r="M1353" t="s">
        <v>15</v>
      </c>
    </row>
    <row r="1354" spans="1:13" x14ac:dyDescent="0.25">
      <c r="A1354">
        <v>832460850</v>
      </c>
      <c r="B1354">
        <v>334</v>
      </c>
      <c r="C1354">
        <v>5393</v>
      </c>
      <c r="D1354">
        <v>7700</v>
      </c>
      <c r="E1354">
        <v>410040610065000</v>
      </c>
      <c r="F1354">
        <v>97</v>
      </c>
      <c r="G1354">
        <v>19</v>
      </c>
      <c r="H1354">
        <v>2015</v>
      </c>
      <c r="I1354">
        <v>18</v>
      </c>
      <c r="J1354" t="s">
        <v>244</v>
      </c>
      <c r="K1354" s="1">
        <v>42121</v>
      </c>
      <c r="L1354" s="1">
        <v>42127</v>
      </c>
      <c r="M1354" t="s">
        <v>16</v>
      </c>
    </row>
    <row r="1355" spans="1:13" x14ac:dyDescent="0.25">
      <c r="A1355">
        <v>832461331</v>
      </c>
      <c r="B1355">
        <v>1067</v>
      </c>
      <c r="C1355">
        <v>5393</v>
      </c>
      <c r="D1355">
        <v>7700</v>
      </c>
      <c r="E1355">
        <v>410065610085000</v>
      </c>
      <c r="F1355">
        <v>97</v>
      </c>
      <c r="G1355">
        <v>19</v>
      </c>
      <c r="H1355">
        <v>2015</v>
      </c>
      <c r="I1355">
        <v>18</v>
      </c>
      <c r="J1355" t="s">
        <v>244</v>
      </c>
      <c r="K1355" s="1">
        <v>42121</v>
      </c>
      <c r="L1355" s="1">
        <v>42127</v>
      </c>
      <c r="M1355" t="s">
        <v>17</v>
      </c>
    </row>
    <row r="1356" spans="1:13" x14ac:dyDescent="0.25">
      <c r="A1356">
        <v>832461812</v>
      </c>
      <c r="B1356">
        <v>592</v>
      </c>
      <c r="C1356">
        <v>5393</v>
      </c>
      <c r="D1356">
        <v>7700</v>
      </c>
      <c r="E1356">
        <v>410085799999000</v>
      </c>
      <c r="F1356">
        <v>97</v>
      </c>
      <c r="G1356">
        <v>19</v>
      </c>
      <c r="H1356">
        <v>2015</v>
      </c>
      <c r="I1356">
        <v>18</v>
      </c>
      <c r="J1356" t="s">
        <v>244</v>
      </c>
      <c r="K1356" s="1">
        <v>42121</v>
      </c>
      <c r="L1356" s="1">
        <v>42127</v>
      </c>
      <c r="M1356" t="s">
        <v>18</v>
      </c>
    </row>
    <row r="1357" spans="1:13" x14ac:dyDescent="0.25">
      <c r="A1357">
        <v>832462435</v>
      </c>
      <c r="B1357">
        <v>2041</v>
      </c>
      <c r="C1357">
        <v>5393</v>
      </c>
      <c r="F1357">
        <v>97</v>
      </c>
      <c r="G1357">
        <v>19</v>
      </c>
      <c r="H1357">
        <v>2015</v>
      </c>
      <c r="I1357">
        <v>18</v>
      </c>
      <c r="J1357" t="s">
        <v>244</v>
      </c>
      <c r="K1357" s="1">
        <v>42121</v>
      </c>
      <c r="L1357" s="1">
        <v>42127</v>
      </c>
      <c r="M1357" t="s">
        <v>19</v>
      </c>
    </row>
    <row r="1358" spans="1:13" x14ac:dyDescent="0.25">
      <c r="A1358">
        <v>832459897</v>
      </c>
      <c r="B1358">
        <v>10</v>
      </c>
      <c r="C1358">
        <v>5393</v>
      </c>
      <c r="D1358">
        <v>7700</v>
      </c>
      <c r="E1358">
        <v>400000610015000</v>
      </c>
      <c r="F1358">
        <v>97</v>
      </c>
      <c r="G1358">
        <v>19</v>
      </c>
      <c r="H1358">
        <v>2015</v>
      </c>
      <c r="I1358">
        <v>19</v>
      </c>
      <c r="J1358" t="s">
        <v>245</v>
      </c>
      <c r="K1358" s="1">
        <v>42128</v>
      </c>
      <c r="L1358" s="1">
        <v>42134</v>
      </c>
      <c r="M1358" t="s">
        <v>14</v>
      </c>
    </row>
    <row r="1359" spans="1:13" x14ac:dyDescent="0.25">
      <c r="A1359">
        <v>832460378</v>
      </c>
      <c r="B1359">
        <v>40</v>
      </c>
      <c r="C1359">
        <v>5393</v>
      </c>
      <c r="D1359">
        <v>7700</v>
      </c>
      <c r="E1359">
        <v>410015610040000</v>
      </c>
      <c r="F1359">
        <v>97</v>
      </c>
      <c r="G1359">
        <v>19</v>
      </c>
      <c r="H1359">
        <v>2015</v>
      </c>
      <c r="I1359">
        <v>19</v>
      </c>
      <c r="J1359" t="s">
        <v>245</v>
      </c>
      <c r="K1359" s="1">
        <v>42128</v>
      </c>
      <c r="L1359" s="1">
        <v>42134</v>
      </c>
      <c r="M1359" t="s">
        <v>15</v>
      </c>
    </row>
    <row r="1360" spans="1:13" x14ac:dyDescent="0.25">
      <c r="A1360">
        <v>832460859</v>
      </c>
      <c r="B1360">
        <v>337</v>
      </c>
      <c r="C1360">
        <v>5393</v>
      </c>
      <c r="D1360">
        <v>7700</v>
      </c>
      <c r="E1360">
        <v>410040610065000</v>
      </c>
      <c r="F1360">
        <v>97</v>
      </c>
      <c r="G1360">
        <v>19</v>
      </c>
      <c r="H1360">
        <v>2015</v>
      </c>
      <c r="I1360">
        <v>19</v>
      </c>
      <c r="J1360" t="s">
        <v>245</v>
      </c>
      <c r="K1360" s="1">
        <v>42128</v>
      </c>
      <c r="L1360" s="1">
        <v>42134</v>
      </c>
      <c r="M1360" t="s">
        <v>16</v>
      </c>
    </row>
    <row r="1361" spans="1:13" x14ac:dyDescent="0.25">
      <c r="A1361">
        <v>832461340</v>
      </c>
      <c r="B1361">
        <v>1034</v>
      </c>
      <c r="C1361">
        <v>5393</v>
      </c>
      <c r="D1361">
        <v>7700</v>
      </c>
      <c r="E1361">
        <v>410065610085000</v>
      </c>
      <c r="F1361">
        <v>97</v>
      </c>
      <c r="G1361">
        <v>19</v>
      </c>
      <c r="H1361">
        <v>2015</v>
      </c>
      <c r="I1361">
        <v>19</v>
      </c>
      <c r="J1361" t="s">
        <v>245</v>
      </c>
      <c r="K1361" s="1">
        <v>42128</v>
      </c>
      <c r="L1361" s="1">
        <v>42134</v>
      </c>
      <c r="M1361" t="s">
        <v>17</v>
      </c>
    </row>
    <row r="1362" spans="1:13" x14ac:dyDescent="0.25">
      <c r="A1362">
        <v>832461821</v>
      </c>
      <c r="B1362">
        <v>567</v>
      </c>
      <c r="C1362">
        <v>5393</v>
      </c>
      <c r="D1362">
        <v>7700</v>
      </c>
      <c r="E1362">
        <v>410085799999000</v>
      </c>
      <c r="F1362">
        <v>97</v>
      </c>
      <c r="G1362">
        <v>19</v>
      </c>
      <c r="H1362">
        <v>2015</v>
      </c>
      <c r="I1362">
        <v>19</v>
      </c>
      <c r="J1362" t="s">
        <v>245</v>
      </c>
      <c r="K1362" s="1">
        <v>42128</v>
      </c>
      <c r="L1362" s="1">
        <v>42134</v>
      </c>
      <c r="M1362" t="s">
        <v>18</v>
      </c>
    </row>
    <row r="1363" spans="1:13" x14ac:dyDescent="0.25">
      <c r="A1363">
        <v>832462481</v>
      </c>
      <c r="B1363">
        <v>1988</v>
      </c>
      <c r="C1363">
        <v>5393</v>
      </c>
      <c r="F1363">
        <v>97</v>
      </c>
      <c r="G1363">
        <v>19</v>
      </c>
      <c r="H1363">
        <v>2015</v>
      </c>
      <c r="I1363">
        <v>19</v>
      </c>
      <c r="J1363" t="s">
        <v>245</v>
      </c>
      <c r="K1363" s="1">
        <v>42128</v>
      </c>
      <c r="L1363" s="1">
        <v>42134</v>
      </c>
      <c r="M1363" t="s">
        <v>19</v>
      </c>
    </row>
    <row r="1364" spans="1:13" x14ac:dyDescent="0.25">
      <c r="A1364">
        <v>832459906</v>
      </c>
      <c r="B1364">
        <v>7</v>
      </c>
      <c r="C1364">
        <v>5393</v>
      </c>
      <c r="D1364">
        <v>7700</v>
      </c>
      <c r="E1364">
        <v>400000610015000</v>
      </c>
      <c r="F1364">
        <v>97</v>
      </c>
      <c r="G1364">
        <v>19</v>
      </c>
      <c r="H1364">
        <v>2015</v>
      </c>
      <c r="I1364">
        <v>20</v>
      </c>
      <c r="J1364" t="s">
        <v>246</v>
      </c>
      <c r="K1364" s="1">
        <v>42135</v>
      </c>
      <c r="L1364" s="1">
        <v>42141</v>
      </c>
      <c r="M1364" t="s">
        <v>14</v>
      </c>
    </row>
    <row r="1365" spans="1:13" x14ac:dyDescent="0.25">
      <c r="A1365">
        <v>832460387</v>
      </c>
      <c r="B1365">
        <v>43</v>
      </c>
      <c r="C1365">
        <v>5393</v>
      </c>
      <c r="D1365">
        <v>7700</v>
      </c>
      <c r="E1365">
        <v>410015610040000</v>
      </c>
      <c r="F1365">
        <v>97</v>
      </c>
      <c r="G1365">
        <v>19</v>
      </c>
      <c r="H1365">
        <v>2015</v>
      </c>
      <c r="I1365">
        <v>20</v>
      </c>
      <c r="J1365" t="s">
        <v>246</v>
      </c>
      <c r="K1365" s="1">
        <v>42135</v>
      </c>
      <c r="L1365" s="1">
        <v>42141</v>
      </c>
      <c r="M1365" t="s">
        <v>15</v>
      </c>
    </row>
    <row r="1366" spans="1:13" x14ac:dyDescent="0.25">
      <c r="A1366">
        <v>832460868</v>
      </c>
      <c r="B1366">
        <v>331</v>
      </c>
      <c r="C1366">
        <v>5393</v>
      </c>
      <c r="D1366">
        <v>7700</v>
      </c>
      <c r="E1366">
        <v>410040610065000</v>
      </c>
      <c r="F1366">
        <v>97</v>
      </c>
      <c r="G1366">
        <v>19</v>
      </c>
      <c r="H1366">
        <v>2015</v>
      </c>
      <c r="I1366">
        <v>20</v>
      </c>
      <c r="J1366" t="s">
        <v>246</v>
      </c>
      <c r="K1366" s="1">
        <v>42135</v>
      </c>
      <c r="L1366" s="1">
        <v>42141</v>
      </c>
      <c r="M1366" t="s">
        <v>16</v>
      </c>
    </row>
    <row r="1367" spans="1:13" x14ac:dyDescent="0.25">
      <c r="A1367">
        <v>832461350</v>
      </c>
      <c r="B1367">
        <v>1037</v>
      </c>
      <c r="C1367">
        <v>5393</v>
      </c>
      <c r="D1367">
        <v>7700</v>
      </c>
      <c r="E1367">
        <v>410065610085000</v>
      </c>
      <c r="F1367">
        <v>97</v>
      </c>
      <c r="G1367">
        <v>19</v>
      </c>
      <c r="H1367">
        <v>2015</v>
      </c>
      <c r="I1367">
        <v>20</v>
      </c>
      <c r="J1367" t="s">
        <v>246</v>
      </c>
      <c r="K1367" s="1">
        <v>42135</v>
      </c>
      <c r="L1367" s="1">
        <v>42141</v>
      </c>
      <c r="M1367" t="s">
        <v>17</v>
      </c>
    </row>
    <row r="1368" spans="1:13" x14ac:dyDescent="0.25">
      <c r="A1368">
        <v>832461830</v>
      </c>
      <c r="B1368">
        <v>565</v>
      </c>
      <c r="C1368">
        <v>5393</v>
      </c>
      <c r="D1368">
        <v>7700</v>
      </c>
      <c r="E1368">
        <v>410085799999000</v>
      </c>
      <c r="F1368">
        <v>97</v>
      </c>
      <c r="G1368">
        <v>19</v>
      </c>
      <c r="H1368">
        <v>2015</v>
      </c>
      <c r="I1368">
        <v>20</v>
      </c>
      <c r="J1368" t="s">
        <v>246</v>
      </c>
      <c r="K1368" s="1">
        <v>42135</v>
      </c>
      <c r="L1368" s="1">
        <v>42141</v>
      </c>
      <c r="M1368" t="s">
        <v>18</v>
      </c>
    </row>
    <row r="1369" spans="1:13" x14ac:dyDescent="0.25">
      <c r="A1369">
        <v>832462558</v>
      </c>
      <c r="B1369">
        <v>1983</v>
      </c>
      <c r="C1369">
        <v>5393</v>
      </c>
      <c r="F1369">
        <v>97</v>
      </c>
      <c r="G1369">
        <v>19</v>
      </c>
      <c r="H1369">
        <v>2015</v>
      </c>
      <c r="I1369">
        <v>20</v>
      </c>
      <c r="J1369" t="s">
        <v>246</v>
      </c>
      <c r="K1369" s="1">
        <v>42135</v>
      </c>
      <c r="L1369" s="1">
        <v>42141</v>
      </c>
      <c r="M1369" t="s">
        <v>19</v>
      </c>
    </row>
    <row r="1370" spans="1:13" x14ac:dyDescent="0.25">
      <c r="A1370">
        <v>832459915</v>
      </c>
      <c r="B1370">
        <v>5</v>
      </c>
      <c r="C1370">
        <v>5393</v>
      </c>
      <c r="D1370">
        <v>7700</v>
      </c>
      <c r="E1370">
        <v>400000610015000</v>
      </c>
      <c r="F1370">
        <v>97</v>
      </c>
      <c r="G1370">
        <v>19</v>
      </c>
      <c r="H1370">
        <v>2015</v>
      </c>
      <c r="I1370">
        <v>21</v>
      </c>
      <c r="J1370" t="s">
        <v>247</v>
      </c>
      <c r="K1370" s="1">
        <v>42142</v>
      </c>
      <c r="L1370" s="1">
        <v>42148</v>
      </c>
      <c r="M1370" t="s">
        <v>14</v>
      </c>
    </row>
    <row r="1371" spans="1:13" x14ac:dyDescent="0.25">
      <c r="A1371">
        <v>832460396</v>
      </c>
      <c r="B1371">
        <v>41</v>
      </c>
      <c r="C1371">
        <v>5393</v>
      </c>
      <c r="D1371">
        <v>7700</v>
      </c>
      <c r="E1371">
        <v>410015610040000</v>
      </c>
      <c r="F1371">
        <v>97</v>
      </c>
      <c r="G1371">
        <v>19</v>
      </c>
      <c r="H1371">
        <v>2015</v>
      </c>
      <c r="I1371">
        <v>21</v>
      </c>
      <c r="J1371" t="s">
        <v>247</v>
      </c>
      <c r="K1371" s="1">
        <v>42142</v>
      </c>
      <c r="L1371" s="1">
        <v>42148</v>
      </c>
      <c r="M1371" t="s">
        <v>15</v>
      </c>
    </row>
    <row r="1372" spans="1:13" x14ac:dyDescent="0.25">
      <c r="A1372">
        <v>832460877</v>
      </c>
      <c r="B1372">
        <v>323</v>
      </c>
      <c r="C1372">
        <v>5393</v>
      </c>
      <c r="D1372">
        <v>7700</v>
      </c>
      <c r="E1372">
        <v>410040610065000</v>
      </c>
      <c r="F1372">
        <v>97</v>
      </c>
      <c r="G1372">
        <v>19</v>
      </c>
      <c r="H1372">
        <v>2015</v>
      </c>
      <c r="I1372">
        <v>21</v>
      </c>
      <c r="J1372" t="s">
        <v>247</v>
      </c>
      <c r="K1372" s="1">
        <v>42142</v>
      </c>
      <c r="L1372" s="1">
        <v>42148</v>
      </c>
      <c r="M1372" t="s">
        <v>16</v>
      </c>
    </row>
    <row r="1373" spans="1:13" x14ac:dyDescent="0.25">
      <c r="A1373">
        <v>832461358</v>
      </c>
      <c r="B1373">
        <v>1040</v>
      </c>
      <c r="C1373">
        <v>5393</v>
      </c>
      <c r="D1373">
        <v>7700</v>
      </c>
      <c r="E1373">
        <v>410065610085000</v>
      </c>
      <c r="F1373">
        <v>97</v>
      </c>
      <c r="G1373">
        <v>19</v>
      </c>
      <c r="H1373">
        <v>2015</v>
      </c>
      <c r="I1373">
        <v>21</v>
      </c>
      <c r="J1373" t="s">
        <v>247</v>
      </c>
      <c r="K1373" s="1">
        <v>42142</v>
      </c>
      <c r="L1373" s="1">
        <v>42148</v>
      </c>
      <c r="M1373" t="s">
        <v>17</v>
      </c>
    </row>
    <row r="1374" spans="1:13" x14ac:dyDescent="0.25">
      <c r="A1374">
        <v>832461836</v>
      </c>
      <c r="B1374">
        <v>584</v>
      </c>
      <c r="C1374">
        <v>5393</v>
      </c>
      <c r="D1374">
        <v>7700</v>
      </c>
      <c r="E1374">
        <v>410085799999000</v>
      </c>
      <c r="F1374">
        <v>97</v>
      </c>
      <c r="G1374">
        <v>19</v>
      </c>
      <c r="H1374">
        <v>2015</v>
      </c>
      <c r="I1374">
        <v>21</v>
      </c>
      <c r="J1374" t="s">
        <v>247</v>
      </c>
      <c r="K1374" s="1">
        <v>42142</v>
      </c>
      <c r="L1374" s="1">
        <v>42148</v>
      </c>
      <c r="M1374" t="s">
        <v>18</v>
      </c>
    </row>
    <row r="1375" spans="1:13" x14ac:dyDescent="0.25">
      <c r="A1375">
        <v>832462321</v>
      </c>
      <c r="B1375">
        <v>1993</v>
      </c>
      <c r="C1375">
        <v>5393</v>
      </c>
      <c r="F1375">
        <v>97</v>
      </c>
      <c r="G1375">
        <v>19</v>
      </c>
      <c r="H1375">
        <v>2015</v>
      </c>
      <c r="I1375">
        <v>21</v>
      </c>
      <c r="J1375" t="s">
        <v>247</v>
      </c>
      <c r="K1375" s="1">
        <v>42142</v>
      </c>
      <c r="L1375" s="1">
        <v>42148</v>
      </c>
      <c r="M1375" t="s">
        <v>19</v>
      </c>
    </row>
    <row r="1376" spans="1:13" x14ac:dyDescent="0.25">
      <c r="A1376">
        <v>832459924</v>
      </c>
      <c r="B1376">
        <v>9</v>
      </c>
      <c r="C1376">
        <v>5393</v>
      </c>
      <c r="D1376">
        <v>7700</v>
      </c>
      <c r="E1376">
        <v>400000610015000</v>
      </c>
      <c r="F1376">
        <v>97</v>
      </c>
      <c r="G1376">
        <v>19</v>
      </c>
      <c r="H1376">
        <v>2015</v>
      </c>
      <c r="I1376">
        <v>22</v>
      </c>
      <c r="J1376" t="s">
        <v>248</v>
      </c>
      <c r="K1376" s="1">
        <v>42149</v>
      </c>
      <c r="L1376" s="1">
        <v>42155</v>
      </c>
      <c r="M1376" t="s">
        <v>14</v>
      </c>
    </row>
    <row r="1377" spans="1:13" x14ac:dyDescent="0.25">
      <c r="A1377">
        <v>832460405</v>
      </c>
      <c r="B1377">
        <v>43</v>
      </c>
      <c r="C1377">
        <v>5393</v>
      </c>
      <c r="D1377">
        <v>7700</v>
      </c>
      <c r="E1377">
        <v>410015610040000</v>
      </c>
      <c r="F1377">
        <v>97</v>
      </c>
      <c r="G1377">
        <v>19</v>
      </c>
      <c r="H1377">
        <v>2015</v>
      </c>
      <c r="I1377">
        <v>22</v>
      </c>
      <c r="J1377" t="s">
        <v>248</v>
      </c>
      <c r="K1377" s="1">
        <v>42149</v>
      </c>
      <c r="L1377" s="1">
        <v>42155</v>
      </c>
      <c r="M1377" t="s">
        <v>15</v>
      </c>
    </row>
    <row r="1378" spans="1:13" x14ac:dyDescent="0.25">
      <c r="A1378">
        <v>832460886</v>
      </c>
      <c r="B1378">
        <v>365</v>
      </c>
      <c r="C1378">
        <v>5393</v>
      </c>
      <c r="D1378">
        <v>7700</v>
      </c>
      <c r="E1378">
        <v>410040610065000</v>
      </c>
      <c r="F1378">
        <v>97</v>
      </c>
      <c r="G1378">
        <v>19</v>
      </c>
      <c r="H1378">
        <v>2015</v>
      </c>
      <c r="I1378">
        <v>22</v>
      </c>
      <c r="J1378" t="s">
        <v>248</v>
      </c>
      <c r="K1378" s="1">
        <v>42149</v>
      </c>
      <c r="L1378" s="1">
        <v>42155</v>
      </c>
      <c r="M1378" t="s">
        <v>16</v>
      </c>
    </row>
    <row r="1379" spans="1:13" x14ac:dyDescent="0.25">
      <c r="A1379">
        <v>832461367</v>
      </c>
      <c r="B1379">
        <v>1056</v>
      </c>
      <c r="C1379">
        <v>5393</v>
      </c>
      <c r="D1379">
        <v>7700</v>
      </c>
      <c r="E1379">
        <v>410065610085000</v>
      </c>
      <c r="F1379">
        <v>97</v>
      </c>
      <c r="G1379">
        <v>19</v>
      </c>
      <c r="H1379">
        <v>2015</v>
      </c>
      <c r="I1379">
        <v>22</v>
      </c>
      <c r="J1379" t="s">
        <v>248</v>
      </c>
      <c r="K1379" s="1">
        <v>42149</v>
      </c>
      <c r="L1379" s="1">
        <v>42155</v>
      </c>
      <c r="M1379" t="s">
        <v>17</v>
      </c>
    </row>
    <row r="1380" spans="1:13" x14ac:dyDescent="0.25">
      <c r="A1380">
        <v>832461848</v>
      </c>
      <c r="B1380">
        <v>556</v>
      </c>
      <c r="C1380">
        <v>5393</v>
      </c>
      <c r="D1380">
        <v>7700</v>
      </c>
      <c r="E1380">
        <v>410085799999000</v>
      </c>
      <c r="F1380">
        <v>97</v>
      </c>
      <c r="G1380">
        <v>19</v>
      </c>
      <c r="H1380">
        <v>2015</v>
      </c>
      <c r="I1380">
        <v>22</v>
      </c>
      <c r="J1380" t="s">
        <v>248</v>
      </c>
      <c r="K1380" s="1">
        <v>42149</v>
      </c>
      <c r="L1380" s="1">
        <v>42155</v>
      </c>
      <c r="M1380" t="s">
        <v>18</v>
      </c>
    </row>
    <row r="1381" spans="1:13" x14ac:dyDescent="0.25">
      <c r="A1381">
        <v>832462600</v>
      </c>
      <c r="B1381">
        <v>2029</v>
      </c>
      <c r="C1381">
        <v>5393</v>
      </c>
      <c r="F1381">
        <v>97</v>
      </c>
      <c r="G1381">
        <v>19</v>
      </c>
      <c r="H1381">
        <v>2015</v>
      </c>
      <c r="I1381">
        <v>22</v>
      </c>
      <c r="J1381" t="s">
        <v>248</v>
      </c>
      <c r="K1381" s="1">
        <v>42149</v>
      </c>
      <c r="L1381" s="1">
        <v>42155</v>
      </c>
      <c r="M1381" t="s">
        <v>19</v>
      </c>
    </row>
    <row r="1382" spans="1:13" x14ac:dyDescent="0.25">
      <c r="A1382">
        <v>832459933</v>
      </c>
      <c r="B1382">
        <v>7</v>
      </c>
      <c r="C1382">
        <v>5393</v>
      </c>
      <c r="D1382">
        <v>7700</v>
      </c>
      <c r="E1382">
        <v>400000610015000</v>
      </c>
      <c r="F1382">
        <v>97</v>
      </c>
      <c r="G1382">
        <v>19</v>
      </c>
      <c r="H1382">
        <v>2015</v>
      </c>
      <c r="I1382">
        <v>23</v>
      </c>
      <c r="J1382" t="s">
        <v>249</v>
      </c>
      <c r="K1382" s="1">
        <v>42156</v>
      </c>
      <c r="L1382" s="1">
        <v>42162</v>
      </c>
      <c r="M1382" t="s">
        <v>14</v>
      </c>
    </row>
    <row r="1383" spans="1:13" x14ac:dyDescent="0.25">
      <c r="A1383">
        <v>832460414</v>
      </c>
      <c r="B1383">
        <v>43</v>
      </c>
      <c r="C1383">
        <v>5393</v>
      </c>
      <c r="D1383">
        <v>7700</v>
      </c>
      <c r="E1383">
        <v>410015610040000</v>
      </c>
      <c r="F1383">
        <v>97</v>
      </c>
      <c r="G1383">
        <v>19</v>
      </c>
      <c r="H1383">
        <v>2015</v>
      </c>
      <c r="I1383">
        <v>23</v>
      </c>
      <c r="J1383" t="s">
        <v>249</v>
      </c>
      <c r="K1383" s="1">
        <v>42156</v>
      </c>
      <c r="L1383" s="1">
        <v>42162</v>
      </c>
      <c r="M1383" t="s">
        <v>15</v>
      </c>
    </row>
    <row r="1384" spans="1:13" x14ac:dyDescent="0.25">
      <c r="A1384">
        <v>832460895</v>
      </c>
      <c r="B1384">
        <v>334</v>
      </c>
      <c r="C1384">
        <v>5393</v>
      </c>
      <c r="D1384">
        <v>7700</v>
      </c>
      <c r="E1384">
        <v>410040610065000</v>
      </c>
      <c r="F1384">
        <v>97</v>
      </c>
      <c r="G1384">
        <v>19</v>
      </c>
      <c r="H1384">
        <v>2015</v>
      </c>
      <c r="I1384">
        <v>23</v>
      </c>
      <c r="J1384" t="s">
        <v>249</v>
      </c>
      <c r="K1384" s="1">
        <v>42156</v>
      </c>
      <c r="L1384" s="1">
        <v>42162</v>
      </c>
      <c r="M1384" t="s">
        <v>16</v>
      </c>
    </row>
    <row r="1385" spans="1:13" x14ac:dyDescent="0.25">
      <c r="A1385">
        <v>832461376</v>
      </c>
      <c r="B1385">
        <v>1018</v>
      </c>
      <c r="C1385">
        <v>5393</v>
      </c>
      <c r="D1385">
        <v>7700</v>
      </c>
      <c r="E1385">
        <v>410065610085000</v>
      </c>
      <c r="F1385">
        <v>97</v>
      </c>
      <c r="G1385">
        <v>19</v>
      </c>
      <c r="H1385">
        <v>2015</v>
      </c>
      <c r="I1385">
        <v>23</v>
      </c>
      <c r="J1385" t="s">
        <v>249</v>
      </c>
      <c r="K1385" s="1">
        <v>42156</v>
      </c>
      <c r="L1385" s="1">
        <v>42162</v>
      </c>
      <c r="M1385" t="s">
        <v>17</v>
      </c>
    </row>
    <row r="1386" spans="1:13" x14ac:dyDescent="0.25">
      <c r="A1386">
        <v>832461857</v>
      </c>
      <c r="B1386">
        <v>593</v>
      </c>
      <c r="C1386">
        <v>5393</v>
      </c>
      <c r="D1386">
        <v>7700</v>
      </c>
      <c r="E1386">
        <v>410085799999000</v>
      </c>
      <c r="F1386">
        <v>97</v>
      </c>
      <c r="G1386">
        <v>19</v>
      </c>
      <c r="H1386">
        <v>2015</v>
      </c>
      <c r="I1386">
        <v>23</v>
      </c>
      <c r="J1386" t="s">
        <v>249</v>
      </c>
      <c r="K1386" s="1">
        <v>42156</v>
      </c>
      <c r="L1386" s="1">
        <v>42162</v>
      </c>
      <c r="M1386" t="s">
        <v>18</v>
      </c>
    </row>
    <row r="1387" spans="1:13" x14ac:dyDescent="0.25">
      <c r="A1387">
        <v>832462141</v>
      </c>
      <c r="B1387">
        <v>1995</v>
      </c>
      <c r="C1387">
        <v>5393</v>
      </c>
      <c r="F1387">
        <v>97</v>
      </c>
      <c r="G1387">
        <v>19</v>
      </c>
      <c r="H1387">
        <v>2015</v>
      </c>
      <c r="I1387">
        <v>23</v>
      </c>
      <c r="J1387" t="s">
        <v>249</v>
      </c>
      <c r="K1387" s="1">
        <v>42156</v>
      </c>
      <c r="L1387" s="1">
        <v>42162</v>
      </c>
      <c r="M1387" t="s">
        <v>19</v>
      </c>
    </row>
    <row r="1388" spans="1:13" x14ac:dyDescent="0.25">
      <c r="A1388">
        <v>832459942</v>
      </c>
      <c r="B1388">
        <v>6</v>
      </c>
      <c r="C1388">
        <v>5393</v>
      </c>
      <c r="D1388">
        <v>7700</v>
      </c>
      <c r="E1388">
        <v>400000610015000</v>
      </c>
      <c r="F1388">
        <v>97</v>
      </c>
      <c r="G1388">
        <v>19</v>
      </c>
      <c r="H1388">
        <v>2015</v>
      </c>
      <c r="I1388">
        <v>24</v>
      </c>
      <c r="J1388" t="s">
        <v>250</v>
      </c>
      <c r="K1388" s="1">
        <v>42163</v>
      </c>
      <c r="L1388" s="1">
        <v>42169</v>
      </c>
      <c r="M1388" t="s">
        <v>14</v>
      </c>
    </row>
    <row r="1389" spans="1:13" x14ac:dyDescent="0.25">
      <c r="A1389">
        <v>832460423</v>
      </c>
      <c r="B1389">
        <v>43</v>
      </c>
      <c r="C1389">
        <v>5393</v>
      </c>
      <c r="D1389">
        <v>7700</v>
      </c>
      <c r="E1389">
        <v>410015610040000</v>
      </c>
      <c r="F1389">
        <v>97</v>
      </c>
      <c r="G1389">
        <v>19</v>
      </c>
      <c r="H1389">
        <v>2015</v>
      </c>
      <c r="I1389">
        <v>24</v>
      </c>
      <c r="J1389" t="s">
        <v>250</v>
      </c>
      <c r="K1389" s="1">
        <v>42163</v>
      </c>
      <c r="L1389" s="1">
        <v>42169</v>
      </c>
      <c r="M1389" t="s">
        <v>15</v>
      </c>
    </row>
    <row r="1390" spans="1:13" x14ac:dyDescent="0.25">
      <c r="A1390">
        <v>832460904</v>
      </c>
      <c r="B1390">
        <v>317</v>
      </c>
      <c r="C1390">
        <v>5393</v>
      </c>
      <c r="D1390">
        <v>7700</v>
      </c>
      <c r="E1390">
        <v>410040610065000</v>
      </c>
      <c r="F1390">
        <v>97</v>
      </c>
      <c r="G1390">
        <v>19</v>
      </c>
      <c r="H1390">
        <v>2015</v>
      </c>
      <c r="I1390">
        <v>24</v>
      </c>
      <c r="J1390" t="s">
        <v>250</v>
      </c>
      <c r="K1390" s="1">
        <v>42163</v>
      </c>
      <c r="L1390" s="1">
        <v>42169</v>
      </c>
      <c r="M1390" t="s">
        <v>16</v>
      </c>
    </row>
    <row r="1391" spans="1:13" x14ac:dyDescent="0.25">
      <c r="A1391">
        <v>832461385</v>
      </c>
      <c r="B1391">
        <v>956</v>
      </c>
      <c r="C1391">
        <v>5393</v>
      </c>
      <c r="D1391">
        <v>7700</v>
      </c>
      <c r="E1391">
        <v>410065610085000</v>
      </c>
      <c r="F1391">
        <v>97</v>
      </c>
      <c r="G1391">
        <v>19</v>
      </c>
      <c r="H1391">
        <v>2015</v>
      </c>
      <c r="I1391">
        <v>24</v>
      </c>
      <c r="J1391" t="s">
        <v>250</v>
      </c>
      <c r="K1391" s="1">
        <v>42163</v>
      </c>
      <c r="L1391" s="1">
        <v>42169</v>
      </c>
      <c r="M1391" t="s">
        <v>17</v>
      </c>
    </row>
    <row r="1392" spans="1:13" x14ac:dyDescent="0.25">
      <c r="A1392">
        <v>832461866</v>
      </c>
      <c r="B1392">
        <v>564</v>
      </c>
      <c r="C1392">
        <v>5393</v>
      </c>
      <c r="D1392">
        <v>7700</v>
      </c>
      <c r="E1392">
        <v>410085799999000</v>
      </c>
      <c r="F1392">
        <v>97</v>
      </c>
      <c r="G1392">
        <v>19</v>
      </c>
      <c r="H1392">
        <v>2015</v>
      </c>
      <c r="I1392">
        <v>24</v>
      </c>
      <c r="J1392" t="s">
        <v>250</v>
      </c>
      <c r="K1392" s="1">
        <v>42163</v>
      </c>
      <c r="L1392" s="1">
        <v>42169</v>
      </c>
      <c r="M1392" t="s">
        <v>18</v>
      </c>
    </row>
    <row r="1393" spans="1:13" x14ac:dyDescent="0.25">
      <c r="A1393">
        <v>832462441</v>
      </c>
      <c r="B1393">
        <v>1886</v>
      </c>
      <c r="C1393">
        <v>5393</v>
      </c>
      <c r="F1393">
        <v>97</v>
      </c>
      <c r="G1393">
        <v>19</v>
      </c>
      <c r="H1393">
        <v>2015</v>
      </c>
      <c r="I1393">
        <v>24</v>
      </c>
      <c r="J1393" t="s">
        <v>250</v>
      </c>
      <c r="K1393" s="1">
        <v>42163</v>
      </c>
      <c r="L1393" s="1">
        <v>42169</v>
      </c>
      <c r="M1393" t="s">
        <v>19</v>
      </c>
    </row>
    <row r="1394" spans="1:13" x14ac:dyDescent="0.25">
      <c r="A1394">
        <v>832459951</v>
      </c>
      <c r="B1394">
        <v>9</v>
      </c>
      <c r="C1394">
        <v>5393</v>
      </c>
      <c r="D1394">
        <v>7700</v>
      </c>
      <c r="E1394">
        <v>400000610015000</v>
      </c>
      <c r="F1394">
        <v>97</v>
      </c>
      <c r="G1394">
        <v>19</v>
      </c>
      <c r="H1394">
        <v>2015</v>
      </c>
      <c r="I1394">
        <v>25</v>
      </c>
      <c r="J1394" t="s">
        <v>251</v>
      </c>
      <c r="K1394" s="1">
        <v>42170</v>
      </c>
      <c r="L1394" s="1">
        <v>42176</v>
      </c>
      <c r="M1394" t="s">
        <v>14</v>
      </c>
    </row>
    <row r="1395" spans="1:13" x14ac:dyDescent="0.25">
      <c r="A1395">
        <v>832460432</v>
      </c>
      <c r="B1395">
        <v>33</v>
      </c>
      <c r="C1395">
        <v>5393</v>
      </c>
      <c r="D1395">
        <v>7700</v>
      </c>
      <c r="E1395">
        <v>410015610040000</v>
      </c>
      <c r="F1395">
        <v>97</v>
      </c>
      <c r="G1395">
        <v>19</v>
      </c>
      <c r="H1395">
        <v>2015</v>
      </c>
      <c r="I1395">
        <v>25</v>
      </c>
      <c r="J1395" t="s">
        <v>251</v>
      </c>
      <c r="K1395" s="1">
        <v>42170</v>
      </c>
      <c r="L1395" s="1">
        <v>42176</v>
      </c>
      <c r="M1395" t="s">
        <v>15</v>
      </c>
    </row>
    <row r="1396" spans="1:13" x14ac:dyDescent="0.25">
      <c r="A1396">
        <v>832460913</v>
      </c>
      <c r="B1396">
        <v>319</v>
      </c>
      <c r="C1396">
        <v>5393</v>
      </c>
      <c r="D1396">
        <v>7700</v>
      </c>
      <c r="E1396">
        <v>410040610065000</v>
      </c>
      <c r="F1396">
        <v>97</v>
      </c>
      <c r="G1396">
        <v>19</v>
      </c>
      <c r="H1396">
        <v>2015</v>
      </c>
      <c r="I1396">
        <v>25</v>
      </c>
      <c r="J1396" t="s">
        <v>251</v>
      </c>
      <c r="K1396" s="1">
        <v>42170</v>
      </c>
      <c r="L1396" s="1">
        <v>42176</v>
      </c>
      <c r="M1396" t="s">
        <v>16</v>
      </c>
    </row>
    <row r="1397" spans="1:13" x14ac:dyDescent="0.25">
      <c r="A1397">
        <v>832461394</v>
      </c>
      <c r="B1397">
        <v>926</v>
      </c>
      <c r="C1397">
        <v>5393</v>
      </c>
      <c r="D1397">
        <v>7700</v>
      </c>
      <c r="E1397">
        <v>410065610085000</v>
      </c>
      <c r="F1397">
        <v>97</v>
      </c>
      <c r="G1397">
        <v>19</v>
      </c>
      <c r="H1397">
        <v>2015</v>
      </c>
      <c r="I1397">
        <v>25</v>
      </c>
      <c r="J1397" t="s">
        <v>251</v>
      </c>
      <c r="K1397" s="1">
        <v>42170</v>
      </c>
      <c r="L1397" s="1">
        <v>42176</v>
      </c>
      <c r="M1397" t="s">
        <v>17</v>
      </c>
    </row>
    <row r="1398" spans="1:13" x14ac:dyDescent="0.25">
      <c r="A1398">
        <v>832461875</v>
      </c>
      <c r="B1398">
        <v>474</v>
      </c>
      <c r="C1398">
        <v>5393</v>
      </c>
      <c r="D1398">
        <v>7700</v>
      </c>
      <c r="E1398">
        <v>410085799999000</v>
      </c>
      <c r="F1398">
        <v>97</v>
      </c>
      <c r="G1398">
        <v>19</v>
      </c>
      <c r="H1398">
        <v>2015</v>
      </c>
      <c r="I1398">
        <v>25</v>
      </c>
      <c r="J1398" t="s">
        <v>251</v>
      </c>
      <c r="K1398" s="1">
        <v>42170</v>
      </c>
      <c r="L1398" s="1">
        <v>42176</v>
      </c>
      <c r="M1398" t="s">
        <v>18</v>
      </c>
    </row>
    <row r="1399" spans="1:13" x14ac:dyDescent="0.25">
      <c r="A1399">
        <v>832462474</v>
      </c>
      <c r="B1399">
        <v>1761</v>
      </c>
      <c r="C1399">
        <v>5393</v>
      </c>
      <c r="F1399">
        <v>97</v>
      </c>
      <c r="G1399">
        <v>19</v>
      </c>
      <c r="H1399">
        <v>2015</v>
      </c>
      <c r="I1399">
        <v>25</v>
      </c>
      <c r="J1399" t="s">
        <v>251</v>
      </c>
      <c r="K1399" s="1">
        <v>42170</v>
      </c>
      <c r="L1399" s="1">
        <v>42176</v>
      </c>
      <c r="M1399" t="s">
        <v>19</v>
      </c>
    </row>
    <row r="1400" spans="1:13" x14ac:dyDescent="0.25">
      <c r="A1400">
        <v>832459960</v>
      </c>
      <c r="B1400">
        <v>7</v>
      </c>
      <c r="C1400">
        <v>5393</v>
      </c>
      <c r="D1400">
        <v>7700</v>
      </c>
      <c r="E1400">
        <v>400000610015000</v>
      </c>
      <c r="F1400">
        <v>97</v>
      </c>
      <c r="G1400">
        <v>19</v>
      </c>
      <c r="H1400">
        <v>2015</v>
      </c>
      <c r="I1400">
        <v>26</v>
      </c>
      <c r="J1400" t="s">
        <v>252</v>
      </c>
      <c r="K1400" s="1">
        <v>42177</v>
      </c>
      <c r="L1400" s="1">
        <v>42183</v>
      </c>
      <c r="M1400" t="s">
        <v>14</v>
      </c>
    </row>
    <row r="1401" spans="1:13" x14ac:dyDescent="0.25">
      <c r="A1401">
        <v>832460441</v>
      </c>
      <c r="B1401">
        <v>42</v>
      </c>
      <c r="C1401">
        <v>5393</v>
      </c>
      <c r="D1401">
        <v>7700</v>
      </c>
      <c r="E1401">
        <v>410015610040000</v>
      </c>
      <c r="F1401">
        <v>97</v>
      </c>
      <c r="G1401">
        <v>19</v>
      </c>
      <c r="H1401">
        <v>2015</v>
      </c>
      <c r="I1401">
        <v>26</v>
      </c>
      <c r="J1401" t="s">
        <v>252</v>
      </c>
      <c r="K1401" s="1">
        <v>42177</v>
      </c>
      <c r="L1401" s="1">
        <v>42183</v>
      </c>
      <c r="M1401" t="s">
        <v>15</v>
      </c>
    </row>
    <row r="1402" spans="1:13" x14ac:dyDescent="0.25">
      <c r="A1402">
        <v>832460923</v>
      </c>
      <c r="B1402">
        <v>333</v>
      </c>
      <c r="C1402">
        <v>5393</v>
      </c>
      <c r="D1402">
        <v>7700</v>
      </c>
      <c r="E1402">
        <v>410040610065000</v>
      </c>
      <c r="F1402">
        <v>97</v>
      </c>
      <c r="G1402">
        <v>19</v>
      </c>
      <c r="H1402">
        <v>2015</v>
      </c>
      <c r="I1402">
        <v>26</v>
      </c>
      <c r="J1402" t="s">
        <v>252</v>
      </c>
      <c r="K1402" s="1">
        <v>42177</v>
      </c>
      <c r="L1402" s="1">
        <v>42183</v>
      </c>
      <c r="M1402" t="s">
        <v>16</v>
      </c>
    </row>
    <row r="1403" spans="1:13" x14ac:dyDescent="0.25">
      <c r="A1403">
        <v>832461403</v>
      </c>
      <c r="B1403">
        <v>986</v>
      </c>
      <c r="C1403">
        <v>5393</v>
      </c>
      <c r="D1403">
        <v>7700</v>
      </c>
      <c r="E1403">
        <v>410065610085000</v>
      </c>
      <c r="F1403">
        <v>97</v>
      </c>
      <c r="G1403">
        <v>19</v>
      </c>
      <c r="H1403">
        <v>2015</v>
      </c>
      <c r="I1403">
        <v>26</v>
      </c>
      <c r="J1403" t="s">
        <v>252</v>
      </c>
      <c r="K1403" s="1">
        <v>42177</v>
      </c>
      <c r="L1403" s="1">
        <v>42183</v>
      </c>
      <c r="M1403" t="s">
        <v>17</v>
      </c>
    </row>
    <row r="1404" spans="1:13" x14ac:dyDescent="0.25">
      <c r="A1404">
        <v>832461884</v>
      </c>
      <c r="B1404">
        <v>522</v>
      </c>
      <c r="C1404">
        <v>5393</v>
      </c>
      <c r="D1404">
        <v>7700</v>
      </c>
      <c r="E1404">
        <v>410085799999000</v>
      </c>
      <c r="F1404">
        <v>97</v>
      </c>
      <c r="G1404">
        <v>19</v>
      </c>
      <c r="H1404">
        <v>2015</v>
      </c>
      <c r="I1404">
        <v>26</v>
      </c>
      <c r="J1404" t="s">
        <v>252</v>
      </c>
      <c r="K1404" s="1">
        <v>42177</v>
      </c>
      <c r="L1404" s="1">
        <v>42183</v>
      </c>
      <c r="M1404" t="s">
        <v>18</v>
      </c>
    </row>
    <row r="1405" spans="1:13" x14ac:dyDescent="0.25">
      <c r="A1405">
        <v>832462579</v>
      </c>
      <c r="B1405">
        <v>1890</v>
      </c>
      <c r="C1405">
        <v>5393</v>
      </c>
      <c r="F1405">
        <v>97</v>
      </c>
      <c r="G1405">
        <v>19</v>
      </c>
      <c r="H1405">
        <v>2015</v>
      </c>
      <c r="I1405">
        <v>26</v>
      </c>
      <c r="J1405" t="s">
        <v>252</v>
      </c>
      <c r="K1405" s="1">
        <v>42177</v>
      </c>
      <c r="L1405" s="1">
        <v>42183</v>
      </c>
      <c r="M1405" t="s">
        <v>19</v>
      </c>
    </row>
    <row r="1406" spans="1:13" x14ac:dyDescent="0.25">
      <c r="A1406">
        <v>832459969</v>
      </c>
      <c r="B1406">
        <v>10</v>
      </c>
      <c r="C1406">
        <v>5393</v>
      </c>
      <c r="D1406">
        <v>7700</v>
      </c>
      <c r="E1406">
        <v>400000610015000</v>
      </c>
      <c r="F1406">
        <v>97</v>
      </c>
      <c r="G1406">
        <v>19</v>
      </c>
      <c r="H1406">
        <v>2015</v>
      </c>
      <c r="I1406">
        <v>27</v>
      </c>
      <c r="J1406" t="s">
        <v>253</v>
      </c>
      <c r="K1406" s="1">
        <v>42184</v>
      </c>
      <c r="L1406" s="1">
        <v>42190</v>
      </c>
      <c r="M1406" t="s">
        <v>14</v>
      </c>
    </row>
    <row r="1407" spans="1:13" x14ac:dyDescent="0.25">
      <c r="A1407">
        <v>832460450</v>
      </c>
      <c r="B1407">
        <v>52</v>
      </c>
      <c r="C1407">
        <v>5393</v>
      </c>
      <c r="D1407">
        <v>7700</v>
      </c>
      <c r="E1407">
        <v>410015610040000</v>
      </c>
      <c r="F1407">
        <v>97</v>
      </c>
      <c r="G1407">
        <v>19</v>
      </c>
      <c r="H1407">
        <v>2015</v>
      </c>
      <c r="I1407">
        <v>27</v>
      </c>
      <c r="J1407" t="s">
        <v>253</v>
      </c>
      <c r="K1407" s="1">
        <v>42184</v>
      </c>
      <c r="L1407" s="1">
        <v>42190</v>
      </c>
      <c r="M1407" t="s">
        <v>15</v>
      </c>
    </row>
    <row r="1408" spans="1:13" x14ac:dyDescent="0.25">
      <c r="A1408">
        <v>832460931</v>
      </c>
      <c r="B1408">
        <v>368</v>
      </c>
      <c r="C1408">
        <v>5393</v>
      </c>
      <c r="D1408">
        <v>7700</v>
      </c>
      <c r="E1408">
        <v>410040610065000</v>
      </c>
      <c r="F1408">
        <v>97</v>
      </c>
      <c r="G1408">
        <v>19</v>
      </c>
      <c r="H1408">
        <v>2015</v>
      </c>
      <c r="I1408">
        <v>27</v>
      </c>
      <c r="J1408" t="s">
        <v>253</v>
      </c>
      <c r="K1408" s="1">
        <v>42184</v>
      </c>
      <c r="L1408" s="1">
        <v>42190</v>
      </c>
      <c r="M1408" t="s">
        <v>16</v>
      </c>
    </row>
    <row r="1409" spans="1:13" x14ac:dyDescent="0.25">
      <c r="A1409">
        <v>832461409</v>
      </c>
      <c r="B1409">
        <v>1036</v>
      </c>
      <c r="C1409">
        <v>5393</v>
      </c>
      <c r="D1409">
        <v>7700</v>
      </c>
      <c r="E1409">
        <v>410065610085000</v>
      </c>
      <c r="F1409">
        <v>97</v>
      </c>
      <c r="G1409">
        <v>19</v>
      </c>
      <c r="H1409">
        <v>2015</v>
      </c>
      <c r="I1409">
        <v>27</v>
      </c>
      <c r="J1409" t="s">
        <v>253</v>
      </c>
      <c r="K1409" s="1">
        <v>42184</v>
      </c>
      <c r="L1409" s="1">
        <v>42190</v>
      </c>
      <c r="M1409" t="s">
        <v>17</v>
      </c>
    </row>
    <row r="1410" spans="1:13" x14ac:dyDescent="0.25">
      <c r="A1410">
        <v>832461893</v>
      </c>
      <c r="B1410">
        <v>584</v>
      </c>
      <c r="C1410">
        <v>5393</v>
      </c>
      <c r="D1410">
        <v>7700</v>
      </c>
      <c r="E1410">
        <v>410085799999000</v>
      </c>
      <c r="F1410">
        <v>97</v>
      </c>
      <c r="G1410">
        <v>19</v>
      </c>
      <c r="H1410">
        <v>2015</v>
      </c>
      <c r="I1410">
        <v>27</v>
      </c>
      <c r="J1410" t="s">
        <v>253</v>
      </c>
      <c r="K1410" s="1">
        <v>42184</v>
      </c>
      <c r="L1410" s="1">
        <v>42190</v>
      </c>
      <c r="M1410" t="s">
        <v>18</v>
      </c>
    </row>
    <row r="1411" spans="1:13" x14ac:dyDescent="0.25">
      <c r="A1411">
        <v>832462425</v>
      </c>
      <c r="B1411">
        <v>2050</v>
      </c>
      <c r="C1411">
        <v>5393</v>
      </c>
      <c r="F1411">
        <v>97</v>
      </c>
      <c r="G1411">
        <v>19</v>
      </c>
      <c r="H1411">
        <v>2015</v>
      </c>
      <c r="I1411">
        <v>27</v>
      </c>
      <c r="J1411" t="s">
        <v>253</v>
      </c>
      <c r="K1411" s="1">
        <v>42184</v>
      </c>
      <c r="L1411" s="1">
        <v>42190</v>
      </c>
      <c r="M1411" t="s">
        <v>19</v>
      </c>
    </row>
    <row r="1412" spans="1:13" x14ac:dyDescent="0.25">
      <c r="A1412">
        <v>832459978</v>
      </c>
      <c r="B1412">
        <v>12</v>
      </c>
      <c r="C1412">
        <v>5393</v>
      </c>
      <c r="D1412">
        <v>7700</v>
      </c>
      <c r="E1412">
        <v>400000610015000</v>
      </c>
      <c r="F1412">
        <v>97</v>
      </c>
      <c r="G1412">
        <v>19</v>
      </c>
      <c r="H1412">
        <v>2015</v>
      </c>
      <c r="I1412">
        <v>28</v>
      </c>
      <c r="J1412" t="s">
        <v>254</v>
      </c>
      <c r="K1412" s="1">
        <v>42191</v>
      </c>
      <c r="L1412" s="1">
        <v>42197</v>
      </c>
      <c r="M1412" t="s">
        <v>14</v>
      </c>
    </row>
    <row r="1413" spans="1:13" x14ac:dyDescent="0.25">
      <c r="A1413">
        <v>832460459</v>
      </c>
      <c r="B1413">
        <v>56</v>
      </c>
      <c r="C1413">
        <v>5393</v>
      </c>
      <c r="D1413">
        <v>7700</v>
      </c>
      <c r="E1413">
        <v>410015610040000</v>
      </c>
      <c r="F1413">
        <v>97</v>
      </c>
      <c r="G1413">
        <v>19</v>
      </c>
      <c r="H1413">
        <v>2015</v>
      </c>
      <c r="I1413">
        <v>28</v>
      </c>
      <c r="J1413" t="s">
        <v>254</v>
      </c>
      <c r="K1413" s="1">
        <v>42191</v>
      </c>
      <c r="L1413" s="1">
        <v>42197</v>
      </c>
      <c r="M1413" t="s">
        <v>15</v>
      </c>
    </row>
    <row r="1414" spans="1:13" x14ac:dyDescent="0.25">
      <c r="A1414">
        <v>832460940</v>
      </c>
      <c r="B1414">
        <v>352</v>
      </c>
      <c r="C1414">
        <v>5393</v>
      </c>
      <c r="D1414">
        <v>7700</v>
      </c>
      <c r="E1414">
        <v>410040610065000</v>
      </c>
      <c r="F1414">
        <v>97</v>
      </c>
      <c r="G1414">
        <v>19</v>
      </c>
      <c r="H1414">
        <v>2015</v>
      </c>
      <c r="I1414">
        <v>28</v>
      </c>
      <c r="J1414" t="s">
        <v>254</v>
      </c>
      <c r="K1414" s="1">
        <v>42191</v>
      </c>
      <c r="L1414" s="1">
        <v>42197</v>
      </c>
      <c r="M1414" t="s">
        <v>16</v>
      </c>
    </row>
    <row r="1415" spans="1:13" x14ac:dyDescent="0.25">
      <c r="A1415">
        <v>832461421</v>
      </c>
      <c r="B1415">
        <v>1094</v>
      </c>
      <c r="C1415">
        <v>5393</v>
      </c>
      <c r="D1415">
        <v>7700</v>
      </c>
      <c r="E1415">
        <v>410065610085000</v>
      </c>
      <c r="F1415">
        <v>97</v>
      </c>
      <c r="G1415">
        <v>19</v>
      </c>
      <c r="H1415">
        <v>2015</v>
      </c>
      <c r="I1415">
        <v>28</v>
      </c>
      <c r="J1415" t="s">
        <v>254</v>
      </c>
      <c r="K1415" s="1">
        <v>42191</v>
      </c>
      <c r="L1415" s="1">
        <v>42197</v>
      </c>
      <c r="M1415" t="s">
        <v>17</v>
      </c>
    </row>
    <row r="1416" spans="1:13" x14ac:dyDescent="0.25">
      <c r="A1416">
        <v>832461902</v>
      </c>
      <c r="B1416">
        <v>625</v>
      </c>
      <c r="C1416">
        <v>5393</v>
      </c>
      <c r="D1416">
        <v>7700</v>
      </c>
      <c r="E1416">
        <v>410085799999000</v>
      </c>
      <c r="F1416">
        <v>97</v>
      </c>
      <c r="G1416">
        <v>19</v>
      </c>
      <c r="H1416">
        <v>2015</v>
      </c>
      <c r="I1416">
        <v>28</v>
      </c>
      <c r="J1416" t="s">
        <v>254</v>
      </c>
      <c r="K1416" s="1">
        <v>42191</v>
      </c>
      <c r="L1416" s="1">
        <v>42197</v>
      </c>
      <c r="M1416" t="s">
        <v>18</v>
      </c>
    </row>
    <row r="1417" spans="1:13" x14ac:dyDescent="0.25">
      <c r="A1417">
        <v>832462448</v>
      </c>
      <c r="B1417">
        <v>2139</v>
      </c>
      <c r="C1417">
        <v>5393</v>
      </c>
      <c r="F1417">
        <v>97</v>
      </c>
      <c r="G1417">
        <v>19</v>
      </c>
      <c r="H1417">
        <v>2015</v>
      </c>
      <c r="I1417">
        <v>28</v>
      </c>
      <c r="J1417" t="s">
        <v>254</v>
      </c>
      <c r="K1417" s="1">
        <v>42191</v>
      </c>
      <c r="L1417" s="1">
        <v>42197</v>
      </c>
      <c r="M1417" t="s">
        <v>19</v>
      </c>
    </row>
    <row r="1418" spans="1:13" x14ac:dyDescent="0.25">
      <c r="A1418">
        <v>832459987</v>
      </c>
      <c r="B1418">
        <v>17</v>
      </c>
      <c r="C1418">
        <v>5393</v>
      </c>
      <c r="D1418">
        <v>7700</v>
      </c>
      <c r="E1418">
        <v>400000610015000</v>
      </c>
      <c r="F1418">
        <v>97</v>
      </c>
      <c r="G1418">
        <v>19</v>
      </c>
      <c r="H1418">
        <v>2015</v>
      </c>
      <c r="I1418">
        <v>29</v>
      </c>
      <c r="J1418" t="s">
        <v>255</v>
      </c>
      <c r="K1418" s="1">
        <v>42198</v>
      </c>
      <c r="L1418" s="1">
        <v>42204</v>
      </c>
      <c r="M1418" t="s">
        <v>14</v>
      </c>
    </row>
    <row r="1419" spans="1:13" x14ac:dyDescent="0.25">
      <c r="A1419">
        <v>832460468</v>
      </c>
      <c r="B1419">
        <v>40</v>
      </c>
      <c r="C1419">
        <v>5393</v>
      </c>
      <c r="D1419">
        <v>7700</v>
      </c>
      <c r="E1419">
        <v>410015610040000</v>
      </c>
      <c r="F1419">
        <v>97</v>
      </c>
      <c r="G1419">
        <v>19</v>
      </c>
      <c r="H1419">
        <v>2015</v>
      </c>
      <c r="I1419">
        <v>29</v>
      </c>
      <c r="J1419" t="s">
        <v>255</v>
      </c>
      <c r="K1419" s="1">
        <v>42198</v>
      </c>
      <c r="L1419" s="1">
        <v>42204</v>
      </c>
      <c r="M1419" t="s">
        <v>15</v>
      </c>
    </row>
    <row r="1420" spans="1:13" x14ac:dyDescent="0.25">
      <c r="A1420">
        <v>832460949</v>
      </c>
      <c r="B1420">
        <v>344</v>
      </c>
      <c r="C1420">
        <v>5393</v>
      </c>
      <c r="D1420">
        <v>7700</v>
      </c>
      <c r="E1420">
        <v>410040610065000</v>
      </c>
      <c r="F1420">
        <v>97</v>
      </c>
      <c r="G1420">
        <v>19</v>
      </c>
      <c r="H1420">
        <v>2015</v>
      </c>
      <c r="I1420">
        <v>29</v>
      </c>
      <c r="J1420" t="s">
        <v>255</v>
      </c>
      <c r="K1420" s="1">
        <v>42198</v>
      </c>
      <c r="L1420" s="1">
        <v>42204</v>
      </c>
      <c r="M1420" t="s">
        <v>16</v>
      </c>
    </row>
    <row r="1421" spans="1:13" x14ac:dyDescent="0.25">
      <c r="A1421">
        <v>832461430</v>
      </c>
      <c r="B1421">
        <v>976</v>
      </c>
      <c r="C1421">
        <v>5393</v>
      </c>
      <c r="D1421">
        <v>7700</v>
      </c>
      <c r="E1421">
        <v>410065610085000</v>
      </c>
      <c r="F1421">
        <v>97</v>
      </c>
      <c r="G1421">
        <v>19</v>
      </c>
      <c r="H1421">
        <v>2015</v>
      </c>
      <c r="I1421">
        <v>29</v>
      </c>
      <c r="J1421" t="s">
        <v>255</v>
      </c>
      <c r="K1421" s="1">
        <v>42198</v>
      </c>
      <c r="L1421" s="1">
        <v>42204</v>
      </c>
      <c r="M1421" t="s">
        <v>17</v>
      </c>
    </row>
    <row r="1422" spans="1:13" x14ac:dyDescent="0.25">
      <c r="A1422">
        <v>832461911</v>
      </c>
      <c r="B1422">
        <v>566</v>
      </c>
      <c r="C1422">
        <v>5393</v>
      </c>
      <c r="D1422">
        <v>7700</v>
      </c>
      <c r="E1422">
        <v>410085799999000</v>
      </c>
      <c r="F1422">
        <v>97</v>
      </c>
      <c r="G1422">
        <v>19</v>
      </c>
      <c r="H1422">
        <v>2015</v>
      </c>
      <c r="I1422">
        <v>29</v>
      </c>
      <c r="J1422" t="s">
        <v>255</v>
      </c>
      <c r="K1422" s="1">
        <v>42198</v>
      </c>
      <c r="L1422" s="1">
        <v>42204</v>
      </c>
      <c r="M1422" t="s">
        <v>18</v>
      </c>
    </row>
    <row r="1423" spans="1:13" x14ac:dyDescent="0.25">
      <c r="A1423">
        <v>832462495</v>
      </c>
      <c r="B1423">
        <v>1943</v>
      </c>
      <c r="C1423">
        <v>5393</v>
      </c>
      <c r="F1423">
        <v>97</v>
      </c>
      <c r="G1423">
        <v>19</v>
      </c>
      <c r="H1423">
        <v>2015</v>
      </c>
      <c r="I1423">
        <v>29</v>
      </c>
      <c r="J1423" t="s">
        <v>255</v>
      </c>
      <c r="K1423" s="1">
        <v>42198</v>
      </c>
      <c r="L1423" s="1">
        <v>42204</v>
      </c>
      <c r="M1423" t="s">
        <v>19</v>
      </c>
    </row>
    <row r="1424" spans="1:13" x14ac:dyDescent="0.25">
      <c r="A1424">
        <v>832459996</v>
      </c>
      <c r="B1424">
        <v>6</v>
      </c>
      <c r="C1424">
        <v>5393</v>
      </c>
      <c r="D1424">
        <v>7700</v>
      </c>
      <c r="E1424">
        <v>400000610015000</v>
      </c>
      <c r="F1424">
        <v>97</v>
      </c>
      <c r="G1424">
        <v>19</v>
      </c>
      <c r="H1424">
        <v>2015</v>
      </c>
      <c r="I1424">
        <v>30</v>
      </c>
      <c r="J1424" t="s">
        <v>256</v>
      </c>
      <c r="K1424" s="1">
        <v>42205</v>
      </c>
      <c r="L1424" s="1">
        <v>42211</v>
      </c>
      <c r="M1424" t="s">
        <v>14</v>
      </c>
    </row>
    <row r="1425" spans="1:13" x14ac:dyDescent="0.25">
      <c r="A1425">
        <v>832460477</v>
      </c>
      <c r="B1425">
        <v>37</v>
      </c>
      <c r="C1425">
        <v>5393</v>
      </c>
      <c r="D1425">
        <v>7700</v>
      </c>
      <c r="E1425">
        <v>410015610040000</v>
      </c>
      <c r="F1425">
        <v>97</v>
      </c>
      <c r="G1425">
        <v>19</v>
      </c>
      <c r="H1425">
        <v>2015</v>
      </c>
      <c r="I1425">
        <v>30</v>
      </c>
      <c r="J1425" t="s">
        <v>256</v>
      </c>
      <c r="K1425" s="1">
        <v>42205</v>
      </c>
      <c r="L1425" s="1">
        <v>42211</v>
      </c>
      <c r="M1425" t="s">
        <v>15</v>
      </c>
    </row>
    <row r="1426" spans="1:13" x14ac:dyDescent="0.25">
      <c r="A1426">
        <v>832460958</v>
      </c>
      <c r="B1426">
        <v>348</v>
      </c>
      <c r="C1426">
        <v>5393</v>
      </c>
      <c r="D1426">
        <v>7700</v>
      </c>
      <c r="E1426">
        <v>410040610065000</v>
      </c>
      <c r="F1426">
        <v>97</v>
      </c>
      <c r="G1426">
        <v>19</v>
      </c>
      <c r="H1426">
        <v>2015</v>
      </c>
      <c r="I1426">
        <v>30</v>
      </c>
      <c r="J1426" t="s">
        <v>256</v>
      </c>
      <c r="K1426" s="1">
        <v>42205</v>
      </c>
      <c r="L1426" s="1">
        <v>42211</v>
      </c>
      <c r="M1426" t="s">
        <v>16</v>
      </c>
    </row>
    <row r="1427" spans="1:13" x14ac:dyDescent="0.25">
      <c r="A1427">
        <v>832461439</v>
      </c>
      <c r="B1427">
        <v>1121</v>
      </c>
      <c r="C1427">
        <v>5393</v>
      </c>
      <c r="D1427">
        <v>7700</v>
      </c>
      <c r="E1427">
        <v>410065610085000</v>
      </c>
      <c r="F1427">
        <v>97</v>
      </c>
      <c r="G1427">
        <v>19</v>
      </c>
      <c r="H1427">
        <v>2015</v>
      </c>
      <c r="I1427">
        <v>30</v>
      </c>
      <c r="J1427" t="s">
        <v>256</v>
      </c>
      <c r="K1427" s="1">
        <v>42205</v>
      </c>
      <c r="L1427" s="1">
        <v>42211</v>
      </c>
      <c r="M1427" t="s">
        <v>17</v>
      </c>
    </row>
    <row r="1428" spans="1:13" x14ac:dyDescent="0.25">
      <c r="A1428">
        <v>832461920</v>
      </c>
      <c r="B1428">
        <v>597</v>
      </c>
      <c r="C1428">
        <v>5393</v>
      </c>
      <c r="D1428">
        <v>7700</v>
      </c>
      <c r="E1428">
        <v>410085799999000</v>
      </c>
      <c r="F1428">
        <v>97</v>
      </c>
      <c r="G1428">
        <v>19</v>
      </c>
      <c r="H1428">
        <v>2015</v>
      </c>
      <c r="I1428">
        <v>30</v>
      </c>
      <c r="J1428" t="s">
        <v>256</v>
      </c>
      <c r="K1428" s="1">
        <v>42205</v>
      </c>
      <c r="L1428" s="1">
        <v>42211</v>
      </c>
      <c r="M1428" t="s">
        <v>18</v>
      </c>
    </row>
    <row r="1429" spans="1:13" x14ac:dyDescent="0.25">
      <c r="A1429">
        <v>832462352</v>
      </c>
      <c r="B1429">
        <v>2109</v>
      </c>
      <c r="C1429">
        <v>5393</v>
      </c>
      <c r="F1429">
        <v>97</v>
      </c>
      <c r="G1429">
        <v>19</v>
      </c>
      <c r="H1429">
        <v>2015</v>
      </c>
      <c r="I1429">
        <v>30</v>
      </c>
      <c r="J1429" t="s">
        <v>256</v>
      </c>
      <c r="K1429" s="1">
        <v>42205</v>
      </c>
      <c r="L1429" s="1">
        <v>42211</v>
      </c>
      <c r="M1429" t="s">
        <v>19</v>
      </c>
    </row>
    <row r="1430" spans="1:13" x14ac:dyDescent="0.25">
      <c r="A1430">
        <v>832460005</v>
      </c>
      <c r="B1430">
        <v>12</v>
      </c>
      <c r="C1430">
        <v>5393</v>
      </c>
      <c r="D1430">
        <v>7700</v>
      </c>
      <c r="E1430">
        <v>400000610015000</v>
      </c>
      <c r="F1430">
        <v>97</v>
      </c>
      <c r="G1430">
        <v>19</v>
      </c>
      <c r="H1430">
        <v>2015</v>
      </c>
      <c r="I1430">
        <v>31</v>
      </c>
      <c r="J1430" t="s">
        <v>257</v>
      </c>
      <c r="K1430" s="1">
        <v>42212</v>
      </c>
      <c r="L1430" s="1">
        <v>42218</v>
      </c>
      <c r="M1430" t="s">
        <v>14</v>
      </c>
    </row>
    <row r="1431" spans="1:13" x14ac:dyDescent="0.25">
      <c r="A1431">
        <v>832460486</v>
      </c>
      <c r="B1431">
        <v>32</v>
      </c>
      <c r="C1431">
        <v>5393</v>
      </c>
      <c r="D1431">
        <v>7700</v>
      </c>
      <c r="E1431">
        <v>410015610040000</v>
      </c>
      <c r="F1431">
        <v>97</v>
      </c>
      <c r="G1431">
        <v>19</v>
      </c>
      <c r="H1431">
        <v>2015</v>
      </c>
      <c r="I1431">
        <v>31</v>
      </c>
      <c r="J1431" t="s">
        <v>257</v>
      </c>
      <c r="K1431" s="1">
        <v>42212</v>
      </c>
      <c r="L1431" s="1">
        <v>42218</v>
      </c>
      <c r="M1431" t="s">
        <v>15</v>
      </c>
    </row>
    <row r="1432" spans="1:13" x14ac:dyDescent="0.25">
      <c r="A1432">
        <v>832460967</v>
      </c>
      <c r="B1432">
        <v>346</v>
      </c>
      <c r="C1432">
        <v>5393</v>
      </c>
      <c r="D1432">
        <v>7700</v>
      </c>
      <c r="E1432">
        <v>410040610065000</v>
      </c>
      <c r="F1432">
        <v>97</v>
      </c>
      <c r="G1432">
        <v>19</v>
      </c>
      <c r="H1432">
        <v>2015</v>
      </c>
      <c r="I1432">
        <v>31</v>
      </c>
      <c r="J1432" t="s">
        <v>257</v>
      </c>
      <c r="K1432" s="1">
        <v>42212</v>
      </c>
      <c r="L1432" s="1">
        <v>42218</v>
      </c>
      <c r="M1432" t="s">
        <v>16</v>
      </c>
    </row>
    <row r="1433" spans="1:13" x14ac:dyDescent="0.25">
      <c r="A1433">
        <v>832461448</v>
      </c>
      <c r="B1433">
        <v>993</v>
      </c>
      <c r="C1433">
        <v>5393</v>
      </c>
      <c r="D1433">
        <v>7700</v>
      </c>
      <c r="E1433">
        <v>410065610085000</v>
      </c>
      <c r="F1433">
        <v>97</v>
      </c>
      <c r="G1433">
        <v>19</v>
      </c>
      <c r="H1433">
        <v>2015</v>
      </c>
      <c r="I1433">
        <v>31</v>
      </c>
      <c r="J1433" t="s">
        <v>257</v>
      </c>
      <c r="K1433" s="1">
        <v>42212</v>
      </c>
      <c r="L1433" s="1">
        <v>42218</v>
      </c>
      <c r="M1433" t="s">
        <v>17</v>
      </c>
    </row>
    <row r="1434" spans="1:13" x14ac:dyDescent="0.25">
      <c r="A1434">
        <v>832461929</v>
      </c>
      <c r="B1434">
        <v>503</v>
      </c>
      <c r="C1434">
        <v>5393</v>
      </c>
      <c r="D1434">
        <v>7700</v>
      </c>
      <c r="E1434">
        <v>410085799999000</v>
      </c>
      <c r="F1434">
        <v>97</v>
      </c>
      <c r="G1434">
        <v>19</v>
      </c>
      <c r="H1434">
        <v>2015</v>
      </c>
      <c r="I1434">
        <v>31</v>
      </c>
      <c r="J1434" t="s">
        <v>257</v>
      </c>
      <c r="K1434" s="1">
        <v>42212</v>
      </c>
      <c r="L1434" s="1">
        <v>42218</v>
      </c>
      <c r="M1434" t="s">
        <v>18</v>
      </c>
    </row>
    <row r="1435" spans="1:13" x14ac:dyDescent="0.25">
      <c r="A1435">
        <v>832462258</v>
      </c>
      <c r="B1435">
        <v>1886</v>
      </c>
      <c r="C1435">
        <v>5393</v>
      </c>
      <c r="F1435">
        <v>97</v>
      </c>
      <c r="G1435">
        <v>19</v>
      </c>
      <c r="H1435">
        <v>2015</v>
      </c>
      <c r="I1435">
        <v>31</v>
      </c>
      <c r="J1435" t="s">
        <v>257</v>
      </c>
      <c r="K1435" s="1">
        <v>42212</v>
      </c>
      <c r="L1435" s="1">
        <v>42218</v>
      </c>
      <c r="M1435" t="s">
        <v>19</v>
      </c>
    </row>
    <row r="1436" spans="1:13" x14ac:dyDescent="0.25">
      <c r="A1436">
        <v>832460014</v>
      </c>
      <c r="B1436">
        <v>12</v>
      </c>
      <c r="C1436">
        <v>5393</v>
      </c>
      <c r="D1436">
        <v>7700</v>
      </c>
      <c r="E1436">
        <v>400000610015000</v>
      </c>
      <c r="F1436">
        <v>97</v>
      </c>
      <c r="G1436">
        <v>19</v>
      </c>
      <c r="H1436">
        <v>2015</v>
      </c>
      <c r="I1436">
        <v>32</v>
      </c>
      <c r="J1436" t="s">
        <v>258</v>
      </c>
      <c r="K1436" s="1">
        <v>42219</v>
      </c>
      <c r="L1436" s="1">
        <v>42225</v>
      </c>
      <c r="M1436" t="s">
        <v>14</v>
      </c>
    </row>
    <row r="1437" spans="1:13" x14ac:dyDescent="0.25">
      <c r="A1437">
        <v>832460496</v>
      </c>
      <c r="B1437">
        <v>49</v>
      </c>
      <c r="C1437">
        <v>5393</v>
      </c>
      <c r="D1437">
        <v>7700</v>
      </c>
      <c r="E1437">
        <v>410015610040000</v>
      </c>
      <c r="F1437">
        <v>97</v>
      </c>
      <c r="G1437">
        <v>19</v>
      </c>
      <c r="H1437">
        <v>2015</v>
      </c>
      <c r="I1437">
        <v>32</v>
      </c>
      <c r="J1437" t="s">
        <v>258</v>
      </c>
      <c r="K1437" s="1">
        <v>42219</v>
      </c>
      <c r="L1437" s="1">
        <v>42225</v>
      </c>
      <c r="M1437" t="s">
        <v>15</v>
      </c>
    </row>
    <row r="1438" spans="1:13" x14ac:dyDescent="0.25">
      <c r="A1438">
        <v>832460976</v>
      </c>
      <c r="B1438">
        <v>347</v>
      </c>
      <c r="C1438">
        <v>5393</v>
      </c>
      <c r="D1438">
        <v>7700</v>
      </c>
      <c r="E1438">
        <v>410040610065000</v>
      </c>
      <c r="F1438">
        <v>97</v>
      </c>
      <c r="G1438">
        <v>19</v>
      </c>
      <c r="H1438">
        <v>2015</v>
      </c>
      <c r="I1438">
        <v>32</v>
      </c>
      <c r="J1438" t="s">
        <v>258</v>
      </c>
      <c r="K1438" s="1">
        <v>42219</v>
      </c>
      <c r="L1438" s="1">
        <v>42225</v>
      </c>
      <c r="M1438" t="s">
        <v>16</v>
      </c>
    </row>
    <row r="1439" spans="1:13" x14ac:dyDescent="0.25">
      <c r="A1439">
        <v>832461457</v>
      </c>
      <c r="B1439">
        <v>1103</v>
      </c>
      <c r="C1439">
        <v>5393</v>
      </c>
      <c r="D1439">
        <v>7700</v>
      </c>
      <c r="E1439">
        <v>410065610085000</v>
      </c>
      <c r="F1439">
        <v>97</v>
      </c>
      <c r="G1439">
        <v>19</v>
      </c>
      <c r="H1439">
        <v>2015</v>
      </c>
      <c r="I1439">
        <v>32</v>
      </c>
      <c r="J1439" t="s">
        <v>258</v>
      </c>
      <c r="K1439" s="1">
        <v>42219</v>
      </c>
      <c r="L1439" s="1">
        <v>42225</v>
      </c>
      <c r="M1439" t="s">
        <v>17</v>
      </c>
    </row>
    <row r="1440" spans="1:13" x14ac:dyDescent="0.25">
      <c r="A1440">
        <v>832461938</v>
      </c>
      <c r="B1440">
        <v>645</v>
      </c>
      <c r="C1440">
        <v>5393</v>
      </c>
      <c r="D1440">
        <v>7700</v>
      </c>
      <c r="E1440">
        <v>410085799999000</v>
      </c>
      <c r="F1440">
        <v>97</v>
      </c>
      <c r="G1440">
        <v>19</v>
      </c>
      <c r="H1440">
        <v>2015</v>
      </c>
      <c r="I1440">
        <v>32</v>
      </c>
      <c r="J1440" t="s">
        <v>258</v>
      </c>
      <c r="K1440" s="1">
        <v>42219</v>
      </c>
      <c r="L1440" s="1">
        <v>42225</v>
      </c>
      <c r="M1440" t="s">
        <v>18</v>
      </c>
    </row>
    <row r="1441" spans="1:13" x14ac:dyDescent="0.25">
      <c r="A1441">
        <v>832462237</v>
      </c>
      <c r="B1441">
        <v>2156</v>
      </c>
      <c r="C1441">
        <v>5393</v>
      </c>
      <c r="F1441">
        <v>97</v>
      </c>
      <c r="G1441">
        <v>19</v>
      </c>
      <c r="H1441">
        <v>2015</v>
      </c>
      <c r="I1441">
        <v>32</v>
      </c>
      <c r="J1441" t="s">
        <v>258</v>
      </c>
      <c r="K1441" s="1">
        <v>42219</v>
      </c>
      <c r="L1441" s="1">
        <v>42225</v>
      </c>
      <c r="M1441" t="s">
        <v>19</v>
      </c>
    </row>
    <row r="1442" spans="1:13" x14ac:dyDescent="0.25">
      <c r="A1442">
        <v>832460023</v>
      </c>
      <c r="B1442">
        <v>15</v>
      </c>
      <c r="C1442">
        <v>5393</v>
      </c>
      <c r="D1442">
        <v>7700</v>
      </c>
      <c r="E1442">
        <v>400000610015000</v>
      </c>
      <c r="F1442">
        <v>97</v>
      </c>
      <c r="G1442">
        <v>19</v>
      </c>
      <c r="H1442">
        <v>2015</v>
      </c>
      <c r="I1442">
        <v>33</v>
      </c>
      <c r="J1442" t="s">
        <v>259</v>
      </c>
      <c r="K1442" s="1">
        <v>42226</v>
      </c>
      <c r="L1442" s="1">
        <v>42232</v>
      </c>
      <c r="M1442" t="s">
        <v>14</v>
      </c>
    </row>
    <row r="1443" spans="1:13" x14ac:dyDescent="0.25">
      <c r="A1443">
        <v>832460504</v>
      </c>
      <c r="B1443">
        <v>56</v>
      </c>
      <c r="C1443">
        <v>5393</v>
      </c>
      <c r="D1443">
        <v>7700</v>
      </c>
      <c r="E1443">
        <v>410015610040000</v>
      </c>
      <c r="F1443">
        <v>97</v>
      </c>
      <c r="G1443">
        <v>19</v>
      </c>
      <c r="H1443">
        <v>2015</v>
      </c>
      <c r="I1443">
        <v>33</v>
      </c>
      <c r="J1443" t="s">
        <v>259</v>
      </c>
      <c r="K1443" s="1">
        <v>42226</v>
      </c>
      <c r="L1443" s="1">
        <v>42232</v>
      </c>
      <c r="M1443" t="s">
        <v>15</v>
      </c>
    </row>
    <row r="1444" spans="1:13" x14ac:dyDescent="0.25">
      <c r="A1444">
        <v>832460982</v>
      </c>
      <c r="B1444">
        <v>357</v>
      </c>
      <c r="C1444">
        <v>5393</v>
      </c>
      <c r="D1444">
        <v>7700</v>
      </c>
      <c r="E1444">
        <v>410040610065000</v>
      </c>
      <c r="F1444">
        <v>97</v>
      </c>
      <c r="G1444">
        <v>19</v>
      </c>
      <c r="H1444">
        <v>2015</v>
      </c>
      <c r="I1444">
        <v>33</v>
      </c>
      <c r="J1444" t="s">
        <v>259</v>
      </c>
      <c r="K1444" s="1">
        <v>42226</v>
      </c>
      <c r="L1444" s="1">
        <v>42232</v>
      </c>
      <c r="M1444" t="s">
        <v>16</v>
      </c>
    </row>
    <row r="1445" spans="1:13" x14ac:dyDescent="0.25">
      <c r="A1445">
        <v>832461466</v>
      </c>
      <c r="B1445">
        <v>1296</v>
      </c>
      <c r="C1445">
        <v>5393</v>
      </c>
      <c r="D1445">
        <v>7700</v>
      </c>
      <c r="E1445">
        <v>410065610085000</v>
      </c>
      <c r="F1445">
        <v>97</v>
      </c>
      <c r="G1445">
        <v>19</v>
      </c>
      <c r="H1445">
        <v>2015</v>
      </c>
      <c r="I1445">
        <v>33</v>
      </c>
      <c r="J1445" t="s">
        <v>259</v>
      </c>
      <c r="K1445" s="1">
        <v>42226</v>
      </c>
      <c r="L1445" s="1">
        <v>42232</v>
      </c>
      <c r="M1445" t="s">
        <v>17</v>
      </c>
    </row>
    <row r="1446" spans="1:13" x14ac:dyDescent="0.25">
      <c r="A1446">
        <v>832461947</v>
      </c>
      <c r="B1446">
        <v>797</v>
      </c>
      <c r="C1446">
        <v>5393</v>
      </c>
      <c r="D1446">
        <v>7700</v>
      </c>
      <c r="E1446">
        <v>410085799999000</v>
      </c>
      <c r="F1446">
        <v>97</v>
      </c>
      <c r="G1446">
        <v>19</v>
      </c>
      <c r="H1446">
        <v>2015</v>
      </c>
      <c r="I1446">
        <v>33</v>
      </c>
      <c r="J1446" t="s">
        <v>259</v>
      </c>
      <c r="K1446" s="1">
        <v>42226</v>
      </c>
      <c r="L1446" s="1">
        <v>42232</v>
      </c>
      <c r="M1446" t="s">
        <v>18</v>
      </c>
    </row>
    <row r="1447" spans="1:13" x14ac:dyDescent="0.25">
      <c r="A1447">
        <v>832462124</v>
      </c>
      <c r="B1447">
        <v>2521</v>
      </c>
      <c r="C1447">
        <v>5393</v>
      </c>
      <c r="F1447">
        <v>97</v>
      </c>
      <c r="G1447">
        <v>19</v>
      </c>
      <c r="H1447">
        <v>2015</v>
      </c>
      <c r="I1447">
        <v>33</v>
      </c>
      <c r="J1447" t="s">
        <v>259</v>
      </c>
      <c r="K1447" s="1">
        <v>42226</v>
      </c>
      <c r="L1447" s="1">
        <v>42232</v>
      </c>
      <c r="M1447" t="s">
        <v>19</v>
      </c>
    </row>
    <row r="1448" spans="1:13" x14ac:dyDescent="0.25">
      <c r="A1448">
        <v>832460032</v>
      </c>
      <c r="B1448">
        <v>9</v>
      </c>
      <c r="C1448">
        <v>5393</v>
      </c>
      <c r="D1448">
        <v>7700</v>
      </c>
      <c r="E1448">
        <v>400000610015000</v>
      </c>
      <c r="F1448">
        <v>97</v>
      </c>
      <c r="G1448">
        <v>19</v>
      </c>
      <c r="H1448">
        <v>2015</v>
      </c>
      <c r="I1448">
        <v>34</v>
      </c>
      <c r="J1448" t="s">
        <v>260</v>
      </c>
      <c r="K1448" s="1">
        <v>42233</v>
      </c>
      <c r="L1448" s="1">
        <v>42239</v>
      </c>
      <c r="M1448" t="s">
        <v>14</v>
      </c>
    </row>
    <row r="1449" spans="1:13" x14ac:dyDescent="0.25">
      <c r="A1449">
        <v>832460513</v>
      </c>
      <c r="B1449">
        <v>40</v>
      </c>
      <c r="C1449">
        <v>5393</v>
      </c>
      <c r="D1449">
        <v>7700</v>
      </c>
      <c r="E1449">
        <v>410015610040000</v>
      </c>
      <c r="F1449">
        <v>97</v>
      </c>
      <c r="G1449">
        <v>19</v>
      </c>
      <c r="H1449">
        <v>2015</v>
      </c>
      <c r="I1449">
        <v>34</v>
      </c>
      <c r="J1449" t="s">
        <v>260</v>
      </c>
      <c r="K1449" s="1">
        <v>42233</v>
      </c>
      <c r="L1449" s="1">
        <v>42239</v>
      </c>
      <c r="M1449" t="s">
        <v>15</v>
      </c>
    </row>
    <row r="1450" spans="1:13" x14ac:dyDescent="0.25">
      <c r="A1450">
        <v>832460994</v>
      </c>
      <c r="B1450">
        <v>338</v>
      </c>
      <c r="C1450">
        <v>5393</v>
      </c>
      <c r="D1450">
        <v>7700</v>
      </c>
      <c r="E1450">
        <v>410040610065000</v>
      </c>
      <c r="F1450">
        <v>97</v>
      </c>
      <c r="G1450">
        <v>19</v>
      </c>
      <c r="H1450">
        <v>2015</v>
      </c>
      <c r="I1450">
        <v>34</v>
      </c>
      <c r="J1450" t="s">
        <v>260</v>
      </c>
      <c r="K1450" s="1">
        <v>42233</v>
      </c>
      <c r="L1450" s="1">
        <v>42239</v>
      </c>
      <c r="M1450" t="s">
        <v>16</v>
      </c>
    </row>
    <row r="1451" spans="1:13" x14ac:dyDescent="0.25">
      <c r="A1451">
        <v>832461475</v>
      </c>
      <c r="B1451">
        <v>914</v>
      </c>
      <c r="C1451">
        <v>5393</v>
      </c>
      <c r="D1451">
        <v>7700</v>
      </c>
      <c r="E1451">
        <v>410065610085000</v>
      </c>
      <c r="F1451">
        <v>97</v>
      </c>
      <c r="G1451">
        <v>19</v>
      </c>
      <c r="H1451">
        <v>2015</v>
      </c>
      <c r="I1451">
        <v>34</v>
      </c>
      <c r="J1451" t="s">
        <v>260</v>
      </c>
      <c r="K1451" s="1">
        <v>42233</v>
      </c>
      <c r="L1451" s="1">
        <v>42239</v>
      </c>
      <c r="M1451" t="s">
        <v>17</v>
      </c>
    </row>
    <row r="1452" spans="1:13" x14ac:dyDescent="0.25">
      <c r="A1452">
        <v>832461956</v>
      </c>
      <c r="B1452">
        <v>512</v>
      </c>
      <c r="C1452">
        <v>5393</v>
      </c>
      <c r="D1452">
        <v>7700</v>
      </c>
      <c r="E1452">
        <v>410085799999000</v>
      </c>
      <c r="F1452">
        <v>97</v>
      </c>
      <c r="G1452">
        <v>19</v>
      </c>
      <c r="H1452">
        <v>2015</v>
      </c>
      <c r="I1452">
        <v>34</v>
      </c>
      <c r="J1452" t="s">
        <v>260</v>
      </c>
      <c r="K1452" s="1">
        <v>42233</v>
      </c>
      <c r="L1452" s="1">
        <v>42239</v>
      </c>
      <c r="M1452" t="s">
        <v>18</v>
      </c>
    </row>
    <row r="1453" spans="1:13" x14ac:dyDescent="0.25">
      <c r="A1453">
        <v>832462455</v>
      </c>
      <c r="B1453">
        <v>1813</v>
      </c>
      <c r="C1453">
        <v>5393</v>
      </c>
      <c r="F1453">
        <v>97</v>
      </c>
      <c r="G1453">
        <v>19</v>
      </c>
      <c r="H1453">
        <v>2015</v>
      </c>
      <c r="I1453">
        <v>34</v>
      </c>
      <c r="J1453" t="s">
        <v>260</v>
      </c>
      <c r="K1453" s="1">
        <v>42233</v>
      </c>
      <c r="L1453" s="1">
        <v>42239</v>
      </c>
      <c r="M1453" t="s">
        <v>19</v>
      </c>
    </row>
    <row r="1454" spans="1:13" x14ac:dyDescent="0.25">
      <c r="A1454">
        <v>832460041</v>
      </c>
      <c r="B1454">
        <v>11</v>
      </c>
      <c r="C1454">
        <v>5393</v>
      </c>
      <c r="D1454">
        <v>7700</v>
      </c>
      <c r="E1454">
        <v>400000610015000</v>
      </c>
      <c r="F1454">
        <v>97</v>
      </c>
      <c r="G1454">
        <v>19</v>
      </c>
      <c r="H1454">
        <v>2015</v>
      </c>
      <c r="I1454">
        <v>35</v>
      </c>
      <c r="J1454" t="s">
        <v>261</v>
      </c>
      <c r="K1454" s="1">
        <v>42240</v>
      </c>
      <c r="L1454" s="1">
        <v>42246</v>
      </c>
      <c r="M1454" t="s">
        <v>14</v>
      </c>
    </row>
    <row r="1455" spans="1:13" x14ac:dyDescent="0.25">
      <c r="A1455">
        <v>832460522</v>
      </c>
      <c r="B1455">
        <v>37</v>
      </c>
      <c r="C1455">
        <v>5393</v>
      </c>
      <c r="D1455">
        <v>7700</v>
      </c>
      <c r="E1455">
        <v>410015610040000</v>
      </c>
      <c r="F1455">
        <v>97</v>
      </c>
      <c r="G1455">
        <v>19</v>
      </c>
      <c r="H1455">
        <v>2015</v>
      </c>
      <c r="I1455">
        <v>35</v>
      </c>
      <c r="J1455" t="s">
        <v>261</v>
      </c>
      <c r="K1455" s="1">
        <v>42240</v>
      </c>
      <c r="L1455" s="1">
        <v>42246</v>
      </c>
      <c r="M1455" t="s">
        <v>15</v>
      </c>
    </row>
    <row r="1456" spans="1:13" x14ac:dyDescent="0.25">
      <c r="A1456">
        <v>832461003</v>
      </c>
      <c r="B1456">
        <v>339</v>
      </c>
      <c r="C1456">
        <v>5393</v>
      </c>
      <c r="D1456">
        <v>7700</v>
      </c>
      <c r="E1456">
        <v>410040610065000</v>
      </c>
      <c r="F1456">
        <v>97</v>
      </c>
      <c r="G1456">
        <v>19</v>
      </c>
      <c r="H1456">
        <v>2015</v>
      </c>
      <c r="I1456">
        <v>35</v>
      </c>
      <c r="J1456" t="s">
        <v>261</v>
      </c>
      <c r="K1456" s="1">
        <v>42240</v>
      </c>
      <c r="L1456" s="1">
        <v>42246</v>
      </c>
      <c r="M1456" t="s">
        <v>16</v>
      </c>
    </row>
    <row r="1457" spans="1:13" x14ac:dyDescent="0.25">
      <c r="A1457">
        <v>832461484</v>
      </c>
      <c r="B1457">
        <v>1032</v>
      </c>
      <c r="C1457">
        <v>5393</v>
      </c>
      <c r="D1457">
        <v>7700</v>
      </c>
      <c r="E1457">
        <v>410065610085000</v>
      </c>
      <c r="F1457">
        <v>97</v>
      </c>
      <c r="G1457">
        <v>19</v>
      </c>
      <c r="H1457">
        <v>2015</v>
      </c>
      <c r="I1457">
        <v>35</v>
      </c>
      <c r="J1457" t="s">
        <v>261</v>
      </c>
      <c r="K1457" s="1">
        <v>42240</v>
      </c>
      <c r="L1457" s="1">
        <v>42246</v>
      </c>
      <c r="M1457" t="s">
        <v>17</v>
      </c>
    </row>
    <row r="1458" spans="1:13" x14ac:dyDescent="0.25">
      <c r="A1458">
        <v>832461965</v>
      </c>
      <c r="B1458">
        <v>544</v>
      </c>
      <c r="C1458">
        <v>5393</v>
      </c>
      <c r="D1458">
        <v>7700</v>
      </c>
      <c r="E1458">
        <v>410085799999000</v>
      </c>
      <c r="F1458">
        <v>97</v>
      </c>
      <c r="G1458">
        <v>19</v>
      </c>
      <c r="H1458">
        <v>2015</v>
      </c>
      <c r="I1458">
        <v>35</v>
      </c>
      <c r="J1458" t="s">
        <v>261</v>
      </c>
      <c r="K1458" s="1">
        <v>42240</v>
      </c>
      <c r="L1458" s="1">
        <v>42246</v>
      </c>
      <c r="M1458" t="s">
        <v>18</v>
      </c>
    </row>
    <row r="1459" spans="1:13" x14ac:dyDescent="0.25">
      <c r="A1459">
        <v>832462262</v>
      </c>
      <c r="B1459">
        <v>1963</v>
      </c>
      <c r="C1459">
        <v>5393</v>
      </c>
      <c r="F1459">
        <v>97</v>
      </c>
      <c r="G1459">
        <v>19</v>
      </c>
      <c r="H1459">
        <v>2015</v>
      </c>
      <c r="I1459">
        <v>35</v>
      </c>
      <c r="J1459" t="s">
        <v>261</v>
      </c>
      <c r="K1459" s="1">
        <v>42240</v>
      </c>
      <c r="L1459" s="1">
        <v>42246</v>
      </c>
      <c r="M1459" t="s">
        <v>19</v>
      </c>
    </row>
    <row r="1460" spans="1:13" x14ac:dyDescent="0.25">
      <c r="A1460">
        <v>832460050</v>
      </c>
      <c r="B1460">
        <v>6</v>
      </c>
      <c r="C1460">
        <v>5393</v>
      </c>
      <c r="D1460">
        <v>7700</v>
      </c>
      <c r="E1460">
        <v>400000610015000</v>
      </c>
      <c r="F1460">
        <v>97</v>
      </c>
      <c r="G1460">
        <v>19</v>
      </c>
      <c r="H1460">
        <v>2015</v>
      </c>
      <c r="I1460">
        <v>36</v>
      </c>
      <c r="J1460" t="s">
        <v>262</v>
      </c>
      <c r="K1460" s="1">
        <v>42247</v>
      </c>
      <c r="L1460" s="1">
        <v>42253</v>
      </c>
      <c r="M1460" t="s">
        <v>14</v>
      </c>
    </row>
    <row r="1461" spans="1:13" x14ac:dyDescent="0.25">
      <c r="A1461">
        <v>832460531</v>
      </c>
      <c r="B1461">
        <v>32</v>
      </c>
      <c r="C1461">
        <v>5393</v>
      </c>
      <c r="D1461">
        <v>7700</v>
      </c>
      <c r="E1461">
        <v>410015610040000</v>
      </c>
      <c r="F1461">
        <v>97</v>
      </c>
      <c r="G1461">
        <v>19</v>
      </c>
      <c r="H1461">
        <v>2015</v>
      </c>
      <c r="I1461">
        <v>36</v>
      </c>
      <c r="J1461" t="s">
        <v>262</v>
      </c>
      <c r="K1461" s="1">
        <v>42247</v>
      </c>
      <c r="L1461" s="1">
        <v>42253</v>
      </c>
      <c r="M1461" t="s">
        <v>15</v>
      </c>
    </row>
    <row r="1462" spans="1:13" x14ac:dyDescent="0.25">
      <c r="A1462">
        <v>832461012</v>
      </c>
      <c r="B1462">
        <v>354</v>
      </c>
      <c r="C1462">
        <v>5393</v>
      </c>
      <c r="D1462">
        <v>7700</v>
      </c>
      <c r="E1462">
        <v>410040610065000</v>
      </c>
      <c r="F1462">
        <v>97</v>
      </c>
      <c r="G1462">
        <v>19</v>
      </c>
      <c r="H1462">
        <v>2015</v>
      </c>
      <c r="I1462">
        <v>36</v>
      </c>
      <c r="J1462" t="s">
        <v>262</v>
      </c>
      <c r="K1462" s="1">
        <v>42247</v>
      </c>
      <c r="L1462" s="1">
        <v>42253</v>
      </c>
      <c r="M1462" t="s">
        <v>16</v>
      </c>
    </row>
    <row r="1463" spans="1:13" x14ac:dyDescent="0.25">
      <c r="A1463">
        <v>832461493</v>
      </c>
      <c r="B1463">
        <v>1042</v>
      </c>
      <c r="C1463">
        <v>5393</v>
      </c>
      <c r="D1463">
        <v>7700</v>
      </c>
      <c r="E1463">
        <v>410065610085000</v>
      </c>
      <c r="F1463">
        <v>97</v>
      </c>
      <c r="G1463">
        <v>19</v>
      </c>
      <c r="H1463">
        <v>2015</v>
      </c>
      <c r="I1463">
        <v>36</v>
      </c>
      <c r="J1463" t="s">
        <v>262</v>
      </c>
      <c r="K1463" s="1">
        <v>42247</v>
      </c>
      <c r="L1463" s="1">
        <v>42253</v>
      </c>
      <c r="M1463" t="s">
        <v>17</v>
      </c>
    </row>
    <row r="1464" spans="1:13" x14ac:dyDescent="0.25">
      <c r="A1464">
        <v>832461974</v>
      </c>
      <c r="B1464">
        <v>555</v>
      </c>
      <c r="C1464">
        <v>5393</v>
      </c>
      <c r="D1464">
        <v>7700</v>
      </c>
      <c r="E1464">
        <v>410085799999000</v>
      </c>
      <c r="F1464">
        <v>97</v>
      </c>
      <c r="G1464">
        <v>19</v>
      </c>
      <c r="H1464">
        <v>2015</v>
      </c>
      <c r="I1464">
        <v>36</v>
      </c>
      <c r="J1464" t="s">
        <v>262</v>
      </c>
      <c r="K1464" s="1">
        <v>42247</v>
      </c>
      <c r="L1464" s="1">
        <v>42253</v>
      </c>
      <c r="M1464" t="s">
        <v>18</v>
      </c>
    </row>
    <row r="1465" spans="1:13" x14ac:dyDescent="0.25">
      <c r="A1465">
        <v>832462418</v>
      </c>
      <c r="B1465">
        <v>1989</v>
      </c>
      <c r="C1465">
        <v>5393</v>
      </c>
      <c r="F1465">
        <v>97</v>
      </c>
      <c r="G1465">
        <v>19</v>
      </c>
      <c r="H1465">
        <v>2015</v>
      </c>
      <c r="I1465">
        <v>36</v>
      </c>
      <c r="J1465" t="s">
        <v>262</v>
      </c>
      <c r="K1465" s="1">
        <v>42247</v>
      </c>
      <c r="L1465" s="1">
        <v>42253</v>
      </c>
      <c r="M1465" t="s">
        <v>19</v>
      </c>
    </row>
    <row r="1466" spans="1:13" x14ac:dyDescent="0.25">
      <c r="A1466">
        <v>832460059</v>
      </c>
      <c r="B1466">
        <v>10</v>
      </c>
      <c r="C1466">
        <v>5393</v>
      </c>
      <c r="D1466">
        <v>7700</v>
      </c>
      <c r="E1466">
        <v>400000610015000</v>
      </c>
      <c r="F1466">
        <v>97</v>
      </c>
      <c r="G1466">
        <v>19</v>
      </c>
      <c r="H1466">
        <v>2015</v>
      </c>
      <c r="I1466">
        <v>37</v>
      </c>
      <c r="J1466" t="s">
        <v>263</v>
      </c>
      <c r="K1466" s="1">
        <v>42254</v>
      </c>
      <c r="L1466" s="1">
        <v>42260</v>
      </c>
      <c r="M1466" t="s">
        <v>14</v>
      </c>
    </row>
    <row r="1467" spans="1:13" x14ac:dyDescent="0.25">
      <c r="A1467">
        <v>832460540</v>
      </c>
      <c r="B1467">
        <v>37</v>
      </c>
      <c r="C1467">
        <v>5393</v>
      </c>
      <c r="D1467">
        <v>7700</v>
      </c>
      <c r="E1467">
        <v>410015610040000</v>
      </c>
      <c r="F1467">
        <v>97</v>
      </c>
      <c r="G1467">
        <v>19</v>
      </c>
      <c r="H1467">
        <v>2015</v>
      </c>
      <c r="I1467">
        <v>37</v>
      </c>
      <c r="J1467" t="s">
        <v>263</v>
      </c>
      <c r="K1467" s="1">
        <v>42254</v>
      </c>
      <c r="L1467" s="1">
        <v>42260</v>
      </c>
      <c r="M1467" t="s">
        <v>15</v>
      </c>
    </row>
    <row r="1468" spans="1:13" x14ac:dyDescent="0.25">
      <c r="A1468">
        <v>832461021</v>
      </c>
      <c r="B1468">
        <v>338</v>
      </c>
      <c r="C1468">
        <v>5393</v>
      </c>
      <c r="D1468">
        <v>7700</v>
      </c>
      <c r="E1468">
        <v>410040610065000</v>
      </c>
      <c r="F1468">
        <v>97</v>
      </c>
      <c r="G1468">
        <v>19</v>
      </c>
      <c r="H1468">
        <v>2015</v>
      </c>
      <c r="I1468">
        <v>37</v>
      </c>
      <c r="J1468" t="s">
        <v>263</v>
      </c>
      <c r="K1468" s="1">
        <v>42254</v>
      </c>
      <c r="L1468" s="1">
        <v>42260</v>
      </c>
      <c r="M1468" t="s">
        <v>16</v>
      </c>
    </row>
    <row r="1469" spans="1:13" x14ac:dyDescent="0.25">
      <c r="A1469">
        <v>832461502</v>
      </c>
      <c r="B1469">
        <v>1052</v>
      </c>
      <c r="C1469">
        <v>5393</v>
      </c>
      <c r="D1469">
        <v>7700</v>
      </c>
      <c r="E1469">
        <v>410065610085000</v>
      </c>
      <c r="F1469">
        <v>97</v>
      </c>
      <c r="G1469">
        <v>19</v>
      </c>
      <c r="H1469">
        <v>2015</v>
      </c>
      <c r="I1469">
        <v>37</v>
      </c>
      <c r="J1469" t="s">
        <v>263</v>
      </c>
      <c r="K1469" s="1">
        <v>42254</v>
      </c>
      <c r="L1469" s="1">
        <v>42260</v>
      </c>
      <c r="M1469" t="s">
        <v>17</v>
      </c>
    </row>
    <row r="1470" spans="1:13" x14ac:dyDescent="0.25">
      <c r="A1470">
        <v>832461983</v>
      </c>
      <c r="B1470">
        <v>485</v>
      </c>
      <c r="C1470">
        <v>5393</v>
      </c>
      <c r="D1470">
        <v>7700</v>
      </c>
      <c r="E1470">
        <v>410085799999000</v>
      </c>
      <c r="F1470">
        <v>97</v>
      </c>
      <c r="G1470">
        <v>19</v>
      </c>
      <c r="H1470">
        <v>2015</v>
      </c>
      <c r="I1470">
        <v>37</v>
      </c>
      <c r="J1470" t="s">
        <v>263</v>
      </c>
      <c r="K1470" s="1">
        <v>42254</v>
      </c>
      <c r="L1470" s="1">
        <v>42260</v>
      </c>
      <c r="M1470" t="s">
        <v>18</v>
      </c>
    </row>
    <row r="1471" spans="1:13" x14ac:dyDescent="0.25">
      <c r="A1471">
        <v>832462390</v>
      </c>
      <c r="B1471">
        <v>1922</v>
      </c>
      <c r="C1471">
        <v>5393</v>
      </c>
      <c r="F1471">
        <v>97</v>
      </c>
      <c r="G1471">
        <v>19</v>
      </c>
      <c r="H1471">
        <v>2015</v>
      </c>
      <c r="I1471">
        <v>37</v>
      </c>
      <c r="J1471" t="s">
        <v>263</v>
      </c>
      <c r="K1471" s="1">
        <v>42254</v>
      </c>
      <c r="L1471" s="1">
        <v>42260</v>
      </c>
      <c r="M1471" t="s">
        <v>19</v>
      </c>
    </row>
    <row r="1472" spans="1:13" x14ac:dyDescent="0.25">
      <c r="A1472">
        <v>832460069</v>
      </c>
      <c r="B1472">
        <v>10</v>
      </c>
      <c r="C1472">
        <v>5393</v>
      </c>
      <c r="D1472">
        <v>7700</v>
      </c>
      <c r="E1472">
        <v>400000610015000</v>
      </c>
      <c r="F1472">
        <v>97</v>
      </c>
      <c r="G1472">
        <v>19</v>
      </c>
      <c r="H1472">
        <v>2015</v>
      </c>
      <c r="I1472">
        <v>38</v>
      </c>
      <c r="J1472" t="s">
        <v>264</v>
      </c>
      <c r="K1472" s="1">
        <v>42261</v>
      </c>
      <c r="L1472" s="1">
        <v>42267</v>
      </c>
      <c r="M1472" t="s">
        <v>14</v>
      </c>
    </row>
    <row r="1473" spans="1:13" x14ac:dyDescent="0.25">
      <c r="A1473">
        <v>832460549</v>
      </c>
      <c r="B1473">
        <v>46</v>
      </c>
      <c r="C1473">
        <v>5393</v>
      </c>
      <c r="D1473">
        <v>7700</v>
      </c>
      <c r="E1473">
        <v>410015610040000</v>
      </c>
      <c r="F1473">
        <v>97</v>
      </c>
      <c r="G1473">
        <v>19</v>
      </c>
      <c r="H1473">
        <v>2015</v>
      </c>
      <c r="I1473">
        <v>38</v>
      </c>
      <c r="J1473" t="s">
        <v>264</v>
      </c>
      <c r="K1473" s="1">
        <v>42261</v>
      </c>
      <c r="L1473" s="1">
        <v>42267</v>
      </c>
      <c r="M1473" t="s">
        <v>15</v>
      </c>
    </row>
    <row r="1474" spans="1:13" x14ac:dyDescent="0.25">
      <c r="A1474">
        <v>832461030</v>
      </c>
      <c r="B1474">
        <v>347</v>
      </c>
      <c r="C1474">
        <v>5393</v>
      </c>
      <c r="D1474">
        <v>7700</v>
      </c>
      <c r="E1474">
        <v>410040610065000</v>
      </c>
      <c r="F1474">
        <v>97</v>
      </c>
      <c r="G1474">
        <v>19</v>
      </c>
      <c r="H1474">
        <v>2015</v>
      </c>
      <c r="I1474">
        <v>38</v>
      </c>
      <c r="J1474" t="s">
        <v>264</v>
      </c>
      <c r="K1474" s="1">
        <v>42261</v>
      </c>
      <c r="L1474" s="1">
        <v>42267</v>
      </c>
      <c r="M1474" t="s">
        <v>16</v>
      </c>
    </row>
    <row r="1475" spans="1:13" x14ac:dyDescent="0.25">
      <c r="A1475">
        <v>832461511</v>
      </c>
      <c r="B1475">
        <v>975</v>
      </c>
      <c r="C1475">
        <v>5393</v>
      </c>
      <c r="D1475">
        <v>7700</v>
      </c>
      <c r="E1475">
        <v>410065610085000</v>
      </c>
      <c r="F1475">
        <v>97</v>
      </c>
      <c r="G1475">
        <v>19</v>
      </c>
      <c r="H1475">
        <v>2015</v>
      </c>
      <c r="I1475">
        <v>38</v>
      </c>
      <c r="J1475" t="s">
        <v>264</v>
      </c>
      <c r="K1475" s="1">
        <v>42261</v>
      </c>
      <c r="L1475" s="1">
        <v>42267</v>
      </c>
      <c r="M1475" t="s">
        <v>17</v>
      </c>
    </row>
    <row r="1476" spans="1:13" x14ac:dyDescent="0.25">
      <c r="A1476">
        <v>832461992</v>
      </c>
      <c r="B1476">
        <v>583</v>
      </c>
      <c r="C1476">
        <v>5393</v>
      </c>
      <c r="D1476">
        <v>7700</v>
      </c>
      <c r="E1476">
        <v>410085799999000</v>
      </c>
      <c r="F1476">
        <v>97</v>
      </c>
      <c r="G1476">
        <v>19</v>
      </c>
      <c r="H1476">
        <v>2015</v>
      </c>
      <c r="I1476">
        <v>38</v>
      </c>
      <c r="J1476" t="s">
        <v>264</v>
      </c>
      <c r="K1476" s="1">
        <v>42261</v>
      </c>
      <c r="L1476" s="1">
        <v>42267</v>
      </c>
      <c r="M1476" t="s">
        <v>18</v>
      </c>
    </row>
    <row r="1477" spans="1:13" x14ac:dyDescent="0.25">
      <c r="A1477">
        <v>832462583</v>
      </c>
      <c r="B1477">
        <v>1961</v>
      </c>
      <c r="C1477">
        <v>5393</v>
      </c>
      <c r="F1477">
        <v>97</v>
      </c>
      <c r="G1477">
        <v>19</v>
      </c>
      <c r="H1477">
        <v>2015</v>
      </c>
      <c r="I1477">
        <v>38</v>
      </c>
      <c r="J1477" t="s">
        <v>264</v>
      </c>
      <c r="K1477" s="1">
        <v>42261</v>
      </c>
      <c r="L1477" s="1">
        <v>42267</v>
      </c>
      <c r="M1477" t="s">
        <v>19</v>
      </c>
    </row>
    <row r="1478" spans="1:13" x14ac:dyDescent="0.25">
      <c r="A1478">
        <v>832460077</v>
      </c>
      <c r="B1478">
        <v>9</v>
      </c>
      <c r="C1478">
        <v>5393</v>
      </c>
      <c r="D1478">
        <v>7700</v>
      </c>
      <c r="E1478">
        <v>400000610015000</v>
      </c>
      <c r="F1478">
        <v>97</v>
      </c>
      <c r="G1478">
        <v>19</v>
      </c>
      <c r="H1478">
        <v>2015</v>
      </c>
      <c r="I1478">
        <v>39</v>
      </c>
      <c r="J1478" t="s">
        <v>265</v>
      </c>
      <c r="K1478" s="1">
        <v>42268</v>
      </c>
      <c r="L1478" s="1">
        <v>42274</v>
      </c>
      <c r="M1478" t="s">
        <v>14</v>
      </c>
    </row>
    <row r="1479" spans="1:13" x14ac:dyDescent="0.25">
      <c r="A1479">
        <v>832460559</v>
      </c>
      <c r="B1479">
        <v>37</v>
      </c>
      <c r="C1479">
        <v>5393</v>
      </c>
      <c r="D1479">
        <v>7700</v>
      </c>
      <c r="E1479">
        <v>410015610040000</v>
      </c>
      <c r="F1479">
        <v>97</v>
      </c>
      <c r="G1479">
        <v>19</v>
      </c>
      <c r="H1479">
        <v>2015</v>
      </c>
      <c r="I1479">
        <v>39</v>
      </c>
      <c r="J1479" t="s">
        <v>265</v>
      </c>
      <c r="K1479" s="1">
        <v>42268</v>
      </c>
      <c r="L1479" s="1">
        <v>42274</v>
      </c>
      <c r="M1479" t="s">
        <v>15</v>
      </c>
    </row>
    <row r="1480" spans="1:13" x14ac:dyDescent="0.25">
      <c r="A1480">
        <v>832461039</v>
      </c>
      <c r="B1480">
        <v>336</v>
      </c>
      <c r="C1480">
        <v>5393</v>
      </c>
      <c r="D1480">
        <v>7700</v>
      </c>
      <c r="E1480">
        <v>410040610065000</v>
      </c>
      <c r="F1480">
        <v>97</v>
      </c>
      <c r="G1480">
        <v>19</v>
      </c>
      <c r="H1480">
        <v>2015</v>
      </c>
      <c r="I1480">
        <v>39</v>
      </c>
      <c r="J1480" t="s">
        <v>265</v>
      </c>
      <c r="K1480" s="1">
        <v>42268</v>
      </c>
      <c r="L1480" s="1">
        <v>42274</v>
      </c>
      <c r="M1480" t="s">
        <v>16</v>
      </c>
    </row>
    <row r="1481" spans="1:13" x14ac:dyDescent="0.25">
      <c r="A1481">
        <v>832461520</v>
      </c>
      <c r="B1481">
        <v>1004</v>
      </c>
      <c r="C1481">
        <v>5393</v>
      </c>
      <c r="D1481">
        <v>7700</v>
      </c>
      <c r="E1481">
        <v>410065610085000</v>
      </c>
      <c r="F1481">
        <v>97</v>
      </c>
      <c r="G1481">
        <v>19</v>
      </c>
      <c r="H1481">
        <v>2015</v>
      </c>
      <c r="I1481">
        <v>39</v>
      </c>
      <c r="J1481" t="s">
        <v>265</v>
      </c>
      <c r="K1481" s="1">
        <v>42268</v>
      </c>
      <c r="L1481" s="1">
        <v>42274</v>
      </c>
      <c r="M1481" t="s">
        <v>17</v>
      </c>
    </row>
    <row r="1482" spans="1:13" x14ac:dyDescent="0.25">
      <c r="A1482">
        <v>832462001</v>
      </c>
      <c r="B1482">
        <v>529</v>
      </c>
      <c r="C1482">
        <v>5393</v>
      </c>
      <c r="D1482">
        <v>7700</v>
      </c>
      <c r="E1482">
        <v>410085799999000</v>
      </c>
      <c r="F1482">
        <v>97</v>
      </c>
      <c r="G1482">
        <v>19</v>
      </c>
      <c r="H1482">
        <v>2015</v>
      </c>
      <c r="I1482">
        <v>39</v>
      </c>
      <c r="J1482" t="s">
        <v>265</v>
      </c>
      <c r="K1482" s="1">
        <v>42268</v>
      </c>
      <c r="L1482" s="1">
        <v>42274</v>
      </c>
      <c r="M1482" t="s">
        <v>18</v>
      </c>
    </row>
    <row r="1483" spans="1:13" x14ac:dyDescent="0.25">
      <c r="A1483">
        <v>832462295</v>
      </c>
      <c r="B1483">
        <v>1915</v>
      </c>
      <c r="C1483">
        <v>5393</v>
      </c>
      <c r="F1483">
        <v>97</v>
      </c>
      <c r="G1483">
        <v>19</v>
      </c>
      <c r="H1483">
        <v>2015</v>
      </c>
      <c r="I1483">
        <v>39</v>
      </c>
      <c r="J1483" t="s">
        <v>265</v>
      </c>
      <c r="K1483" s="1">
        <v>42268</v>
      </c>
      <c r="L1483" s="1">
        <v>42274</v>
      </c>
      <c r="M1483" t="s">
        <v>19</v>
      </c>
    </row>
    <row r="1484" spans="1:13" x14ac:dyDescent="0.25">
      <c r="A1484">
        <v>832460086</v>
      </c>
      <c r="B1484">
        <v>3</v>
      </c>
      <c r="C1484">
        <v>5393</v>
      </c>
      <c r="D1484">
        <v>7700</v>
      </c>
      <c r="E1484">
        <v>400000610015000</v>
      </c>
      <c r="F1484">
        <v>97</v>
      </c>
      <c r="G1484">
        <v>19</v>
      </c>
      <c r="H1484">
        <v>2015</v>
      </c>
      <c r="I1484">
        <v>40</v>
      </c>
      <c r="J1484" t="s">
        <v>266</v>
      </c>
      <c r="K1484" s="1">
        <v>42275</v>
      </c>
      <c r="L1484" s="1">
        <v>42281</v>
      </c>
      <c r="M1484" t="s">
        <v>14</v>
      </c>
    </row>
    <row r="1485" spans="1:13" x14ac:dyDescent="0.25">
      <c r="A1485">
        <v>832460567</v>
      </c>
      <c r="B1485">
        <v>37</v>
      </c>
      <c r="C1485">
        <v>5393</v>
      </c>
      <c r="D1485">
        <v>7700</v>
      </c>
      <c r="E1485">
        <v>410015610040000</v>
      </c>
      <c r="F1485">
        <v>97</v>
      </c>
      <c r="G1485">
        <v>19</v>
      </c>
      <c r="H1485">
        <v>2015</v>
      </c>
      <c r="I1485">
        <v>40</v>
      </c>
      <c r="J1485" t="s">
        <v>266</v>
      </c>
      <c r="K1485" s="1">
        <v>42275</v>
      </c>
      <c r="L1485" s="1">
        <v>42281</v>
      </c>
      <c r="M1485" t="s">
        <v>15</v>
      </c>
    </row>
    <row r="1486" spans="1:13" x14ac:dyDescent="0.25">
      <c r="A1486">
        <v>832461048</v>
      </c>
      <c r="B1486">
        <v>352</v>
      </c>
      <c r="C1486">
        <v>5393</v>
      </c>
      <c r="D1486">
        <v>7700</v>
      </c>
      <c r="E1486">
        <v>410040610065000</v>
      </c>
      <c r="F1486">
        <v>97</v>
      </c>
      <c r="G1486">
        <v>19</v>
      </c>
      <c r="H1486">
        <v>2015</v>
      </c>
      <c r="I1486">
        <v>40</v>
      </c>
      <c r="J1486" t="s">
        <v>266</v>
      </c>
      <c r="K1486" s="1">
        <v>42275</v>
      </c>
      <c r="L1486" s="1">
        <v>42281</v>
      </c>
      <c r="M1486" t="s">
        <v>16</v>
      </c>
    </row>
    <row r="1487" spans="1:13" x14ac:dyDescent="0.25">
      <c r="A1487">
        <v>832461529</v>
      </c>
      <c r="B1487">
        <v>1014</v>
      </c>
      <c r="C1487">
        <v>5393</v>
      </c>
      <c r="D1487">
        <v>7700</v>
      </c>
      <c r="E1487">
        <v>410065610085000</v>
      </c>
      <c r="F1487">
        <v>97</v>
      </c>
      <c r="G1487">
        <v>19</v>
      </c>
      <c r="H1487">
        <v>2015</v>
      </c>
      <c r="I1487">
        <v>40</v>
      </c>
      <c r="J1487" t="s">
        <v>266</v>
      </c>
      <c r="K1487" s="1">
        <v>42275</v>
      </c>
      <c r="L1487" s="1">
        <v>42281</v>
      </c>
      <c r="M1487" t="s">
        <v>17</v>
      </c>
    </row>
    <row r="1488" spans="1:13" x14ac:dyDescent="0.25">
      <c r="A1488">
        <v>832462010</v>
      </c>
      <c r="B1488">
        <v>601</v>
      </c>
      <c r="C1488">
        <v>5393</v>
      </c>
      <c r="D1488">
        <v>7700</v>
      </c>
      <c r="E1488">
        <v>410085799999000</v>
      </c>
      <c r="F1488">
        <v>97</v>
      </c>
      <c r="G1488">
        <v>19</v>
      </c>
      <c r="H1488">
        <v>2015</v>
      </c>
      <c r="I1488">
        <v>40</v>
      </c>
      <c r="J1488" t="s">
        <v>266</v>
      </c>
      <c r="K1488" s="1">
        <v>42275</v>
      </c>
      <c r="L1488" s="1">
        <v>42281</v>
      </c>
      <c r="M1488" t="s">
        <v>18</v>
      </c>
    </row>
    <row r="1489" spans="1:13" x14ac:dyDescent="0.25">
      <c r="A1489">
        <v>832462232</v>
      </c>
      <c r="B1489">
        <v>2007</v>
      </c>
      <c r="C1489">
        <v>5393</v>
      </c>
      <c r="F1489">
        <v>97</v>
      </c>
      <c r="G1489">
        <v>19</v>
      </c>
      <c r="H1489">
        <v>2015</v>
      </c>
      <c r="I1489">
        <v>40</v>
      </c>
      <c r="J1489" t="s">
        <v>266</v>
      </c>
      <c r="K1489" s="1">
        <v>42275</v>
      </c>
      <c r="L1489" s="1">
        <v>42281</v>
      </c>
      <c r="M1489" t="s">
        <v>19</v>
      </c>
    </row>
    <row r="1490" spans="1:13" x14ac:dyDescent="0.25">
      <c r="A1490">
        <v>832460095</v>
      </c>
      <c r="B1490">
        <v>11</v>
      </c>
      <c r="C1490">
        <v>5393</v>
      </c>
      <c r="D1490">
        <v>7700</v>
      </c>
      <c r="E1490">
        <v>400000610015000</v>
      </c>
      <c r="F1490">
        <v>97</v>
      </c>
      <c r="G1490">
        <v>19</v>
      </c>
      <c r="H1490">
        <v>2015</v>
      </c>
      <c r="I1490">
        <v>41</v>
      </c>
      <c r="J1490" t="s">
        <v>267</v>
      </c>
      <c r="K1490" s="1">
        <v>42282</v>
      </c>
      <c r="L1490" s="1">
        <v>42288</v>
      </c>
      <c r="M1490" t="s">
        <v>14</v>
      </c>
    </row>
    <row r="1491" spans="1:13" x14ac:dyDescent="0.25">
      <c r="A1491">
        <v>832460576</v>
      </c>
      <c r="B1491">
        <v>41</v>
      </c>
      <c r="C1491">
        <v>5393</v>
      </c>
      <c r="D1491">
        <v>7700</v>
      </c>
      <c r="E1491">
        <v>410015610040000</v>
      </c>
      <c r="F1491">
        <v>97</v>
      </c>
      <c r="G1491">
        <v>19</v>
      </c>
      <c r="H1491">
        <v>2015</v>
      </c>
      <c r="I1491">
        <v>41</v>
      </c>
      <c r="J1491" t="s">
        <v>267</v>
      </c>
      <c r="K1491" s="1">
        <v>42282</v>
      </c>
      <c r="L1491" s="1">
        <v>42288</v>
      </c>
      <c r="M1491" t="s">
        <v>15</v>
      </c>
    </row>
    <row r="1492" spans="1:13" x14ac:dyDescent="0.25">
      <c r="A1492">
        <v>832461057</v>
      </c>
      <c r="B1492">
        <v>347</v>
      </c>
      <c r="C1492">
        <v>5393</v>
      </c>
      <c r="D1492">
        <v>7700</v>
      </c>
      <c r="E1492">
        <v>410040610065000</v>
      </c>
      <c r="F1492">
        <v>97</v>
      </c>
      <c r="G1492">
        <v>19</v>
      </c>
      <c r="H1492">
        <v>2015</v>
      </c>
      <c r="I1492">
        <v>41</v>
      </c>
      <c r="J1492" t="s">
        <v>267</v>
      </c>
      <c r="K1492" s="1">
        <v>42282</v>
      </c>
      <c r="L1492" s="1">
        <v>42288</v>
      </c>
      <c r="M1492" t="s">
        <v>16</v>
      </c>
    </row>
    <row r="1493" spans="1:13" x14ac:dyDescent="0.25">
      <c r="A1493">
        <v>832461538</v>
      </c>
      <c r="B1493">
        <v>1046</v>
      </c>
      <c r="C1493">
        <v>5393</v>
      </c>
      <c r="D1493">
        <v>7700</v>
      </c>
      <c r="E1493">
        <v>410065610085000</v>
      </c>
      <c r="F1493">
        <v>97</v>
      </c>
      <c r="G1493">
        <v>19</v>
      </c>
      <c r="H1493">
        <v>2015</v>
      </c>
      <c r="I1493">
        <v>41</v>
      </c>
      <c r="J1493" t="s">
        <v>267</v>
      </c>
      <c r="K1493" s="1">
        <v>42282</v>
      </c>
      <c r="L1493" s="1">
        <v>42288</v>
      </c>
      <c r="M1493" t="s">
        <v>17</v>
      </c>
    </row>
    <row r="1494" spans="1:13" x14ac:dyDescent="0.25">
      <c r="A1494">
        <v>832462020</v>
      </c>
      <c r="B1494">
        <v>590</v>
      </c>
      <c r="C1494">
        <v>5393</v>
      </c>
      <c r="D1494">
        <v>7700</v>
      </c>
      <c r="E1494">
        <v>410085799999000</v>
      </c>
      <c r="F1494">
        <v>97</v>
      </c>
      <c r="G1494">
        <v>19</v>
      </c>
      <c r="H1494">
        <v>2015</v>
      </c>
      <c r="I1494">
        <v>41</v>
      </c>
      <c r="J1494" t="s">
        <v>267</v>
      </c>
      <c r="K1494" s="1">
        <v>42282</v>
      </c>
      <c r="L1494" s="1">
        <v>42288</v>
      </c>
      <c r="M1494" t="s">
        <v>18</v>
      </c>
    </row>
    <row r="1495" spans="1:13" x14ac:dyDescent="0.25">
      <c r="A1495">
        <v>832462178</v>
      </c>
      <c r="B1495">
        <v>2035</v>
      </c>
      <c r="C1495">
        <v>5393</v>
      </c>
      <c r="F1495">
        <v>97</v>
      </c>
      <c r="G1495">
        <v>19</v>
      </c>
      <c r="H1495">
        <v>2015</v>
      </c>
      <c r="I1495">
        <v>41</v>
      </c>
      <c r="J1495" t="s">
        <v>267</v>
      </c>
      <c r="K1495" s="1">
        <v>42282</v>
      </c>
      <c r="L1495" s="1">
        <v>42288</v>
      </c>
      <c r="M1495" t="s">
        <v>19</v>
      </c>
    </row>
    <row r="1496" spans="1:13" x14ac:dyDescent="0.25">
      <c r="A1496">
        <v>832460104</v>
      </c>
      <c r="B1496">
        <v>11</v>
      </c>
      <c r="C1496">
        <v>5393</v>
      </c>
      <c r="D1496">
        <v>7700</v>
      </c>
      <c r="E1496">
        <v>400000610015000</v>
      </c>
      <c r="F1496">
        <v>97</v>
      </c>
      <c r="G1496">
        <v>19</v>
      </c>
      <c r="H1496">
        <v>2015</v>
      </c>
      <c r="I1496">
        <v>42</v>
      </c>
      <c r="J1496" t="s">
        <v>268</v>
      </c>
      <c r="K1496" s="1">
        <v>42289</v>
      </c>
      <c r="L1496" s="1">
        <v>42295</v>
      </c>
      <c r="M1496" t="s">
        <v>14</v>
      </c>
    </row>
    <row r="1497" spans="1:13" x14ac:dyDescent="0.25">
      <c r="A1497">
        <v>832460585</v>
      </c>
      <c r="B1497">
        <v>36</v>
      </c>
      <c r="C1497">
        <v>5393</v>
      </c>
      <c r="D1497">
        <v>7700</v>
      </c>
      <c r="E1497">
        <v>410015610040000</v>
      </c>
      <c r="F1497">
        <v>97</v>
      </c>
      <c r="G1497">
        <v>19</v>
      </c>
      <c r="H1497">
        <v>2015</v>
      </c>
      <c r="I1497">
        <v>42</v>
      </c>
      <c r="J1497" t="s">
        <v>268</v>
      </c>
      <c r="K1497" s="1">
        <v>42289</v>
      </c>
      <c r="L1497" s="1">
        <v>42295</v>
      </c>
      <c r="M1497" t="s">
        <v>15</v>
      </c>
    </row>
    <row r="1498" spans="1:13" x14ac:dyDescent="0.25">
      <c r="A1498">
        <v>832461066</v>
      </c>
      <c r="B1498">
        <v>352</v>
      </c>
      <c r="C1498">
        <v>5393</v>
      </c>
      <c r="D1498">
        <v>7700</v>
      </c>
      <c r="E1498">
        <v>410040610065000</v>
      </c>
      <c r="F1498">
        <v>97</v>
      </c>
      <c r="G1498">
        <v>19</v>
      </c>
      <c r="H1498">
        <v>2015</v>
      </c>
      <c r="I1498">
        <v>42</v>
      </c>
      <c r="J1498" t="s">
        <v>268</v>
      </c>
      <c r="K1498" s="1">
        <v>42289</v>
      </c>
      <c r="L1498" s="1">
        <v>42295</v>
      </c>
      <c r="M1498" t="s">
        <v>16</v>
      </c>
    </row>
    <row r="1499" spans="1:13" x14ac:dyDescent="0.25">
      <c r="A1499">
        <v>832461547</v>
      </c>
      <c r="B1499">
        <v>1086</v>
      </c>
      <c r="C1499">
        <v>5393</v>
      </c>
      <c r="D1499">
        <v>7700</v>
      </c>
      <c r="E1499">
        <v>410065610085000</v>
      </c>
      <c r="F1499">
        <v>97</v>
      </c>
      <c r="G1499">
        <v>19</v>
      </c>
      <c r="H1499">
        <v>2015</v>
      </c>
      <c r="I1499">
        <v>42</v>
      </c>
      <c r="J1499" t="s">
        <v>268</v>
      </c>
      <c r="K1499" s="1">
        <v>42289</v>
      </c>
      <c r="L1499" s="1">
        <v>42295</v>
      </c>
      <c r="M1499" t="s">
        <v>17</v>
      </c>
    </row>
    <row r="1500" spans="1:13" x14ac:dyDescent="0.25">
      <c r="A1500">
        <v>832462028</v>
      </c>
      <c r="B1500">
        <v>595</v>
      </c>
      <c r="C1500">
        <v>5393</v>
      </c>
      <c r="D1500">
        <v>7700</v>
      </c>
      <c r="E1500">
        <v>410085799999000</v>
      </c>
      <c r="F1500">
        <v>97</v>
      </c>
      <c r="G1500">
        <v>19</v>
      </c>
      <c r="H1500">
        <v>2015</v>
      </c>
      <c r="I1500">
        <v>42</v>
      </c>
      <c r="J1500" t="s">
        <v>268</v>
      </c>
      <c r="K1500" s="1">
        <v>42289</v>
      </c>
      <c r="L1500" s="1">
        <v>42295</v>
      </c>
      <c r="M1500" t="s">
        <v>18</v>
      </c>
    </row>
    <row r="1501" spans="1:13" x14ac:dyDescent="0.25">
      <c r="A1501">
        <v>832462341</v>
      </c>
      <c r="B1501">
        <v>2080</v>
      </c>
      <c r="C1501">
        <v>5393</v>
      </c>
      <c r="F1501">
        <v>97</v>
      </c>
      <c r="G1501">
        <v>19</v>
      </c>
      <c r="H1501">
        <v>2015</v>
      </c>
      <c r="I1501">
        <v>42</v>
      </c>
      <c r="J1501" t="s">
        <v>268</v>
      </c>
      <c r="K1501" s="1">
        <v>42289</v>
      </c>
      <c r="L1501" s="1">
        <v>42295</v>
      </c>
      <c r="M1501" t="s">
        <v>19</v>
      </c>
    </row>
    <row r="1502" spans="1:13" x14ac:dyDescent="0.25">
      <c r="A1502">
        <v>832460113</v>
      </c>
      <c r="B1502">
        <v>4</v>
      </c>
      <c r="C1502">
        <v>5393</v>
      </c>
      <c r="D1502">
        <v>7700</v>
      </c>
      <c r="E1502">
        <v>400000610015000</v>
      </c>
      <c r="F1502">
        <v>97</v>
      </c>
      <c r="G1502">
        <v>19</v>
      </c>
      <c r="H1502">
        <v>2015</v>
      </c>
      <c r="I1502">
        <v>43</v>
      </c>
      <c r="J1502" t="s">
        <v>269</v>
      </c>
      <c r="K1502" s="1">
        <v>42296</v>
      </c>
      <c r="L1502" s="1">
        <v>42302</v>
      </c>
      <c r="M1502" t="s">
        <v>14</v>
      </c>
    </row>
    <row r="1503" spans="1:13" x14ac:dyDescent="0.25">
      <c r="A1503">
        <v>832460594</v>
      </c>
      <c r="B1503">
        <v>29</v>
      </c>
      <c r="C1503">
        <v>5393</v>
      </c>
      <c r="D1503">
        <v>7700</v>
      </c>
      <c r="E1503">
        <v>410015610040000</v>
      </c>
      <c r="F1503">
        <v>97</v>
      </c>
      <c r="G1503">
        <v>19</v>
      </c>
      <c r="H1503">
        <v>2015</v>
      </c>
      <c r="I1503">
        <v>43</v>
      </c>
      <c r="J1503" t="s">
        <v>269</v>
      </c>
      <c r="K1503" s="1">
        <v>42296</v>
      </c>
      <c r="L1503" s="1">
        <v>42302</v>
      </c>
      <c r="M1503" t="s">
        <v>15</v>
      </c>
    </row>
    <row r="1504" spans="1:13" x14ac:dyDescent="0.25">
      <c r="A1504">
        <v>832461075</v>
      </c>
      <c r="B1504">
        <v>349</v>
      </c>
      <c r="C1504">
        <v>5393</v>
      </c>
      <c r="D1504">
        <v>7700</v>
      </c>
      <c r="E1504">
        <v>410040610065000</v>
      </c>
      <c r="F1504">
        <v>97</v>
      </c>
      <c r="G1504">
        <v>19</v>
      </c>
      <c r="H1504">
        <v>2015</v>
      </c>
      <c r="I1504">
        <v>43</v>
      </c>
      <c r="J1504" t="s">
        <v>269</v>
      </c>
      <c r="K1504" s="1">
        <v>42296</v>
      </c>
      <c r="L1504" s="1">
        <v>42302</v>
      </c>
      <c r="M1504" t="s">
        <v>16</v>
      </c>
    </row>
    <row r="1505" spans="1:13" x14ac:dyDescent="0.25">
      <c r="A1505">
        <v>832461556</v>
      </c>
      <c r="B1505">
        <v>1139</v>
      </c>
      <c r="C1505">
        <v>5393</v>
      </c>
      <c r="D1505">
        <v>7700</v>
      </c>
      <c r="E1505">
        <v>410065610085000</v>
      </c>
      <c r="F1505">
        <v>97</v>
      </c>
      <c r="G1505">
        <v>19</v>
      </c>
      <c r="H1505">
        <v>2015</v>
      </c>
      <c r="I1505">
        <v>43</v>
      </c>
      <c r="J1505" t="s">
        <v>269</v>
      </c>
      <c r="K1505" s="1">
        <v>42296</v>
      </c>
      <c r="L1505" s="1">
        <v>42302</v>
      </c>
      <c r="M1505" t="s">
        <v>17</v>
      </c>
    </row>
    <row r="1506" spans="1:13" x14ac:dyDescent="0.25">
      <c r="A1506">
        <v>832462037</v>
      </c>
      <c r="B1506">
        <v>577</v>
      </c>
      <c r="C1506">
        <v>5393</v>
      </c>
      <c r="D1506">
        <v>7700</v>
      </c>
      <c r="E1506">
        <v>410085799999000</v>
      </c>
      <c r="F1506">
        <v>97</v>
      </c>
      <c r="G1506">
        <v>19</v>
      </c>
      <c r="H1506">
        <v>2015</v>
      </c>
      <c r="I1506">
        <v>43</v>
      </c>
      <c r="J1506" t="s">
        <v>269</v>
      </c>
      <c r="K1506" s="1">
        <v>42296</v>
      </c>
      <c r="L1506" s="1">
        <v>42302</v>
      </c>
      <c r="M1506" t="s">
        <v>18</v>
      </c>
    </row>
    <row r="1507" spans="1:13" x14ac:dyDescent="0.25">
      <c r="A1507">
        <v>832462538</v>
      </c>
      <c r="B1507">
        <v>2098</v>
      </c>
      <c r="C1507">
        <v>5393</v>
      </c>
      <c r="F1507">
        <v>97</v>
      </c>
      <c r="G1507">
        <v>19</v>
      </c>
      <c r="H1507">
        <v>2015</v>
      </c>
      <c r="I1507">
        <v>43</v>
      </c>
      <c r="J1507" t="s">
        <v>269</v>
      </c>
      <c r="K1507" s="1">
        <v>42296</v>
      </c>
      <c r="L1507" s="1">
        <v>42302</v>
      </c>
      <c r="M1507" t="s">
        <v>19</v>
      </c>
    </row>
    <row r="1508" spans="1:13" x14ac:dyDescent="0.25">
      <c r="A1508">
        <v>832460122</v>
      </c>
      <c r="B1508">
        <v>9</v>
      </c>
      <c r="C1508">
        <v>5393</v>
      </c>
      <c r="D1508">
        <v>7700</v>
      </c>
      <c r="E1508">
        <v>400000610015000</v>
      </c>
      <c r="F1508">
        <v>97</v>
      </c>
      <c r="G1508">
        <v>19</v>
      </c>
      <c r="H1508">
        <v>2015</v>
      </c>
      <c r="I1508">
        <v>44</v>
      </c>
      <c r="J1508" t="s">
        <v>270</v>
      </c>
      <c r="K1508" s="1">
        <v>42303</v>
      </c>
      <c r="L1508" s="1">
        <v>42309</v>
      </c>
      <c r="M1508" t="s">
        <v>14</v>
      </c>
    </row>
    <row r="1509" spans="1:13" x14ac:dyDescent="0.25">
      <c r="A1509">
        <v>832460603</v>
      </c>
      <c r="B1509">
        <v>31</v>
      </c>
      <c r="C1509">
        <v>5393</v>
      </c>
      <c r="D1509">
        <v>7700</v>
      </c>
      <c r="E1509">
        <v>410015610040000</v>
      </c>
      <c r="F1509">
        <v>97</v>
      </c>
      <c r="G1509">
        <v>19</v>
      </c>
      <c r="H1509">
        <v>2015</v>
      </c>
      <c r="I1509">
        <v>44</v>
      </c>
      <c r="J1509" t="s">
        <v>270</v>
      </c>
      <c r="K1509" s="1">
        <v>42303</v>
      </c>
      <c r="L1509" s="1">
        <v>42309</v>
      </c>
      <c r="M1509" t="s">
        <v>15</v>
      </c>
    </row>
    <row r="1510" spans="1:13" x14ac:dyDescent="0.25">
      <c r="A1510">
        <v>832461084</v>
      </c>
      <c r="B1510">
        <v>323</v>
      </c>
      <c r="C1510">
        <v>5393</v>
      </c>
      <c r="D1510">
        <v>7700</v>
      </c>
      <c r="E1510">
        <v>410040610065000</v>
      </c>
      <c r="F1510">
        <v>97</v>
      </c>
      <c r="G1510">
        <v>19</v>
      </c>
      <c r="H1510">
        <v>2015</v>
      </c>
      <c r="I1510">
        <v>44</v>
      </c>
      <c r="J1510" t="s">
        <v>270</v>
      </c>
      <c r="K1510" s="1">
        <v>42303</v>
      </c>
      <c r="L1510" s="1">
        <v>42309</v>
      </c>
      <c r="M1510" t="s">
        <v>16</v>
      </c>
    </row>
    <row r="1511" spans="1:13" x14ac:dyDescent="0.25">
      <c r="A1511">
        <v>832461565</v>
      </c>
      <c r="B1511">
        <v>1051</v>
      </c>
      <c r="C1511">
        <v>5393</v>
      </c>
      <c r="D1511">
        <v>7700</v>
      </c>
      <c r="E1511">
        <v>410065610085000</v>
      </c>
      <c r="F1511">
        <v>97</v>
      </c>
      <c r="G1511">
        <v>19</v>
      </c>
      <c r="H1511">
        <v>2015</v>
      </c>
      <c r="I1511">
        <v>44</v>
      </c>
      <c r="J1511" t="s">
        <v>270</v>
      </c>
      <c r="K1511" s="1">
        <v>42303</v>
      </c>
      <c r="L1511" s="1">
        <v>42309</v>
      </c>
      <c r="M1511" t="s">
        <v>17</v>
      </c>
    </row>
    <row r="1512" spans="1:13" x14ac:dyDescent="0.25">
      <c r="A1512">
        <v>832462046</v>
      </c>
      <c r="B1512">
        <v>602</v>
      </c>
      <c r="C1512">
        <v>5393</v>
      </c>
      <c r="D1512">
        <v>7700</v>
      </c>
      <c r="E1512">
        <v>410085799999000</v>
      </c>
      <c r="F1512">
        <v>97</v>
      </c>
      <c r="G1512">
        <v>19</v>
      </c>
      <c r="H1512">
        <v>2015</v>
      </c>
      <c r="I1512">
        <v>44</v>
      </c>
      <c r="J1512" t="s">
        <v>270</v>
      </c>
      <c r="K1512" s="1">
        <v>42303</v>
      </c>
      <c r="L1512" s="1">
        <v>42309</v>
      </c>
      <c r="M1512" t="s">
        <v>18</v>
      </c>
    </row>
    <row r="1513" spans="1:13" x14ac:dyDescent="0.25">
      <c r="A1513">
        <v>832462185</v>
      </c>
      <c r="B1513">
        <v>2016</v>
      </c>
      <c r="C1513">
        <v>5393</v>
      </c>
      <c r="F1513">
        <v>97</v>
      </c>
      <c r="G1513">
        <v>19</v>
      </c>
      <c r="H1513">
        <v>2015</v>
      </c>
      <c r="I1513">
        <v>44</v>
      </c>
      <c r="J1513" t="s">
        <v>270</v>
      </c>
      <c r="K1513" s="1">
        <v>42303</v>
      </c>
      <c r="L1513" s="1">
        <v>42309</v>
      </c>
      <c r="M1513" t="s">
        <v>19</v>
      </c>
    </row>
    <row r="1514" spans="1:13" x14ac:dyDescent="0.25">
      <c r="A1514">
        <v>832460132</v>
      </c>
      <c r="B1514">
        <v>7</v>
      </c>
      <c r="C1514">
        <v>5393</v>
      </c>
      <c r="D1514">
        <v>7700</v>
      </c>
      <c r="E1514">
        <v>400000610015000</v>
      </c>
      <c r="F1514">
        <v>97</v>
      </c>
      <c r="G1514">
        <v>19</v>
      </c>
      <c r="H1514">
        <v>2015</v>
      </c>
      <c r="I1514">
        <v>45</v>
      </c>
      <c r="J1514" t="s">
        <v>271</v>
      </c>
      <c r="K1514" s="1">
        <v>42310</v>
      </c>
      <c r="L1514" s="1">
        <v>42316</v>
      </c>
      <c r="M1514" t="s">
        <v>14</v>
      </c>
    </row>
    <row r="1515" spans="1:13" x14ac:dyDescent="0.25">
      <c r="A1515">
        <v>832460612</v>
      </c>
      <c r="B1515">
        <v>39</v>
      </c>
      <c r="C1515">
        <v>5393</v>
      </c>
      <c r="D1515">
        <v>7700</v>
      </c>
      <c r="E1515">
        <v>410015610040000</v>
      </c>
      <c r="F1515">
        <v>97</v>
      </c>
      <c r="G1515">
        <v>19</v>
      </c>
      <c r="H1515">
        <v>2015</v>
      </c>
      <c r="I1515">
        <v>45</v>
      </c>
      <c r="J1515" t="s">
        <v>271</v>
      </c>
      <c r="K1515" s="1">
        <v>42310</v>
      </c>
      <c r="L1515" s="1">
        <v>42316</v>
      </c>
      <c r="M1515" t="s">
        <v>15</v>
      </c>
    </row>
    <row r="1516" spans="1:13" x14ac:dyDescent="0.25">
      <c r="A1516">
        <v>832461093</v>
      </c>
      <c r="B1516">
        <v>359</v>
      </c>
      <c r="C1516">
        <v>5393</v>
      </c>
      <c r="D1516">
        <v>7700</v>
      </c>
      <c r="E1516">
        <v>410040610065000</v>
      </c>
      <c r="F1516">
        <v>97</v>
      </c>
      <c r="G1516">
        <v>19</v>
      </c>
      <c r="H1516">
        <v>2015</v>
      </c>
      <c r="I1516">
        <v>45</v>
      </c>
      <c r="J1516" t="s">
        <v>271</v>
      </c>
      <c r="K1516" s="1">
        <v>42310</v>
      </c>
      <c r="L1516" s="1">
        <v>42316</v>
      </c>
      <c r="M1516" t="s">
        <v>16</v>
      </c>
    </row>
    <row r="1517" spans="1:13" x14ac:dyDescent="0.25">
      <c r="A1517">
        <v>832461574</v>
      </c>
      <c r="B1517">
        <v>1028</v>
      </c>
      <c r="C1517">
        <v>5393</v>
      </c>
      <c r="D1517">
        <v>7700</v>
      </c>
      <c r="E1517">
        <v>410065610085000</v>
      </c>
      <c r="F1517">
        <v>97</v>
      </c>
      <c r="G1517">
        <v>19</v>
      </c>
      <c r="H1517">
        <v>2015</v>
      </c>
      <c r="I1517">
        <v>45</v>
      </c>
      <c r="J1517" t="s">
        <v>271</v>
      </c>
      <c r="K1517" s="1">
        <v>42310</v>
      </c>
      <c r="L1517" s="1">
        <v>42316</v>
      </c>
      <c r="M1517" t="s">
        <v>17</v>
      </c>
    </row>
    <row r="1518" spans="1:13" x14ac:dyDescent="0.25">
      <c r="A1518">
        <v>832462055</v>
      </c>
      <c r="B1518">
        <v>587</v>
      </c>
      <c r="C1518">
        <v>5393</v>
      </c>
      <c r="D1518">
        <v>7700</v>
      </c>
      <c r="E1518">
        <v>410085799999000</v>
      </c>
      <c r="F1518">
        <v>97</v>
      </c>
      <c r="G1518">
        <v>19</v>
      </c>
      <c r="H1518">
        <v>2015</v>
      </c>
      <c r="I1518">
        <v>45</v>
      </c>
      <c r="J1518" t="s">
        <v>271</v>
      </c>
      <c r="K1518" s="1">
        <v>42310</v>
      </c>
      <c r="L1518" s="1">
        <v>42316</v>
      </c>
      <c r="M1518" t="s">
        <v>18</v>
      </c>
    </row>
    <row r="1519" spans="1:13" x14ac:dyDescent="0.25">
      <c r="A1519">
        <v>832462598</v>
      </c>
      <c r="B1519">
        <v>2020</v>
      </c>
      <c r="C1519">
        <v>5393</v>
      </c>
      <c r="F1519">
        <v>97</v>
      </c>
      <c r="G1519">
        <v>19</v>
      </c>
      <c r="H1519">
        <v>2015</v>
      </c>
      <c r="I1519">
        <v>45</v>
      </c>
      <c r="J1519" t="s">
        <v>271</v>
      </c>
      <c r="K1519" s="1">
        <v>42310</v>
      </c>
      <c r="L1519" s="1">
        <v>42316</v>
      </c>
      <c r="M1519" t="s">
        <v>19</v>
      </c>
    </row>
    <row r="1520" spans="1:13" x14ac:dyDescent="0.25">
      <c r="A1520">
        <v>832460140</v>
      </c>
      <c r="B1520">
        <v>9</v>
      </c>
      <c r="C1520">
        <v>5393</v>
      </c>
      <c r="D1520">
        <v>7700</v>
      </c>
      <c r="E1520">
        <v>400000610015000</v>
      </c>
      <c r="F1520">
        <v>97</v>
      </c>
      <c r="G1520">
        <v>19</v>
      </c>
      <c r="H1520">
        <v>2015</v>
      </c>
      <c r="I1520">
        <v>46</v>
      </c>
      <c r="J1520" t="s">
        <v>272</v>
      </c>
      <c r="K1520" s="1">
        <v>42317</v>
      </c>
      <c r="L1520" s="1">
        <v>42323</v>
      </c>
      <c r="M1520" t="s">
        <v>14</v>
      </c>
    </row>
    <row r="1521" spans="1:13" x14ac:dyDescent="0.25">
      <c r="A1521">
        <v>832460621</v>
      </c>
      <c r="B1521">
        <v>36</v>
      </c>
      <c r="C1521">
        <v>5393</v>
      </c>
      <c r="D1521">
        <v>7700</v>
      </c>
      <c r="E1521">
        <v>410015610040000</v>
      </c>
      <c r="F1521">
        <v>97</v>
      </c>
      <c r="G1521">
        <v>19</v>
      </c>
      <c r="H1521">
        <v>2015</v>
      </c>
      <c r="I1521">
        <v>46</v>
      </c>
      <c r="J1521" t="s">
        <v>272</v>
      </c>
      <c r="K1521" s="1">
        <v>42317</v>
      </c>
      <c r="L1521" s="1">
        <v>42323</v>
      </c>
      <c r="M1521" t="s">
        <v>15</v>
      </c>
    </row>
    <row r="1522" spans="1:13" x14ac:dyDescent="0.25">
      <c r="A1522">
        <v>832461102</v>
      </c>
      <c r="B1522">
        <v>312</v>
      </c>
      <c r="C1522">
        <v>5393</v>
      </c>
      <c r="D1522">
        <v>7700</v>
      </c>
      <c r="E1522">
        <v>410040610065000</v>
      </c>
      <c r="F1522">
        <v>97</v>
      </c>
      <c r="G1522">
        <v>19</v>
      </c>
      <c r="H1522">
        <v>2015</v>
      </c>
      <c r="I1522">
        <v>46</v>
      </c>
      <c r="J1522" t="s">
        <v>272</v>
      </c>
      <c r="K1522" s="1">
        <v>42317</v>
      </c>
      <c r="L1522" s="1">
        <v>42323</v>
      </c>
      <c r="M1522" t="s">
        <v>16</v>
      </c>
    </row>
    <row r="1523" spans="1:13" x14ac:dyDescent="0.25">
      <c r="A1523">
        <v>832461583</v>
      </c>
      <c r="B1523">
        <v>1071</v>
      </c>
      <c r="C1523">
        <v>5393</v>
      </c>
      <c r="D1523">
        <v>7700</v>
      </c>
      <c r="E1523">
        <v>410065610085000</v>
      </c>
      <c r="F1523">
        <v>97</v>
      </c>
      <c r="G1523">
        <v>19</v>
      </c>
      <c r="H1523">
        <v>2015</v>
      </c>
      <c r="I1523">
        <v>46</v>
      </c>
      <c r="J1523" t="s">
        <v>272</v>
      </c>
      <c r="K1523" s="1">
        <v>42317</v>
      </c>
      <c r="L1523" s="1">
        <v>42323</v>
      </c>
      <c r="M1523" t="s">
        <v>17</v>
      </c>
    </row>
    <row r="1524" spans="1:13" x14ac:dyDescent="0.25">
      <c r="A1524">
        <v>832462064</v>
      </c>
      <c r="B1524">
        <v>595</v>
      </c>
      <c r="C1524">
        <v>5393</v>
      </c>
      <c r="D1524">
        <v>7700</v>
      </c>
      <c r="E1524">
        <v>410085799999000</v>
      </c>
      <c r="F1524">
        <v>97</v>
      </c>
      <c r="G1524">
        <v>19</v>
      </c>
      <c r="H1524">
        <v>2015</v>
      </c>
      <c r="I1524">
        <v>46</v>
      </c>
      <c r="J1524" t="s">
        <v>272</v>
      </c>
      <c r="K1524" s="1">
        <v>42317</v>
      </c>
      <c r="L1524" s="1">
        <v>42323</v>
      </c>
      <c r="M1524" t="s">
        <v>18</v>
      </c>
    </row>
    <row r="1525" spans="1:13" x14ac:dyDescent="0.25">
      <c r="A1525">
        <v>832462602</v>
      </c>
      <c r="B1525">
        <v>2023</v>
      </c>
      <c r="C1525">
        <v>5393</v>
      </c>
      <c r="F1525">
        <v>97</v>
      </c>
      <c r="G1525">
        <v>19</v>
      </c>
      <c r="H1525">
        <v>2015</v>
      </c>
      <c r="I1525">
        <v>46</v>
      </c>
      <c r="J1525" t="s">
        <v>272</v>
      </c>
      <c r="K1525" s="1">
        <v>42317</v>
      </c>
      <c r="L1525" s="1">
        <v>42323</v>
      </c>
      <c r="M1525" t="s">
        <v>19</v>
      </c>
    </row>
    <row r="1526" spans="1:13" x14ac:dyDescent="0.25">
      <c r="A1526">
        <v>832460149</v>
      </c>
      <c r="B1526">
        <v>11</v>
      </c>
      <c r="C1526">
        <v>5393</v>
      </c>
      <c r="D1526">
        <v>7700</v>
      </c>
      <c r="E1526">
        <v>400000610015000</v>
      </c>
      <c r="F1526">
        <v>97</v>
      </c>
      <c r="G1526">
        <v>19</v>
      </c>
      <c r="H1526">
        <v>2015</v>
      </c>
      <c r="I1526">
        <v>47</v>
      </c>
      <c r="J1526" t="s">
        <v>273</v>
      </c>
      <c r="K1526" s="1">
        <v>42324</v>
      </c>
      <c r="L1526" s="1">
        <v>42330</v>
      </c>
      <c r="M1526" t="s">
        <v>14</v>
      </c>
    </row>
    <row r="1527" spans="1:13" x14ac:dyDescent="0.25">
      <c r="A1527">
        <v>832460630</v>
      </c>
      <c r="B1527">
        <v>33</v>
      </c>
      <c r="C1527">
        <v>5393</v>
      </c>
      <c r="D1527">
        <v>7700</v>
      </c>
      <c r="E1527">
        <v>410015610040000</v>
      </c>
      <c r="F1527">
        <v>97</v>
      </c>
      <c r="G1527">
        <v>19</v>
      </c>
      <c r="H1527">
        <v>2015</v>
      </c>
      <c r="I1527">
        <v>47</v>
      </c>
      <c r="J1527" t="s">
        <v>273</v>
      </c>
      <c r="K1527" s="1">
        <v>42324</v>
      </c>
      <c r="L1527" s="1">
        <v>42330</v>
      </c>
      <c r="M1527" t="s">
        <v>15</v>
      </c>
    </row>
    <row r="1528" spans="1:13" x14ac:dyDescent="0.25">
      <c r="A1528">
        <v>832461111</v>
      </c>
      <c r="B1528">
        <v>345</v>
      </c>
      <c r="C1528">
        <v>5393</v>
      </c>
      <c r="D1528">
        <v>7700</v>
      </c>
      <c r="E1528">
        <v>410040610065000</v>
      </c>
      <c r="F1528">
        <v>97</v>
      </c>
      <c r="G1528">
        <v>19</v>
      </c>
      <c r="H1528">
        <v>2015</v>
      </c>
      <c r="I1528">
        <v>47</v>
      </c>
      <c r="J1528" t="s">
        <v>273</v>
      </c>
      <c r="K1528" s="1">
        <v>42324</v>
      </c>
      <c r="L1528" s="1">
        <v>42330</v>
      </c>
      <c r="M1528" t="s">
        <v>16</v>
      </c>
    </row>
    <row r="1529" spans="1:13" x14ac:dyDescent="0.25">
      <c r="A1529">
        <v>832461593</v>
      </c>
      <c r="B1529">
        <v>984</v>
      </c>
      <c r="C1529">
        <v>5393</v>
      </c>
      <c r="D1529">
        <v>7700</v>
      </c>
      <c r="E1529">
        <v>410065610085000</v>
      </c>
      <c r="F1529">
        <v>97</v>
      </c>
      <c r="G1529">
        <v>19</v>
      </c>
      <c r="H1529">
        <v>2015</v>
      </c>
      <c r="I1529">
        <v>47</v>
      </c>
      <c r="J1529" t="s">
        <v>273</v>
      </c>
      <c r="K1529" s="1">
        <v>42324</v>
      </c>
      <c r="L1529" s="1">
        <v>42330</v>
      </c>
      <c r="M1529" t="s">
        <v>17</v>
      </c>
    </row>
    <row r="1530" spans="1:13" x14ac:dyDescent="0.25">
      <c r="A1530">
        <v>832462073</v>
      </c>
      <c r="B1530">
        <v>602</v>
      </c>
      <c r="C1530">
        <v>5393</v>
      </c>
      <c r="D1530">
        <v>7700</v>
      </c>
      <c r="E1530">
        <v>410085799999000</v>
      </c>
      <c r="F1530">
        <v>97</v>
      </c>
      <c r="G1530">
        <v>19</v>
      </c>
      <c r="H1530">
        <v>2015</v>
      </c>
      <c r="I1530">
        <v>47</v>
      </c>
      <c r="J1530" t="s">
        <v>273</v>
      </c>
      <c r="K1530" s="1">
        <v>42324</v>
      </c>
      <c r="L1530" s="1">
        <v>42330</v>
      </c>
      <c r="M1530" t="s">
        <v>18</v>
      </c>
    </row>
    <row r="1531" spans="1:13" x14ac:dyDescent="0.25">
      <c r="A1531">
        <v>832462280</v>
      </c>
      <c r="B1531">
        <v>1975</v>
      </c>
      <c r="C1531">
        <v>5393</v>
      </c>
      <c r="F1531">
        <v>97</v>
      </c>
      <c r="G1531">
        <v>19</v>
      </c>
      <c r="H1531">
        <v>2015</v>
      </c>
      <c r="I1531">
        <v>47</v>
      </c>
      <c r="J1531" t="s">
        <v>273</v>
      </c>
      <c r="K1531" s="1">
        <v>42324</v>
      </c>
      <c r="L1531" s="1">
        <v>42330</v>
      </c>
      <c r="M1531" t="s">
        <v>19</v>
      </c>
    </row>
    <row r="1532" spans="1:13" x14ac:dyDescent="0.25">
      <c r="A1532">
        <v>832460158</v>
      </c>
      <c r="B1532">
        <v>7</v>
      </c>
      <c r="C1532">
        <v>5393</v>
      </c>
      <c r="D1532">
        <v>7700</v>
      </c>
      <c r="E1532">
        <v>400000610015000</v>
      </c>
      <c r="F1532">
        <v>97</v>
      </c>
      <c r="G1532">
        <v>19</v>
      </c>
      <c r="H1532">
        <v>2015</v>
      </c>
      <c r="I1532">
        <v>48</v>
      </c>
      <c r="J1532" t="s">
        <v>274</v>
      </c>
      <c r="K1532" s="1">
        <v>42331</v>
      </c>
      <c r="L1532" s="1">
        <v>42337</v>
      </c>
      <c r="M1532" t="s">
        <v>14</v>
      </c>
    </row>
    <row r="1533" spans="1:13" x14ac:dyDescent="0.25">
      <c r="A1533">
        <v>832460639</v>
      </c>
      <c r="B1533">
        <v>30</v>
      </c>
      <c r="C1533">
        <v>5393</v>
      </c>
      <c r="D1533">
        <v>7700</v>
      </c>
      <c r="E1533">
        <v>410015610040000</v>
      </c>
      <c r="F1533">
        <v>97</v>
      </c>
      <c r="G1533">
        <v>19</v>
      </c>
      <c r="H1533">
        <v>2015</v>
      </c>
      <c r="I1533">
        <v>48</v>
      </c>
      <c r="J1533" t="s">
        <v>274</v>
      </c>
      <c r="K1533" s="1">
        <v>42331</v>
      </c>
      <c r="L1533" s="1">
        <v>42337</v>
      </c>
      <c r="M1533" t="s">
        <v>15</v>
      </c>
    </row>
    <row r="1534" spans="1:13" x14ac:dyDescent="0.25">
      <c r="A1534">
        <v>832461120</v>
      </c>
      <c r="B1534">
        <v>337</v>
      </c>
      <c r="C1534">
        <v>5393</v>
      </c>
      <c r="D1534">
        <v>7700</v>
      </c>
      <c r="E1534">
        <v>410040610065000</v>
      </c>
      <c r="F1534">
        <v>97</v>
      </c>
      <c r="G1534">
        <v>19</v>
      </c>
      <c r="H1534">
        <v>2015</v>
      </c>
      <c r="I1534">
        <v>48</v>
      </c>
      <c r="J1534" t="s">
        <v>274</v>
      </c>
      <c r="K1534" s="1">
        <v>42331</v>
      </c>
      <c r="L1534" s="1">
        <v>42337</v>
      </c>
      <c r="M1534" t="s">
        <v>16</v>
      </c>
    </row>
    <row r="1535" spans="1:13" x14ac:dyDescent="0.25">
      <c r="A1535">
        <v>832461601</v>
      </c>
      <c r="B1535">
        <v>1074</v>
      </c>
      <c r="C1535">
        <v>5393</v>
      </c>
      <c r="D1535">
        <v>7700</v>
      </c>
      <c r="E1535">
        <v>410065610085000</v>
      </c>
      <c r="F1535">
        <v>97</v>
      </c>
      <c r="G1535">
        <v>19</v>
      </c>
      <c r="H1535">
        <v>2015</v>
      </c>
      <c r="I1535">
        <v>48</v>
      </c>
      <c r="J1535" t="s">
        <v>274</v>
      </c>
      <c r="K1535" s="1">
        <v>42331</v>
      </c>
      <c r="L1535" s="1">
        <v>42337</v>
      </c>
      <c r="M1535" t="s">
        <v>17</v>
      </c>
    </row>
    <row r="1536" spans="1:13" x14ac:dyDescent="0.25">
      <c r="A1536">
        <v>832462079</v>
      </c>
      <c r="B1536">
        <v>531</v>
      </c>
      <c r="C1536">
        <v>5393</v>
      </c>
      <c r="D1536">
        <v>7700</v>
      </c>
      <c r="E1536">
        <v>410085799999000</v>
      </c>
      <c r="F1536">
        <v>97</v>
      </c>
      <c r="G1536">
        <v>19</v>
      </c>
      <c r="H1536">
        <v>2015</v>
      </c>
      <c r="I1536">
        <v>48</v>
      </c>
      <c r="J1536" t="s">
        <v>274</v>
      </c>
      <c r="K1536" s="1">
        <v>42331</v>
      </c>
      <c r="L1536" s="1">
        <v>42337</v>
      </c>
      <c r="M1536" t="s">
        <v>18</v>
      </c>
    </row>
    <row r="1537" spans="1:13" x14ac:dyDescent="0.25">
      <c r="A1537">
        <v>832462150</v>
      </c>
      <c r="B1537">
        <v>1979</v>
      </c>
      <c r="C1537">
        <v>5393</v>
      </c>
      <c r="F1537">
        <v>97</v>
      </c>
      <c r="G1537">
        <v>19</v>
      </c>
      <c r="H1537">
        <v>2015</v>
      </c>
      <c r="I1537">
        <v>48</v>
      </c>
      <c r="J1537" t="s">
        <v>274</v>
      </c>
      <c r="K1537" s="1">
        <v>42331</v>
      </c>
      <c r="L1537" s="1">
        <v>42337</v>
      </c>
      <c r="M1537" t="s">
        <v>19</v>
      </c>
    </row>
    <row r="1538" spans="1:13" x14ac:dyDescent="0.25">
      <c r="A1538">
        <v>832460167</v>
      </c>
      <c r="B1538">
        <v>7</v>
      </c>
      <c r="C1538">
        <v>5393</v>
      </c>
      <c r="D1538">
        <v>7700</v>
      </c>
      <c r="E1538">
        <v>400000610015000</v>
      </c>
      <c r="F1538">
        <v>97</v>
      </c>
      <c r="G1538">
        <v>19</v>
      </c>
      <c r="H1538">
        <v>2015</v>
      </c>
      <c r="I1538">
        <v>49</v>
      </c>
      <c r="J1538" t="s">
        <v>275</v>
      </c>
      <c r="K1538" s="1">
        <v>42338</v>
      </c>
      <c r="L1538" s="1">
        <v>42344</v>
      </c>
      <c r="M1538" t="s">
        <v>14</v>
      </c>
    </row>
    <row r="1539" spans="1:13" x14ac:dyDescent="0.25">
      <c r="A1539">
        <v>832460648</v>
      </c>
      <c r="B1539">
        <v>30</v>
      </c>
      <c r="C1539">
        <v>5393</v>
      </c>
      <c r="D1539">
        <v>7700</v>
      </c>
      <c r="E1539">
        <v>410015610040000</v>
      </c>
      <c r="F1539">
        <v>97</v>
      </c>
      <c r="G1539">
        <v>19</v>
      </c>
      <c r="H1539">
        <v>2015</v>
      </c>
      <c r="I1539">
        <v>49</v>
      </c>
      <c r="J1539" t="s">
        <v>275</v>
      </c>
      <c r="K1539" s="1">
        <v>42338</v>
      </c>
      <c r="L1539" s="1">
        <v>42344</v>
      </c>
      <c r="M1539" t="s">
        <v>15</v>
      </c>
    </row>
    <row r="1540" spans="1:13" x14ac:dyDescent="0.25">
      <c r="A1540">
        <v>832461129</v>
      </c>
      <c r="B1540">
        <v>369</v>
      </c>
      <c r="C1540">
        <v>5393</v>
      </c>
      <c r="D1540">
        <v>7700</v>
      </c>
      <c r="E1540">
        <v>410040610065000</v>
      </c>
      <c r="F1540">
        <v>97</v>
      </c>
      <c r="G1540">
        <v>19</v>
      </c>
      <c r="H1540">
        <v>2015</v>
      </c>
      <c r="I1540">
        <v>49</v>
      </c>
      <c r="J1540" t="s">
        <v>275</v>
      </c>
      <c r="K1540" s="1">
        <v>42338</v>
      </c>
      <c r="L1540" s="1">
        <v>42344</v>
      </c>
      <c r="M1540" t="s">
        <v>16</v>
      </c>
    </row>
    <row r="1541" spans="1:13" x14ac:dyDescent="0.25">
      <c r="A1541">
        <v>832461610</v>
      </c>
      <c r="B1541">
        <v>1079</v>
      </c>
      <c r="C1541">
        <v>5393</v>
      </c>
      <c r="D1541">
        <v>7700</v>
      </c>
      <c r="E1541">
        <v>410065610085000</v>
      </c>
      <c r="F1541">
        <v>97</v>
      </c>
      <c r="G1541">
        <v>19</v>
      </c>
      <c r="H1541">
        <v>2015</v>
      </c>
      <c r="I1541">
        <v>49</v>
      </c>
      <c r="J1541" t="s">
        <v>275</v>
      </c>
      <c r="K1541" s="1">
        <v>42338</v>
      </c>
      <c r="L1541" s="1">
        <v>42344</v>
      </c>
      <c r="M1541" t="s">
        <v>17</v>
      </c>
    </row>
    <row r="1542" spans="1:13" x14ac:dyDescent="0.25">
      <c r="A1542">
        <v>832462091</v>
      </c>
      <c r="B1542">
        <v>534</v>
      </c>
      <c r="C1542">
        <v>5393</v>
      </c>
      <c r="D1542">
        <v>7700</v>
      </c>
      <c r="E1542">
        <v>410085799999000</v>
      </c>
      <c r="F1542">
        <v>97</v>
      </c>
      <c r="G1542">
        <v>19</v>
      </c>
      <c r="H1542">
        <v>2015</v>
      </c>
      <c r="I1542">
        <v>49</v>
      </c>
      <c r="J1542" t="s">
        <v>275</v>
      </c>
      <c r="K1542" s="1">
        <v>42338</v>
      </c>
      <c r="L1542" s="1">
        <v>42344</v>
      </c>
      <c r="M1542" t="s">
        <v>18</v>
      </c>
    </row>
    <row r="1543" spans="1:13" x14ac:dyDescent="0.25">
      <c r="A1543">
        <v>832462241</v>
      </c>
      <c r="B1543">
        <v>2019</v>
      </c>
      <c r="C1543">
        <v>5393</v>
      </c>
      <c r="F1543">
        <v>97</v>
      </c>
      <c r="G1543">
        <v>19</v>
      </c>
      <c r="H1543">
        <v>2015</v>
      </c>
      <c r="I1543">
        <v>49</v>
      </c>
      <c r="J1543" t="s">
        <v>275</v>
      </c>
      <c r="K1543" s="1">
        <v>42338</v>
      </c>
      <c r="L1543" s="1">
        <v>42344</v>
      </c>
      <c r="M1543" t="s">
        <v>19</v>
      </c>
    </row>
    <row r="1544" spans="1:13" x14ac:dyDescent="0.25">
      <c r="A1544">
        <v>832460176</v>
      </c>
      <c r="B1544">
        <v>7</v>
      </c>
      <c r="C1544">
        <v>5393</v>
      </c>
      <c r="D1544">
        <v>7700</v>
      </c>
      <c r="E1544">
        <v>400000610015000</v>
      </c>
      <c r="F1544">
        <v>97</v>
      </c>
      <c r="G1544">
        <v>19</v>
      </c>
      <c r="H1544">
        <v>2015</v>
      </c>
      <c r="I1544">
        <v>50</v>
      </c>
      <c r="J1544" t="s">
        <v>276</v>
      </c>
      <c r="K1544" s="1">
        <v>42345</v>
      </c>
      <c r="L1544" s="1">
        <v>42351</v>
      </c>
      <c r="M1544" t="s">
        <v>14</v>
      </c>
    </row>
    <row r="1545" spans="1:13" x14ac:dyDescent="0.25">
      <c r="A1545">
        <v>832460657</v>
      </c>
      <c r="B1545">
        <v>45</v>
      </c>
      <c r="C1545">
        <v>5393</v>
      </c>
      <c r="D1545">
        <v>7700</v>
      </c>
      <c r="E1545">
        <v>410015610040000</v>
      </c>
      <c r="F1545">
        <v>97</v>
      </c>
      <c r="G1545">
        <v>19</v>
      </c>
      <c r="H1545">
        <v>2015</v>
      </c>
      <c r="I1545">
        <v>50</v>
      </c>
      <c r="J1545" t="s">
        <v>276</v>
      </c>
      <c r="K1545" s="1">
        <v>42345</v>
      </c>
      <c r="L1545" s="1">
        <v>42351</v>
      </c>
      <c r="M1545" t="s">
        <v>15</v>
      </c>
    </row>
    <row r="1546" spans="1:13" x14ac:dyDescent="0.25">
      <c r="A1546">
        <v>832461138</v>
      </c>
      <c r="B1546">
        <v>317</v>
      </c>
      <c r="C1546">
        <v>5393</v>
      </c>
      <c r="D1546">
        <v>7700</v>
      </c>
      <c r="E1546">
        <v>410040610065000</v>
      </c>
      <c r="F1546">
        <v>97</v>
      </c>
      <c r="G1546">
        <v>19</v>
      </c>
      <c r="H1546">
        <v>2015</v>
      </c>
      <c r="I1546">
        <v>50</v>
      </c>
      <c r="J1546" t="s">
        <v>276</v>
      </c>
      <c r="K1546" s="1">
        <v>42345</v>
      </c>
      <c r="L1546" s="1">
        <v>42351</v>
      </c>
      <c r="M1546" t="s">
        <v>16</v>
      </c>
    </row>
    <row r="1547" spans="1:13" x14ac:dyDescent="0.25">
      <c r="A1547">
        <v>832461619</v>
      </c>
      <c r="B1547">
        <v>1102</v>
      </c>
      <c r="C1547">
        <v>5393</v>
      </c>
      <c r="D1547">
        <v>7700</v>
      </c>
      <c r="E1547">
        <v>410065610085000</v>
      </c>
      <c r="F1547">
        <v>97</v>
      </c>
      <c r="G1547">
        <v>19</v>
      </c>
      <c r="H1547">
        <v>2015</v>
      </c>
      <c r="I1547">
        <v>50</v>
      </c>
      <c r="J1547" t="s">
        <v>276</v>
      </c>
      <c r="K1547" s="1">
        <v>42345</v>
      </c>
      <c r="L1547" s="1">
        <v>42351</v>
      </c>
      <c r="M1547" t="s">
        <v>17</v>
      </c>
    </row>
    <row r="1548" spans="1:13" x14ac:dyDescent="0.25">
      <c r="A1548">
        <v>832462100</v>
      </c>
      <c r="B1548">
        <v>577</v>
      </c>
      <c r="C1548">
        <v>5393</v>
      </c>
      <c r="D1548">
        <v>7700</v>
      </c>
      <c r="E1548">
        <v>410085799999000</v>
      </c>
      <c r="F1548">
        <v>97</v>
      </c>
      <c r="G1548">
        <v>19</v>
      </c>
      <c r="H1548">
        <v>2015</v>
      </c>
      <c r="I1548">
        <v>50</v>
      </c>
      <c r="J1548" t="s">
        <v>276</v>
      </c>
      <c r="K1548" s="1">
        <v>42345</v>
      </c>
      <c r="L1548" s="1">
        <v>42351</v>
      </c>
      <c r="M1548" t="s">
        <v>18</v>
      </c>
    </row>
    <row r="1549" spans="1:13" x14ac:dyDescent="0.25">
      <c r="A1549">
        <v>832462215</v>
      </c>
      <c r="B1549">
        <v>2048</v>
      </c>
      <c r="C1549">
        <v>5393</v>
      </c>
      <c r="F1549">
        <v>97</v>
      </c>
      <c r="G1549">
        <v>19</v>
      </c>
      <c r="H1549">
        <v>2015</v>
      </c>
      <c r="I1549">
        <v>50</v>
      </c>
      <c r="J1549" t="s">
        <v>276</v>
      </c>
      <c r="K1549" s="1">
        <v>42345</v>
      </c>
      <c r="L1549" s="1">
        <v>42351</v>
      </c>
      <c r="M1549" t="s">
        <v>19</v>
      </c>
    </row>
    <row r="1550" spans="1:13" x14ac:dyDescent="0.25">
      <c r="A1550">
        <v>832460185</v>
      </c>
      <c r="B1550">
        <v>10</v>
      </c>
      <c r="C1550">
        <v>5393</v>
      </c>
      <c r="D1550">
        <v>7700</v>
      </c>
      <c r="E1550">
        <v>400000610015000</v>
      </c>
      <c r="F1550">
        <v>97</v>
      </c>
      <c r="G1550">
        <v>19</v>
      </c>
      <c r="H1550">
        <v>2015</v>
      </c>
      <c r="I1550">
        <v>51</v>
      </c>
      <c r="J1550" t="s">
        <v>277</v>
      </c>
      <c r="K1550" s="1">
        <v>42352</v>
      </c>
      <c r="L1550" s="1">
        <v>42358</v>
      </c>
      <c r="M1550" t="s">
        <v>14</v>
      </c>
    </row>
    <row r="1551" spans="1:13" x14ac:dyDescent="0.25">
      <c r="A1551">
        <v>832460666</v>
      </c>
      <c r="B1551">
        <v>38</v>
      </c>
      <c r="C1551">
        <v>5393</v>
      </c>
      <c r="D1551">
        <v>7700</v>
      </c>
      <c r="E1551">
        <v>410015610040000</v>
      </c>
      <c r="F1551">
        <v>97</v>
      </c>
      <c r="G1551">
        <v>19</v>
      </c>
      <c r="H1551">
        <v>2015</v>
      </c>
      <c r="I1551">
        <v>51</v>
      </c>
      <c r="J1551" t="s">
        <v>277</v>
      </c>
      <c r="K1551" s="1">
        <v>42352</v>
      </c>
      <c r="L1551" s="1">
        <v>42358</v>
      </c>
      <c r="M1551" t="s">
        <v>15</v>
      </c>
    </row>
    <row r="1552" spans="1:13" x14ac:dyDescent="0.25">
      <c r="A1552">
        <v>832461147</v>
      </c>
      <c r="B1552">
        <v>321</v>
      </c>
      <c r="C1552">
        <v>5393</v>
      </c>
      <c r="D1552">
        <v>7700</v>
      </c>
      <c r="E1552">
        <v>410040610065000</v>
      </c>
      <c r="F1552">
        <v>97</v>
      </c>
      <c r="G1552">
        <v>19</v>
      </c>
      <c r="H1552">
        <v>2015</v>
      </c>
      <c r="I1552">
        <v>51</v>
      </c>
      <c r="J1552" t="s">
        <v>277</v>
      </c>
      <c r="K1552" s="1">
        <v>42352</v>
      </c>
      <c r="L1552" s="1">
        <v>42358</v>
      </c>
      <c r="M1552" t="s">
        <v>16</v>
      </c>
    </row>
    <row r="1553" spans="1:13" x14ac:dyDescent="0.25">
      <c r="A1553">
        <v>832461628</v>
      </c>
      <c r="B1553">
        <v>1047</v>
      </c>
      <c r="C1553">
        <v>5393</v>
      </c>
      <c r="D1553">
        <v>7700</v>
      </c>
      <c r="E1553">
        <v>410065610085000</v>
      </c>
      <c r="F1553">
        <v>97</v>
      </c>
      <c r="G1553">
        <v>19</v>
      </c>
      <c r="H1553">
        <v>2015</v>
      </c>
      <c r="I1553">
        <v>51</v>
      </c>
      <c r="J1553" t="s">
        <v>277</v>
      </c>
      <c r="K1553" s="1">
        <v>42352</v>
      </c>
      <c r="L1553" s="1">
        <v>42358</v>
      </c>
      <c r="M1553" t="s">
        <v>17</v>
      </c>
    </row>
    <row r="1554" spans="1:13" x14ac:dyDescent="0.25">
      <c r="A1554">
        <v>832462109</v>
      </c>
      <c r="B1554">
        <v>593</v>
      </c>
      <c r="C1554">
        <v>5393</v>
      </c>
      <c r="D1554">
        <v>7700</v>
      </c>
      <c r="E1554">
        <v>410085799999000</v>
      </c>
      <c r="F1554">
        <v>97</v>
      </c>
      <c r="G1554">
        <v>19</v>
      </c>
      <c r="H1554">
        <v>2015</v>
      </c>
      <c r="I1554">
        <v>51</v>
      </c>
      <c r="J1554" t="s">
        <v>277</v>
      </c>
      <c r="K1554" s="1">
        <v>42352</v>
      </c>
      <c r="L1554" s="1">
        <v>42358</v>
      </c>
      <c r="M1554" t="s">
        <v>18</v>
      </c>
    </row>
    <row r="1555" spans="1:13" x14ac:dyDescent="0.25">
      <c r="A1555">
        <v>832462518</v>
      </c>
      <c r="B1555">
        <v>2009</v>
      </c>
      <c r="C1555">
        <v>5393</v>
      </c>
      <c r="F1555">
        <v>97</v>
      </c>
      <c r="G1555">
        <v>19</v>
      </c>
      <c r="H1555">
        <v>2015</v>
      </c>
      <c r="I1555">
        <v>51</v>
      </c>
      <c r="J1555" t="s">
        <v>277</v>
      </c>
      <c r="K1555" s="1">
        <v>42352</v>
      </c>
      <c r="L1555" s="1">
        <v>42358</v>
      </c>
      <c r="M1555" t="s">
        <v>19</v>
      </c>
    </row>
    <row r="1556" spans="1:13" x14ac:dyDescent="0.25">
      <c r="A1556">
        <v>832460194</v>
      </c>
      <c r="B1556">
        <v>9</v>
      </c>
      <c r="C1556">
        <v>5393</v>
      </c>
      <c r="D1556">
        <v>7700</v>
      </c>
      <c r="E1556">
        <v>400000610015000</v>
      </c>
      <c r="F1556">
        <v>97</v>
      </c>
      <c r="G1556">
        <v>19</v>
      </c>
      <c r="H1556">
        <v>2015</v>
      </c>
      <c r="I1556">
        <v>52</v>
      </c>
      <c r="J1556" t="s">
        <v>278</v>
      </c>
      <c r="K1556" s="1">
        <v>42359</v>
      </c>
      <c r="L1556" s="1">
        <v>42365</v>
      </c>
      <c r="M1556" t="s">
        <v>14</v>
      </c>
    </row>
    <row r="1557" spans="1:13" x14ac:dyDescent="0.25">
      <c r="A1557">
        <v>832460675</v>
      </c>
      <c r="B1557">
        <v>29</v>
      </c>
      <c r="C1557">
        <v>5393</v>
      </c>
      <c r="D1557">
        <v>7700</v>
      </c>
      <c r="E1557">
        <v>410015610040000</v>
      </c>
      <c r="F1557">
        <v>97</v>
      </c>
      <c r="G1557">
        <v>19</v>
      </c>
      <c r="H1557">
        <v>2015</v>
      </c>
      <c r="I1557">
        <v>52</v>
      </c>
      <c r="J1557" t="s">
        <v>278</v>
      </c>
      <c r="K1557" s="1">
        <v>42359</v>
      </c>
      <c r="L1557" s="1">
        <v>42365</v>
      </c>
      <c r="M1557" t="s">
        <v>15</v>
      </c>
    </row>
    <row r="1558" spans="1:13" x14ac:dyDescent="0.25">
      <c r="A1558">
        <v>832461156</v>
      </c>
      <c r="B1558">
        <v>333</v>
      </c>
      <c r="C1558">
        <v>5393</v>
      </c>
      <c r="D1558">
        <v>7700</v>
      </c>
      <c r="E1558">
        <v>410040610065000</v>
      </c>
      <c r="F1558">
        <v>97</v>
      </c>
      <c r="G1558">
        <v>19</v>
      </c>
      <c r="H1558">
        <v>2015</v>
      </c>
      <c r="I1558">
        <v>52</v>
      </c>
      <c r="J1558" t="s">
        <v>278</v>
      </c>
      <c r="K1558" s="1">
        <v>42359</v>
      </c>
      <c r="L1558" s="1">
        <v>42365</v>
      </c>
      <c r="M1558" t="s">
        <v>16</v>
      </c>
    </row>
    <row r="1559" spans="1:13" x14ac:dyDescent="0.25">
      <c r="A1559">
        <v>832461637</v>
      </c>
      <c r="B1559">
        <v>1069</v>
      </c>
      <c r="C1559">
        <v>5393</v>
      </c>
      <c r="D1559">
        <v>7700</v>
      </c>
      <c r="E1559">
        <v>410065610085000</v>
      </c>
      <c r="F1559">
        <v>97</v>
      </c>
      <c r="G1559">
        <v>19</v>
      </c>
      <c r="H1559">
        <v>2015</v>
      </c>
      <c r="I1559">
        <v>52</v>
      </c>
      <c r="J1559" t="s">
        <v>278</v>
      </c>
      <c r="K1559" s="1">
        <v>42359</v>
      </c>
      <c r="L1559" s="1">
        <v>42365</v>
      </c>
      <c r="M1559" t="s">
        <v>17</v>
      </c>
    </row>
    <row r="1560" spans="1:13" x14ac:dyDescent="0.25">
      <c r="A1560">
        <v>832462118</v>
      </c>
      <c r="B1560">
        <v>589</v>
      </c>
      <c r="C1560">
        <v>5393</v>
      </c>
      <c r="D1560">
        <v>7700</v>
      </c>
      <c r="E1560">
        <v>410085799999000</v>
      </c>
      <c r="F1560">
        <v>97</v>
      </c>
      <c r="G1560">
        <v>19</v>
      </c>
      <c r="H1560">
        <v>2015</v>
      </c>
      <c r="I1560">
        <v>52</v>
      </c>
      <c r="J1560" t="s">
        <v>278</v>
      </c>
      <c r="K1560" s="1">
        <v>42359</v>
      </c>
      <c r="L1560" s="1">
        <v>42365</v>
      </c>
      <c r="M1560" t="s">
        <v>18</v>
      </c>
    </row>
    <row r="1561" spans="1:13" x14ac:dyDescent="0.25">
      <c r="A1561">
        <v>832462382</v>
      </c>
      <c r="B1561">
        <v>2029</v>
      </c>
      <c r="C1561">
        <v>5393</v>
      </c>
      <c r="F1561">
        <v>97</v>
      </c>
      <c r="G1561">
        <v>19</v>
      </c>
      <c r="H1561">
        <v>2015</v>
      </c>
      <c r="I1561">
        <v>52</v>
      </c>
      <c r="J1561" t="s">
        <v>278</v>
      </c>
      <c r="K1561" s="1">
        <v>42359</v>
      </c>
      <c r="L1561" s="1">
        <v>42365</v>
      </c>
      <c r="M1561" t="s">
        <v>19</v>
      </c>
    </row>
    <row r="1562" spans="1:13" x14ac:dyDescent="0.25">
      <c r="A1562">
        <v>832460199</v>
      </c>
      <c r="B1562">
        <v>7</v>
      </c>
      <c r="C1562">
        <v>5393</v>
      </c>
      <c r="D1562">
        <v>7700</v>
      </c>
      <c r="E1562">
        <v>400000610015000</v>
      </c>
      <c r="F1562">
        <v>97</v>
      </c>
      <c r="G1562">
        <v>19</v>
      </c>
      <c r="H1562">
        <v>2015</v>
      </c>
      <c r="I1562">
        <v>53</v>
      </c>
      <c r="J1562" t="s">
        <v>279</v>
      </c>
      <c r="K1562" s="1">
        <v>42366</v>
      </c>
      <c r="L1562" s="1">
        <v>42372</v>
      </c>
      <c r="M1562" t="s">
        <v>14</v>
      </c>
    </row>
    <row r="1563" spans="1:13" x14ac:dyDescent="0.25">
      <c r="A1563">
        <v>832460681</v>
      </c>
      <c r="B1563">
        <v>48</v>
      </c>
      <c r="C1563">
        <v>5393</v>
      </c>
      <c r="D1563">
        <v>7700</v>
      </c>
      <c r="E1563">
        <v>410015610040000</v>
      </c>
      <c r="F1563">
        <v>97</v>
      </c>
      <c r="G1563">
        <v>19</v>
      </c>
      <c r="H1563">
        <v>2015</v>
      </c>
      <c r="I1563">
        <v>53</v>
      </c>
      <c r="J1563" t="s">
        <v>279</v>
      </c>
      <c r="K1563" s="1">
        <v>42366</v>
      </c>
      <c r="L1563" s="1">
        <v>42372</v>
      </c>
      <c r="M1563" t="s">
        <v>15</v>
      </c>
    </row>
    <row r="1564" spans="1:13" x14ac:dyDescent="0.25">
      <c r="A1564">
        <v>832461161</v>
      </c>
      <c r="B1564">
        <v>370</v>
      </c>
      <c r="C1564">
        <v>5393</v>
      </c>
      <c r="D1564">
        <v>7700</v>
      </c>
      <c r="E1564">
        <v>410040610065000</v>
      </c>
      <c r="F1564">
        <v>97</v>
      </c>
      <c r="G1564">
        <v>19</v>
      </c>
      <c r="H1564">
        <v>2015</v>
      </c>
      <c r="I1564">
        <v>53</v>
      </c>
      <c r="J1564" t="s">
        <v>279</v>
      </c>
      <c r="K1564" s="1">
        <v>42366</v>
      </c>
      <c r="L1564" s="1">
        <v>42372</v>
      </c>
      <c r="M1564" t="s">
        <v>16</v>
      </c>
    </row>
    <row r="1565" spans="1:13" x14ac:dyDescent="0.25">
      <c r="A1565">
        <v>832461642</v>
      </c>
      <c r="B1565">
        <v>1109</v>
      </c>
      <c r="C1565">
        <v>5393</v>
      </c>
      <c r="D1565">
        <v>7700</v>
      </c>
      <c r="E1565">
        <v>410065610085000</v>
      </c>
      <c r="F1565">
        <v>97</v>
      </c>
      <c r="G1565">
        <v>19</v>
      </c>
      <c r="H1565">
        <v>2015</v>
      </c>
      <c r="I1565">
        <v>53</v>
      </c>
      <c r="J1565" t="s">
        <v>279</v>
      </c>
      <c r="K1565" s="1">
        <v>42366</v>
      </c>
      <c r="L1565" s="1">
        <v>42372</v>
      </c>
      <c r="M1565" t="s">
        <v>17</v>
      </c>
    </row>
    <row r="1566" spans="1:13" x14ac:dyDescent="0.25">
      <c r="A1566">
        <v>832462123</v>
      </c>
      <c r="B1566">
        <v>622</v>
      </c>
      <c r="C1566">
        <v>5393</v>
      </c>
      <c r="D1566">
        <v>7700</v>
      </c>
      <c r="E1566">
        <v>410085799999000</v>
      </c>
      <c r="F1566">
        <v>97</v>
      </c>
      <c r="G1566">
        <v>19</v>
      </c>
      <c r="H1566">
        <v>2015</v>
      </c>
      <c r="I1566">
        <v>53</v>
      </c>
      <c r="J1566" t="s">
        <v>279</v>
      </c>
      <c r="K1566" s="1">
        <v>42366</v>
      </c>
      <c r="L1566" s="1">
        <v>42372</v>
      </c>
      <c r="M1566" t="s">
        <v>18</v>
      </c>
    </row>
    <row r="1567" spans="1:13" x14ac:dyDescent="0.25">
      <c r="A1567">
        <v>832462422</v>
      </c>
      <c r="B1567">
        <v>2156</v>
      </c>
      <c r="C1567">
        <v>5393</v>
      </c>
      <c r="F1567">
        <v>97</v>
      </c>
      <c r="G1567">
        <v>19</v>
      </c>
      <c r="H1567">
        <v>2015</v>
      </c>
      <c r="I1567">
        <v>53</v>
      </c>
      <c r="J1567" t="s">
        <v>279</v>
      </c>
      <c r="K1567" s="1">
        <v>42366</v>
      </c>
      <c r="L1567" s="1">
        <v>42372</v>
      </c>
      <c r="M1567" t="s">
        <v>19</v>
      </c>
    </row>
    <row r="1568" spans="1:13" x14ac:dyDescent="0.25">
      <c r="A1568">
        <v>832459724</v>
      </c>
      <c r="B1568">
        <v>10</v>
      </c>
      <c r="C1568">
        <v>5393</v>
      </c>
      <c r="D1568">
        <v>7700</v>
      </c>
      <c r="E1568">
        <v>400000610015000</v>
      </c>
      <c r="F1568">
        <v>97</v>
      </c>
      <c r="G1568">
        <v>19</v>
      </c>
      <c r="H1568">
        <v>2016</v>
      </c>
      <c r="I1568">
        <v>1</v>
      </c>
      <c r="J1568" t="s">
        <v>280</v>
      </c>
      <c r="K1568" s="1">
        <v>42373</v>
      </c>
      <c r="L1568" s="1">
        <v>42379</v>
      </c>
      <c r="M1568" t="s">
        <v>14</v>
      </c>
    </row>
    <row r="1569" spans="1:13" x14ac:dyDescent="0.25">
      <c r="A1569">
        <v>832460205</v>
      </c>
      <c r="B1569">
        <v>42</v>
      </c>
      <c r="C1569">
        <v>5393</v>
      </c>
      <c r="D1569">
        <v>7700</v>
      </c>
      <c r="E1569">
        <v>410015610040000</v>
      </c>
      <c r="F1569">
        <v>97</v>
      </c>
      <c r="G1569">
        <v>19</v>
      </c>
      <c r="H1569">
        <v>2016</v>
      </c>
      <c r="I1569">
        <v>1</v>
      </c>
      <c r="J1569" t="s">
        <v>280</v>
      </c>
      <c r="K1569" s="1">
        <v>42373</v>
      </c>
      <c r="L1569" s="1">
        <v>42379</v>
      </c>
      <c r="M1569" t="s">
        <v>15</v>
      </c>
    </row>
    <row r="1570" spans="1:13" x14ac:dyDescent="0.25">
      <c r="A1570">
        <v>832460686</v>
      </c>
      <c r="B1570">
        <v>398</v>
      </c>
      <c r="C1570">
        <v>5393</v>
      </c>
      <c r="D1570">
        <v>7700</v>
      </c>
      <c r="E1570">
        <v>410040610065000</v>
      </c>
      <c r="F1570">
        <v>97</v>
      </c>
      <c r="G1570">
        <v>19</v>
      </c>
      <c r="H1570">
        <v>2016</v>
      </c>
      <c r="I1570">
        <v>1</v>
      </c>
      <c r="J1570" t="s">
        <v>280</v>
      </c>
      <c r="K1570" s="1">
        <v>42373</v>
      </c>
      <c r="L1570" s="1">
        <v>42379</v>
      </c>
      <c r="M1570" t="s">
        <v>16</v>
      </c>
    </row>
    <row r="1571" spans="1:13" x14ac:dyDescent="0.25">
      <c r="A1571">
        <v>832461168</v>
      </c>
      <c r="B1571">
        <v>1143</v>
      </c>
      <c r="C1571">
        <v>5393</v>
      </c>
      <c r="D1571">
        <v>7700</v>
      </c>
      <c r="E1571">
        <v>410065610085000</v>
      </c>
      <c r="F1571">
        <v>97</v>
      </c>
      <c r="G1571">
        <v>19</v>
      </c>
      <c r="H1571">
        <v>2016</v>
      </c>
      <c r="I1571">
        <v>1</v>
      </c>
      <c r="J1571" t="s">
        <v>280</v>
      </c>
      <c r="K1571" s="1">
        <v>42373</v>
      </c>
      <c r="L1571" s="1">
        <v>42379</v>
      </c>
      <c r="M1571" t="s">
        <v>17</v>
      </c>
    </row>
    <row r="1572" spans="1:13" x14ac:dyDescent="0.25">
      <c r="A1572">
        <v>832461648</v>
      </c>
      <c r="B1572">
        <v>629</v>
      </c>
      <c r="C1572">
        <v>5393</v>
      </c>
      <c r="D1572">
        <v>7700</v>
      </c>
      <c r="E1572">
        <v>410085799999000</v>
      </c>
      <c r="F1572">
        <v>97</v>
      </c>
      <c r="G1572">
        <v>19</v>
      </c>
      <c r="H1572">
        <v>2016</v>
      </c>
      <c r="I1572">
        <v>1</v>
      </c>
      <c r="J1572" t="s">
        <v>280</v>
      </c>
      <c r="K1572" s="1">
        <v>42373</v>
      </c>
      <c r="L1572" s="1">
        <v>42379</v>
      </c>
      <c r="M1572" t="s">
        <v>18</v>
      </c>
    </row>
    <row r="1573" spans="1:13" x14ac:dyDescent="0.25">
      <c r="A1573">
        <v>832462268</v>
      </c>
      <c r="B1573">
        <v>2222</v>
      </c>
      <c r="C1573">
        <v>5393</v>
      </c>
      <c r="F1573">
        <v>97</v>
      </c>
      <c r="G1573">
        <v>19</v>
      </c>
      <c r="H1573">
        <v>2016</v>
      </c>
      <c r="I1573">
        <v>1</v>
      </c>
      <c r="J1573" t="s">
        <v>280</v>
      </c>
      <c r="K1573" s="1">
        <v>42373</v>
      </c>
      <c r="L1573" s="1">
        <v>42379</v>
      </c>
      <c r="M1573" t="s">
        <v>19</v>
      </c>
    </row>
    <row r="1574" spans="1:13" x14ac:dyDescent="0.25">
      <c r="A1574">
        <v>832459734</v>
      </c>
      <c r="B1574">
        <v>7</v>
      </c>
      <c r="C1574">
        <v>5393</v>
      </c>
      <c r="D1574">
        <v>7700</v>
      </c>
      <c r="E1574">
        <v>400000610015000</v>
      </c>
      <c r="F1574">
        <v>97</v>
      </c>
      <c r="G1574">
        <v>19</v>
      </c>
      <c r="H1574">
        <v>2016</v>
      </c>
      <c r="I1574">
        <v>2</v>
      </c>
      <c r="J1574" t="s">
        <v>281</v>
      </c>
      <c r="K1574" s="1">
        <v>42380</v>
      </c>
      <c r="L1574" s="1">
        <v>42386</v>
      </c>
      <c r="M1574" t="s">
        <v>14</v>
      </c>
    </row>
    <row r="1575" spans="1:13" x14ac:dyDescent="0.25">
      <c r="A1575">
        <v>832460215</v>
      </c>
      <c r="B1575">
        <v>38</v>
      </c>
      <c r="C1575">
        <v>5393</v>
      </c>
      <c r="D1575">
        <v>7700</v>
      </c>
      <c r="E1575">
        <v>410015610040000</v>
      </c>
      <c r="F1575">
        <v>97</v>
      </c>
      <c r="G1575">
        <v>19</v>
      </c>
      <c r="H1575">
        <v>2016</v>
      </c>
      <c r="I1575">
        <v>2</v>
      </c>
      <c r="J1575" t="s">
        <v>281</v>
      </c>
      <c r="K1575" s="1">
        <v>42380</v>
      </c>
      <c r="L1575" s="1">
        <v>42386</v>
      </c>
      <c r="M1575" t="s">
        <v>15</v>
      </c>
    </row>
    <row r="1576" spans="1:13" x14ac:dyDescent="0.25">
      <c r="A1576">
        <v>832460696</v>
      </c>
      <c r="B1576">
        <v>342</v>
      </c>
      <c r="C1576">
        <v>5393</v>
      </c>
      <c r="D1576">
        <v>7700</v>
      </c>
      <c r="E1576">
        <v>410040610065000</v>
      </c>
      <c r="F1576">
        <v>97</v>
      </c>
      <c r="G1576">
        <v>19</v>
      </c>
      <c r="H1576">
        <v>2016</v>
      </c>
      <c r="I1576">
        <v>2</v>
      </c>
      <c r="J1576" t="s">
        <v>281</v>
      </c>
      <c r="K1576" s="1">
        <v>42380</v>
      </c>
      <c r="L1576" s="1">
        <v>42386</v>
      </c>
      <c r="M1576" t="s">
        <v>16</v>
      </c>
    </row>
    <row r="1577" spans="1:13" x14ac:dyDescent="0.25">
      <c r="A1577">
        <v>832461177</v>
      </c>
      <c r="B1577">
        <v>1065</v>
      </c>
      <c r="C1577">
        <v>5393</v>
      </c>
      <c r="D1577">
        <v>7700</v>
      </c>
      <c r="E1577">
        <v>410065610085000</v>
      </c>
      <c r="F1577">
        <v>97</v>
      </c>
      <c r="G1577">
        <v>19</v>
      </c>
      <c r="H1577">
        <v>2016</v>
      </c>
      <c r="I1577">
        <v>2</v>
      </c>
      <c r="J1577" t="s">
        <v>281</v>
      </c>
      <c r="K1577" s="1">
        <v>42380</v>
      </c>
      <c r="L1577" s="1">
        <v>42386</v>
      </c>
      <c r="M1577" t="s">
        <v>17</v>
      </c>
    </row>
    <row r="1578" spans="1:13" x14ac:dyDescent="0.25">
      <c r="A1578">
        <v>832461658</v>
      </c>
      <c r="B1578">
        <v>602</v>
      </c>
      <c r="C1578">
        <v>5393</v>
      </c>
      <c r="D1578">
        <v>7700</v>
      </c>
      <c r="E1578">
        <v>410085799999000</v>
      </c>
      <c r="F1578">
        <v>97</v>
      </c>
      <c r="G1578">
        <v>19</v>
      </c>
      <c r="H1578">
        <v>2016</v>
      </c>
      <c r="I1578">
        <v>2</v>
      </c>
      <c r="J1578" t="s">
        <v>281</v>
      </c>
      <c r="K1578" s="1">
        <v>42380</v>
      </c>
      <c r="L1578" s="1">
        <v>42386</v>
      </c>
      <c r="M1578" t="s">
        <v>18</v>
      </c>
    </row>
    <row r="1579" spans="1:13" x14ac:dyDescent="0.25">
      <c r="A1579">
        <v>832462183</v>
      </c>
      <c r="B1579">
        <v>2054</v>
      </c>
      <c r="C1579">
        <v>5393</v>
      </c>
      <c r="F1579">
        <v>97</v>
      </c>
      <c r="G1579">
        <v>19</v>
      </c>
      <c r="H1579">
        <v>2016</v>
      </c>
      <c r="I1579">
        <v>2</v>
      </c>
      <c r="J1579" t="s">
        <v>281</v>
      </c>
      <c r="K1579" s="1">
        <v>42380</v>
      </c>
      <c r="L1579" s="1">
        <v>42386</v>
      </c>
      <c r="M1579" t="s">
        <v>19</v>
      </c>
    </row>
    <row r="1580" spans="1:13" x14ac:dyDescent="0.25">
      <c r="A1580">
        <v>832459744</v>
      </c>
      <c r="B1580">
        <v>8</v>
      </c>
      <c r="C1580">
        <v>5393</v>
      </c>
      <c r="D1580">
        <v>7700</v>
      </c>
      <c r="E1580">
        <v>400000610015000</v>
      </c>
      <c r="F1580">
        <v>97</v>
      </c>
      <c r="G1580">
        <v>19</v>
      </c>
      <c r="H1580">
        <v>2016</v>
      </c>
      <c r="I1580">
        <v>3</v>
      </c>
      <c r="J1580" t="s">
        <v>282</v>
      </c>
      <c r="K1580" s="1">
        <v>42387</v>
      </c>
      <c r="L1580" s="1">
        <v>42393</v>
      </c>
      <c r="M1580" t="s">
        <v>14</v>
      </c>
    </row>
    <row r="1581" spans="1:13" x14ac:dyDescent="0.25">
      <c r="A1581">
        <v>832460225</v>
      </c>
      <c r="B1581">
        <v>36</v>
      </c>
      <c r="C1581">
        <v>5393</v>
      </c>
      <c r="D1581">
        <v>7700</v>
      </c>
      <c r="E1581">
        <v>410015610040000</v>
      </c>
      <c r="F1581">
        <v>97</v>
      </c>
      <c r="G1581">
        <v>19</v>
      </c>
      <c r="H1581">
        <v>2016</v>
      </c>
      <c r="I1581">
        <v>3</v>
      </c>
      <c r="J1581" t="s">
        <v>282</v>
      </c>
      <c r="K1581" s="1">
        <v>42387</v>
      </c>
      <c r="L1581" s="1">
        <v>42393</v>
      </c>
      <c r="M1581" t="s">
        <v>15</v>
      </c>
    </row>
    <row r="1582" spans="1:13" x14ac:dyDescent="0.25">
      <c r="A1582">
        <v>832460706</v>
      </c>
      <c r="B1582">
        <v>362</v>
      </c>
      <c r="C1582">
        <v>5393</v>
      </c>
      <c r="D1582">
        <v>7700</v>
      </c>
      <c r="E1582">
        <v>410040610065000</v>
      </c>
      <c r="F1582">
        <v>97</v>
      </c>
      <c r="G1582">
        <v>19</v>
      </c>
      <c r="H1582">
        <v>2016</v>
      </c>
      <c r="I1582">
        <v>3</v>
      </c>
      <c r="J1582" t="s">
        <v>282</v>
      </c>
      <c r="K1582" s="1">
        <v>42387</v>
      </c>
      <c r="L1582" s="1">
        <v>42393</v>
      </c>
      <c r="M1582" t="s">
        <v>16</v>
      </c>
    </row>
    <row r="1583" spans="1:13" x14ac:dyDescent="0.25">
      <c r="A1583">
        <v>832461187</v>
      </c>
      <c r="B1583">
        <v>1163</v>
      </c>
      <c r="C1583">
        <v>5393</v>
      </c>
      <c r="D1583">
        <v>7700</v>
      </c>
      <c r="E1583">
        <v>410065610085000</v>
      </c>
      <c r="F1583">
        <v>97</v>
      </c>
      <c r="G1583">
        <v>19</v>
      </c>
      <c r="H1583">
        <v>2016</v>
      </c>
      <c r="I1583">
        <v>3</v>
      </c>
      <c r="J1583" t="s">
        <v>282</v>
      </c>
      <c r="K1583" s="1">
        <v>42387</v>
      </c>
      <c r="L1583" s="1">
        <v>42393</v>
      </c>
      <c r="M1583" t="s">
        <v>17</v>
      </c>
    </row>
    <row r="1584" spans="1:13" x14ac:dyDescent="0.25">
      <c r="A1584">
        <v>832461668</v>
      </c>
      <c r="B1584">
        <v>606</v>
      </c>
      <c r="C1584">
        <v>5393</v>
      </c>
      <c r="D1584">
        <v>7700</v>
      </c>
      <c r="E1584">
        <v>410085799999000</v>
      </c>
      <c r="F1584">
        <v>97</v>
      </c>
      <c r="G1584">
        <v>19</v>
      </c>
      <c r="H1584">
        <v>2016</v>
      </c>
      <c r="I1584">
        <v>3</v>
      </c>
      <c r="J1584" t="s">
        <v>282</v>
      </c>
      <c r="K1584" s="1">
        <v>42387</v>
      </c>
      <c r="L1584" s="1">
        <v>42393</v>
      </c>
      <c r="M1584" t="s">
        <v>18</v>
      </c>
    </row>
    <row r="1585" spans="1:13" x14ac:dyDescent="0.25">
      <c r="A1585">
        <v>832462174</v>
      </c>
      <c r="B1585">
        <v>2175</v>
      </c>
      <c r="C1585">
        <v>5393</v>
      </c>
      <c r="F1585">
        <v>97</v>
      </c>
      <c r="G1585">
        <v>19</v>
      </c>
      <c r="H1585">
        <v>2016</v>
      </c>
      <c r="I1585">
        <v>3</v>
      </c>
      <c r="J1585" t="s">
        <v>282</v>
      </c>
      <c r="K1585" s="1">
        <v>42387</v>
      </c>
      <c r="L1585" s="1">
        <v>42393</v>
      </c>
      <c r="M1585" t="s">
        <v>19</v>
      </c>
    </row>
    <row r="1586" spans="1:13" x14ac:dyDescent="0.25">
      <c r="A1586">
        <v>832459754</v>
      </c>
      <c r="B1586">
        <v>14</v>
      </c>
      <c r="C1586">
        <v>5393</v>
      </c>
      <c r="D1586">
        <v>7700</v>
      </c>
      <c r="E1586">
        <v>400000610015000</v>
      </c>
      <c r="F1586">
        <v>97</v>
      </c>
      <c r="G1586">
        <v>19</v>
      </c>
      <c r="H1586">
        <v>2016</v>
      </c>
      <c r="I1586">
        <v>4</v>
      </c>
      <c r="J1586" t="s">
        <v>283</v>
      </c>
      <c r="K1586" s="1">
        <v>42394</v>
      </c>
      <c r="L1586" s="1">
        <v>42400</v>
      </c>
      <c r="M1586" t="s">
        <v>14</v>
      </c>
    </row>
    <row r="1587" spans="1:13" x14ac:dyDescent="0.25">
      <c r="A1587">
        <v>832460235</v>
      </c>
      <c r="B1587">
        <v>33</v>
      </c>
      <c r="C1587">
        <v>5393</v>
      </c>
      <c r="D1587">
        <v>7700</v>
      </c>
      <c r="E1587">
        <v>410015610040000</v>
      </c>
      <c r="F1587">
        <v>97</v>
      </c>
      <c r="G1587">
        <v>19</v>
      </c>
      <c r="H1587">
        <v>2016</v>
      </c>
      <c r="I1587">
        <v>4</v>
      </c>
      <c r="J1587" t="s">
        <v>283</v>
      </c>
      <c r="K1587" s="1">
        <v>42394</v>
      </c>
      <c r="L1587" s="1">
        <v>42400</v>
      </c>
      <c r="M1587" t="s">
        <v>15</v>
      </c>
    </row>
    <row r="1588" spans="1:13" x14ac:dyDescent="0.25">
      <c r="A1588">
        <v>832460716</v>
      </c>
      <c r="B1588">
        <v>356</v>
      </c>
      <c r="C1588">
        <v>5393</v>
      </c>
      <c r="D1588">
        <v>7700</v>
      </c>
      <c r="E1588">
        <v>410040610065000</v>
      </c>
      <c r="F1588">
        <v>97</v>
      </c>
      <c r="G1588">
        <v>19</v>
      </c>
      <c r="H1588">
        <v>2016</v>
      </c>
      <c r="I1588">
        <v>4</v>
      </c>
      <c r="J1588" t="s">
        <v>283</v>
      </c>
      <c r="K1588" s="1">
        <v>42394</v>
      </c>
      <c r="L1588" s="1">
        <v>42400</v>
      </c>
      <c r="M1588" t="s">
        <v>16</v>
      </c>
    </row>
    <row r="1589" spans="1:13" x14ac:dyDescent="0.25">
      <c r="A1589">
        <v>832461197</v>
      </c>
      <c r="B1589">
        <v>1098</v>
      </c>
      <c r="C1589">
        <v>5393</v>
      </c>
      <c r="D1589">
        <v>7700</v>
      </c>
      <c r="E1589">
        <v>410065610085000</v>
      </c>
      <c r="F1589">
        <v>97</v>
      </c>
      <c r="G1589">
        <v>19</v>
      </c>
      <c r="H1589">
        <v>2016</v>
      </c>
      <c r="I1589">
        <v>4</v>
      </c>
      <c r="J1589" t="s">
        <v>283</v>
      </c>
      <c r="K1589" s="1">
        <v>42394</v>
      </c>
      <c r="L1589" s="1">
        <v>42400</v>
      </c>
      <c r="M1589" t="s">
        <v>17</v>
      </c>
    </row>
    <row r="1590" spans="1:13" x14ac:dyDescent="0.25">
      <c r="A1590">
        <v>832461678</v>
      </c>
      <c r="B1590">
        <v>615</v>
      </c>
      <c r="C1590">
        <v>5393</v>
      </c>
      <c r="D1590">
        <v>7700</v>
      </c>
      <c r="E1590">
        <v>410085799999000</v>
      </c>
      <c r="F1590">
        <v>97</v>
      </c>
      <c r="G1590">
        <v>19</v>
      </c>
      <c r="H1590">
        <v>2016</v>
      </c>
      <c r="I1590">
        <v>4</v>
      </c>
      <c r="J1590" t="s">
        <v>283</v>
      </c>
      <c r="K1590" s="1">
        <v>42394</v>
      </c>
      <c r="L1590" s="1">
        <v>42400</v>
      </c>
      <c r="M1590" t="s">
        <v>18</v>
      </c>
    </row>
    <row r="1591" spans="1:13" x14ac:dyDescent="0.25">
      <c r="A1591">
        <v>832462565</v>
      </c>
      <c r="B1591">
        <v>2116</v>
      </c>
      <c r="C1591">
        <v>5393</v>
      </c>
      <c r="F1591">
        <v>97</v>
      </c>
      <c r="G1591">
        <v>19</v>
      </c>
      <c r="H1591">
        <v>2016</v>
      </c>
      <c r="I1591">
        <v>4</v>
      </c>
      <c r="J1591" t="s">
        <v>283</v>
      </c>
      <c r="K1591" s="1">
        <v>42394</v>
      </c>
      <c r="L1591" s="1">
        <v>42400</v>
      </c>
      <c r="M1591" t="s">
        <v>19</v>
      </c>
    </row>
    <row r="1592" spans="1:13" x14ac:dyDescent="0.25">
      <c r="A1592">
        <v>832459765</v>
      </c>
      <c r="B1592">
        <v>4</v>
      </c>
      <c r="C1592">
        <v>5393</v>
      </c>
      <c r="D1592">
        <v>7700</v>
      </c>
      <c r="E1592">
        <v>400000610015000</v>
      </c>
      <c r="F1592">
        <v>97</v>
      </c>
      <c r="G1592">
        <v>19</v>
      </c>
      <c r="H1592">
        <v>2016</v>
      </c>
      <c r="I1592">
        <v>5</v>
      </c>
      <c r="J1592" t="s">
        <v>284</v>
      </c>
      <c r="K1592" s="1">
        <v>42401</v>
      </c>
      <c r="L1592" s="1">
        <v>42407</v>
      </c>
      <c r="M1592" t="s">
        <v>14</v>
      </c>
    </row>
    <row r="1593" spans="1:13" x14ac:dyDescent="0.25">
      <c r="A1593">
        <v>832460245</v>
      </c>
      <c r="B1593">
        <v>43</v>
      </c>
      <c r="C1593">
        <v>5393</v>
      </c>
      <c r="D1593">
        <v>7700</v>
      </c>
      <c r="E1593">
        <v>410015610040000</v>
      </c>
      <c r="F1593">
        <v>97</v>
      </c>
      <c r="G1593">
        <v>19</v>
      </c>
      <c r="H1593">
        <v>2016</v>
      </c>
      <c r="I1593">
        <v>5</v>
      </c>
      <c r="J1593" t="s">
        <v>284</v>
      </c>
      <c r="K1593" s="1">
        <v>42401</v>
      </c>
      <c r="L1593" s="1">
        <v>42407</v>
      </c>
      <c r="M1593" t="s">
        <v>15</v>
      </c>
    </row>
    <row r="1594" spans="1:13" x14ac:dyDescent="0.25">
      <c r="A1594">
        <v>832460726</v>
      </c>
      <c r="B1594">
        <v>336</v>
      </c>
      <c r="C1594">
        <v>5393</v>
      </c>
      <c r="D1594">
        <v>7700</v>
      </c>
      <c r="E1594">
        <v>410040610065000</v>
      </c>
      <c r="F1594">
        <v>97</v>
      </c>
      <c r="G1594">
        <v>19</v>
      </c>
      <c r="H1594">
        <v>2016</v>
      </c>
      <c r="I1594">
        <v>5</v>
      </c>
      <c r="J1594" t="s">
        <v>284</v>
      </c>
      <c r="K1594" s="1">
        <v>42401</v>
      </c>
      <c r="L1594" s="1">
        <v>42407</v>
      </c>
      <c r="M1594" t="s">
        <v>16</v>
      </c>
    </row>
    <row r="1595" spans="1:13" x14ac:dyDescent="0.25">
      <c r="A1595">
        <v>832461207</v>
      </c>
      <c r="B1595">
        <v>1169</v>
      </c>
      <c r="C1595">
        <v>5393</v>
      </c>
      <c r="D1595">
        <v>7700</v>
      </c>
      <c r="E1595">
        <v>410065610085000</v>
      </c>
      <c r="F1595">
        <v>97</v>
      </c>
      <c r="G1595">
        <v>19</v>
      </c>
      <c r="H1595">
        <v>2016</v>
      </c>
      <c r="I1595">
        <v>5</v>
      </c>
      <c r="J1595" t="s">
        <v>284</v>
      </c>
      <c r="K1595" s="1">
        <v>42401</v>
      </c>
      <c r="L1595" s="1">
        <v>42407</v>
      </c>
      <c r="M1595" t="s">
        <v>17</v>
      </c>
    </row>
    <row r="1596" spans="1:13" x14ac:dyDescent="0.25">
      <c r="A1596">
        <v>832461688</v>
      </c>
      <c r="B1596">
        <v>585</v>
      </c>
      <c r="C1596">
        <v>5393</v>
      </c>
      <c r="D1596">
        <v>7700</v>
      </c>
      <c r="E1596">
        <v>410085799999000</v>
      </c>
      <c r="F1596">
        <v>97</v>
      </c>
      <c r="G1596">
        <v>19</v>
      </c>
      <c r="H1596">
        <v>2016</v>
      </c>
      <c r="I1596">
        <v>5</v>
      </c>
      <c r="J1596" t="s">
        <v>284</v>
      </c>
      <c r="K1596" s="1">
        <v>42401</v>
      </c>
      <c r="L1596" s="1">
        <v>42407</v>
      </c>
      <c r="M1596" t="s">
        <v>18</v>
      </c>
    </row>
    <row r="1597" spans="1:13" x14ac:dyDescent="0.25">
      <c r="A1597">
        <v>832462426</v>
      </c>
      <c r="B1597">
        <v>2137</v>
      </c>
      <c r="C1597">
        <v>5393</v>
      </c>
      <c r="F1597">
        <v>97</v>
      </c>
      <c r="G1597">
        <v>19</v>
      </c>
      <c r="H1597">
        <v>2016</v>
      </c>
      <c r="I1597">
        <v>5</v>
      </c>
      <c r="J1597" t="s">
        <v>284</v>
      </c>
      <c r="K1597" s="1">
        <v>42401</v>
      </c>
      <c r="L1597" s="1">
        <v>42407</v>
      </c>
      <c r="M1597" t="s">
        <v>19</v>
      </c>
    </row>
    <row r="1598" spans="1:13" x14ac:dyDescent="0.25">
      <c r="A1598">
        <v>832459774</v>
      </c>
      <c r="B1598">
        <v>7</v>
      </c>
      <c r="C1598">
        <v>5393</v>
      </c>
      <c r="D1598">
        <v>7700</v>
      </c>
      <c r="E1598">
        <v>400000610015000</v>
      </c>
      <c r="F1598">
        <v>97</v>
      </c>
      <c r="G1598">
        <v>19</v>
      </c>
      <c r="H1598">
        <v>2016</v>
      </c>
      <c r="I1598">
        <v>6</v>
      </c>
      <c r="J1598" t="s">
        <v>285</v>
      </c>
      <c r="K1598" s="1">
        <v>42408</v>
      </c>
      <c r="L1598" s="1">
        <v>42414</v>
      </c>
      <c r="M1598" t="s">
        <v>14</v>
      </c>
    </row>
    <row r="1599" spans="1:13" x14ac:dyDescent="0.25">
      <c r="A1599">
        <v>832460255</v>
      </c>
      <c r="B1599">
        <v>43</v>
      </c>
      <c r="C1599">
        <v>5393</v>
      </c>
      <c r="D1599">
        <v>7700</v>
      </c>
      <c r="E1599">
        <v>410015610040000</v>
      </c>
      <c r="F1599">
        <v>97</v>
      </c>
      <c r="G1599">
        <v>19</v>
      </c>
      <c r="H1599">
        <v>2016</v>
      </c>
      <c r="I1599">
        <v>6</v>
      </c>
      <c r="J1599" t="s">
        <v>285</v>
      </c>
      <c r="K1599" s="1">
        <v>42408</v>
      </c>
      <c r="L1599" s="1">
        <v>42414</v>
      </c>
      <c r="M1599" t="s">
        <v>15</v>
      </c>
    </row>
    <row r="1600" spans="1:13" x14ac:dyDescent="0.25">
      <c r="A1600">
        <v>832460736</v>
      </c>
      <c r="B1600">
        <v>384</v>
      </c>
      <c r="C1600">
        <v>5393</v>
      </c>
      <c r="D1600">
        <v>7700</v>
      </c>
      <c r="E1600">
        <v>410040610065000</v>
      </c>
      <c r="F1600">
        <v>97</v>
      </c>
      <c r="G1600">
        <v>19</v>
      </c>
      <c r="H1600">
        <v>2016</v>
      </c>
      <c r="I1600">
        <v>6</v>
      </c>
      <c r="J1600" t="s">
        <v>285</v>
      </c>
      <c r="K1600" s="1">
        <v>42408</v>
      </c>
      <c r="L1600" s="1">
        <v>42414</v>
      </c>
      <c r="M1600" t="s">
        <v>16</v>
      </c>
    </row>
    <row r="1601" spans="1:13" x14ac:dyDescent="0.25">
      <c r="A1601">
        <v>832461217</v>
      </c>
      <c r="B1601">
        <v>1178</v>
      </c>
      <c r="C1601">
        <v>5393</v>
      </c>
      <c r="D1601">
        <v>7700</v>
      </c>
      <c r="E1601">
        <v>410065610085000</v>
      </c>
      <c r="F1601">
        <v>97</v>
      </c>
      <c r="G1601">
        <v>19</v>
      </c>
      <c r="H1601">
        <v>2016</v>
      </c>
      <c r="I1601">
        <v>6</v>
      </c>
      <c r="J1601" t="s">
        <v>285</v>
      </c>
      <c r="K1601" s="1">
        <v>42408</v>
      </c>
      <c r="L1601" s="1">
        <v>42414</v>
      </c>
      <c r="M1601" t="s">
        <v>17</v>
      </c>
    </row>
    <row r="1602" spans="1:13" x14ac:dyDescent="0.25">
      <c r="A1602">
        <v>832461698</v>
      </c>
      <c r="B1602">
        <v>633</v>
      </c>
      <c r="C1602">
        <v>5393</v>
      </c>
      <c r="D1602">
        <v>7700</v>
      </c>
      <c r="E1602">
        <v>410085799999000</v>
      </c>
      <c r="F1602">
        <v>97</v>
      </c>
      <c r="G1602">
        <v>19</v>
      </c>
      <c r="H1602">
        <v>2016</v>
      </c>
      <c r="I1602">
        <v>6</v>
      </c>
      <c r="J1602" t="s">
        <v>285</v>
      </c>
      <c r="K1602" s="1">
        <v>42408</v>
      </c>
      <c r="L1602" s="1">
        <v>42414</v>
      </c>
      <c r="M1602" t="s">
        <v>18</v>
      </c>
    </row>
    <row r="1603" spans="1:13" x14ac:dyDescent="0.25">
      <c r="A1603">
        <v>832462547</v>
      </c>
      <c r="B1603">
        <v>2245</v>
      </c>
      <c r="C1603">
        <v>5393</v>
      </c>
      <c r="F1603">
        <v>97</v>
      </c>
      <c r="G1603">
        <v>19</v>
      </c>
      <c r="H1603">
        <v>2016</v>
      </c>
      <c r="I1603">
        <v>6</v>
      </c>
      <c r="J1603" t="s">
        <v>285</v>
      </c>
      <c r="K1603" s="1">
        <v>42408</v>
      </c>
      <c r="L1603" s="1">
        <v>42414</v>
      </c>
      <c r="M1603" t="s">
        <v>19</v>
      </c>
    </row>
    <row r="1604" spans="1:13" x14ac:dyDescent="0.25">
      <c r="A1604">
        <v>832459784</v>
      </c>
      <c r="B1604">
        <v>3</v>
      </c>
      <c r="C1604">
        <v>5393</v>
      </c>
      <c r="D1604">
        <v>7700</v>
      </c>
      <c r="E1604">
        <v>400000610015000</v>
      </c>
      <c r="F1604">
        <v>97</v>
      </c>
      <c r="G1604">
        <v>19</v>
      </c>
      <c r="H1604">
        <v>2016</v>
      </c>
      <c r="I1604">
        <v>7</v>
      </c>
      <c r="J1604" t="s">
        <v>286</v>
      </c>
      <c r="K1604" s="1">
        <v>42415</v>
      </c>
      <c r="L1604" s="1">
        <v>42421</v>
      </c>
      <c r="M1604" t="s">
        <v>14</v>
      </c>
    </row>
    <row r="1605" spans="1:13" x14ac:dyDescent="0.25">
      <c r="A1605">
        <v>832460265</v>
      </c>
      <c r="B1605">
        <v>48</v>
      </c>
      <c r="C1605">
        <v>5393</v>
      </c>
      <c r="D1605">
        <v>7700</v>
      </c>
      <c r="E1605">
        <v>410015610040000</v>
      </c>
      <c r="F1605">
        <v>97</v>
      </c>
      <c r="G1605">
        <v>19</v>
      </c>
      <c r="H1605">
        <v>2016</v>
      </c>
      <c r="I1605">
        <v>7</v>
      </c>
      <c r="J1605" t="s">
        <v>286</v>
      </c>
      <c r="K1605" s="1">
        <v>42415</v>
      </c>
      <c r="L1605" s="1">
        <v>42421</v>
      </c>
      <c r="M1605" t="s">
        <v>15</v>
      </c>
    </row>
    <row r="1606" spans="1:13" x14ac:dyDescent="0.25">
      <c r="A1606">
        <v>832460746</v>
      </c>
      <c r="B1606">
        <v>360</v>
      </c>
      <c r="C1606">
        <v>5393</v>
      </c>
      <c r="D1606">
        <v>7700</v>
      </c>
      <c r="E1606">
        <v>410040610065000</v>
      </c>
      <c r="F1606">
        <v>97</v>
      </c>
      <c r="G1606">
        <v>19</v>
      </c>
      <c r="H1606">
        <v>2016</v>
      </c>
      <c r="I1606">
        <v>7</v>
      </c>
      <c r="J1606" t="s">
        <v>286</v>
      </c>
      <c r="K1606" s="1">
        <v>42415</v>
      </c>
      <c r="L1606" s="1">
        <v>42421</v>
      </c>
      <c r="M1606" t="s">
        <v>16</v>
      </c>
    </row>
    <row r="1607" spans="1:13" x14ac:dyDescent="0.25">
      <c r="A1607">
        <v>832461228</v>
      </c>
      <c r="B1607">
        <v>1099</v>
      </c>
      <c r="C1607">
        <v>5393</v>
      </c>
      <c r="D1607">
        <v>7700</v>
      </c>
      <c r="E1607">
        <v>410065610085000</v>
      </c>
      <c r="F1607">
        <v>97</v>
      </c>
      <c r="G1607">
        <v>19</v>
      </c>
      <c r="H1607">
        <v>2016</v>
      </c>
      <c r="I1607">
        <v>7</v>
      </c>
      <c r="J1607" t="s">
        <v>286</v>
      </c>
      <c r="K1607" s="1">
        <v>42415</v>
      </c>
      <c r="L1607" s="1">
        <v>42421</v>
      </c>
      <c r="M1607" t="s">
        <v>17</v>
      </c>
    </row>
    <row r="1608" spans="1:13" x14ac:dyDescent="0.25">
      <c r="A1608">
        <v>832461708</v>
      </c>
      <c r="B1608">
        <v>650</v>
      </c>
      <c r="C1608">
        <v>5393</v>
      </c>
      <c r="D1608">
        <v>7700</v>
      </c>
      <c r="E1608">
        <v>410085799999000</v>
      </c>
      <c r="F1608">
        <v>97</v>
      </c>
      <c r="G1608">
        <v>19</v>
      </c>
      <c r="H1608">
        <v>2016</v>
      </c>
      <c r="I1608">
        <v>7</v>
      </c>
      <c r="J1608" t="s">
        <v>286</v>
      </c>
      <c r="K1608" s="1">
        <v>42415</v>
      </c>
      <c r="L1608" s="1">
        <v>42421</v>
      </c>
      <c r="M1608" t="s">
        <v>18</v>
      </c>
    </row>
    <row r="1609" spans="1:13" x14ac:dyDescent="0.25">
      <c r="A1609">
        <v>832462135</v>
      </c>
      <c r="B1609">
        <v>2160</v>
      </c>
      <c r="C1609">
        <v>5393</v>
      </c>
      <c r="F1609">
        <v>97</v>
      </c>
      <c r="G1609">
        <v>19</v>
      </c>
      <c r="H1609">
        <v>2016</v>
      </c>
      <c r="I1609">
        <v>7</v>
      </c>
      <c r="J1609" t="s">
        <v>286</v>
      </c>
      <c r="K1609" s="1">
        <v>42415</v>
      </c>
      <c r="L1609" s="1">
        <v>42421</v>
      </c>
      <c r="M1609" t="s">
        <v>19</v>
      </c>
    </row>
    <row r="1610" spans="1:13" x14ac:dyDescent="0.25">
      <c r="A1610">
        <v>832459794</v>
      </c>
      <c r="B1610">
        <v>12</v>
      </c>
      <c r="C1610">
        <v>5393</v>
      </c>
      <c r="D1610">
        <v>7700</v>
      </c>
      <c r="E1610">
        <v>400000610015000</v>
      </c>
      <c r="F1610">
        <v>97</v>
      </c>
      <c r="G1610">
        <v>19</v>
      </c>
      <c r="H1610">
        <v>2016</v>
      </c>
      <c r="I1610">
        <v>8</v>
      </c>
      <c r="J1610" t="s">
        <v>287</v>
      </c>
      <c r="K1610" s="1">
        <v>42422</v>
      </c>
      <c r="L1610" s="1">
        <v>42428</v>
      </c>
      <c r="M1610" t="s">
        <v>14</v>
      </c>
    </row>
    <row r="1611" spans="1:13" x14ac:dyDescent="0.25">
      <c r="A1611">
        <v>832460275</v>
      </c>
      <c r="B1611">
        <v>43</v>
      </c>
      <c r="C1611">
        <v>5393</v>
      </c>
      <c r="D1611">
        <v>7700</v>
      </c>
      <c r="E1611">
        <v>410015610040000</v>
      </c>
      <c r="F1611">
        <v>97</v>
      </c>
      <c r="G1611">
        <v>19</v>
      </c>
      <c r="H1611">
        <v>2016</v>
      </c>
      <c r="I1611">
        <v>8</v>
      </c>
      <c r="J1611" t="s">
        <v>287</v>
      </c>
      <c r="K1611" s="1">
        <v>42422</v>
      </c>
      <c r="L1611" s="1">
        <v>42428</v>
      </c>
      <c r="M1611" t="s">
        <v>15</v>
      </c>
    </row>
    <row r="1612" spans="1:13" x14ac:dyDescent="0.25">
      <c r="A1612">
        <v>832460756</v>
      </c>
      <c r="B1612">
        <v>389</v>
      </c>
      <c r="C1612">
        <v>5393</v>
      </c>
      <c r="D1612">
        <v>7700</v>
      </c>
      <c r="E1612">
        <v>410040610065000</v>
      </c>
      <c r="F1612">
        <v>97</v>
      </c>
      <c r="G1612">
        <v>19</v>
      </c>
      <c r="H1612">
        <v>2016</v>
      </c>
      <c r="I1612">
        <v>8</v>
      </c>
      <c r="J1612" t="s">
        <v>287</v>
      </c>
      <c r="K1612" s="1">
        <v>42422</v>
      </c>
      <c r="L1612" s="1">
        <v>42428</v>
      </c>
      <c r="M1612" t="s">
        <v>16</v>
      </c>
    </row>
    <row r="1613" spans="1:13" x14ac:dyDescent="0.25">
      <c r="A1613">
        <v>832461237</v>
      </c>
      <c r="B1613">
        <v>1133</v>
      </c>
      <c r="C1613">
        <v>5393</v>
      </c>
      <c r="D1613">
        <v>7700</v>
      </c>
      <c r="E1613">
        <v>410065610085000</v>
      </c>
      <c r="F1613">
        <v>97</v>
      </c>
      <c r="G1613">
        <v>19</v>
      </c>
      <c r="H1613">
        <v>2016</v>
      </c>
      <c r="I1613">
        <v>8</v>
      </c>
      <c r="J1613" t="s">
        <v>287</v>
      </c>
      <c r="K1613" s="1">
        <v>42422</v>
      </c>
      <c r="L1613" s="1">
        <v>42428</v>
      </c>
      <c r="M1613" t="s">
        <v>17</v>
      </c>
    </row>
    <row r="1614" spans="1:13" x14ac:dyDescent="0.25">
      <c r="A1614">
        <v>832461718</v>
      </c>
      <c r="B1614">
        <v>637</v>
      </c>
      <c r="C1614">
        <v>5393</v>
      </c>
      <c r="D1614">
        <v>7700</v>
      </c>
      <c r="E1614">
        <v>410085799999000</v>
      </c>
      <c r="F1614">
        <v>97</v>
      </c>
      <c r="G1614">
        <v>19</v>
      </c>
      <c r="H1614">
        <v>2016</v>
      </c>
      <c r="I1614">
        <v>8</v>
      </c>
      <c r="J1614" t="s">
        <v>287</v>
      </c>
      <c r="K1614" s="1">
        <v>42422</v>
      </c>
      <c r="L1614" s="1">
        <v>42428</v>
      </c>
      <c r="M1614" t="s">
        <v>18</v>
      </c>
    </row>
    <row r="1615" spans="1:13" x14ac:dyDescent="0.25">
      <c r="A1615">
        <v>832462503</v>
      </c>
      <c r="B1615">
        <v>2214</v>
      </c>
      <c r="C1615">
        <v>5393</v>
      </c>
      <c r="F1615">
        <v>97</v>
      </c>
      <c r="G1615">
        <v>19</v>
      </c>
      <c r="H1615">
        <v>2016</v>
      </c>
      <c r="I1615">
        <v>8</v>
      </c>
      <c r="J1615" t="s">
        <v>287</v>
      </c>
      <c r="K1615" s="1">
        <v>42422</v>
      </c>
      <c r="L1615" s="1">
        <v>42428</v>
      </c>
      <c r="M1615" t="s">
        <v>19</v>
      </c>
    </row>
    <row r="1616" spans="1:13" x14ac:dyDescent="0.25">
      <c r="A1616">
        <v>832459804</v>
      </c>
      <c r="B1616">
        <v>4</v>
      </c>
      <c r="C1616">
        <v>5393</v>
      </c>
      <c r="D1616">
        <v>7700</v>
      </c>
      <c r="E1616">
        <v>400000610015000</v>
      </c>
      <c r="F1616">
        <v>97</v>
      </c>
      <c r="G1616">
        <v>19</v>
      </c>
      <c r="H1616">
        <v>2016</v>
      </c>
      <c r="I1616">
        <v>9</v>
      </c>
      <c r="J1616" t="s">
        <v>288</v>
      </c>
      <c r="K1616" s="1">
        <v>42429</v>
      </c>
      <c r="L1616" s="1">
        <v>42435</v>
      </c>
      <c r="M1616" t="s">
        <v>14</v>
      </c>
    </row>
    <row r="1617" spans="1:13" x14ac:dyDescent="0.25">
      <c r="A1617">
        <v>832460285</v>
      </c>
      <c r="B1617">
        <v>37</v>
      </c>
      <c r="C1617">
        <v>5393</v>
      </c>
      <c r="D1617">
        <v>7700</v>
      </c>
      <c r="E1617">
        <v>410015610040000</v>
      </c>
      <c r="F1617">
        <v>97</v>
      </c>
      <c r="G1617">
        <v>19</v>
      </c>
      <c r="H1617">
        <v>2016</v>
      </c>
      <c r="I1617">
        <v>9</v>
      </c>
      <c r="J1617" t="s">
        <v>288</v>
      </c>
      <c r="K1617" s="1">
        <v>42429</v>
      </c>
      <c r="L1617" s="1">
        <v>42435</v>
      </c>
      <c r="M1617" t="s">
        <v>15</v>
      </c>
    </row>
    <row r="1618" spans="1:13" x14ac:dyDescent="0.25">
      <c r="A1618">
        <v>832460766</v>
      </c>
      <c r="B1618">
        <v>363</v>
      </c>
      <c r="C1618">
        <v>5393</v>
      </c>
      <c r="D1618">
        <v>7700</v>
      </c>
      <c r="E1618">
        <v>410040610065000</v>
      </c>
      <c r="F1618">
        <v>97</v>
      </c>
      <c r="G1618">
        <v>19</v>
      </c>
      <c r="H1618">
        <v>2016</v>
      </c>
      <c r="I1618">
        <v>9</v>
      </c>
      <c r="J1618" t="s">
        <v>288</v>
      </c>
      <c r="K1618" s="1">
        <v>42429</v>
      </c>
      <c r="L1618" s="1">
        <v>42435</v>
      </c>
      <c r="M1618" t="s">
        <v>16</v>
      </c>
    </row>
    <row r="1619" spans="1:13" x14ac:dyDescent="0.25">
      <c r="A1619">
        <v>832461247</v>
      </c>
      <c r="B1619">
        <v>1155</v>
      </c>
      <c r="C1619">
        <v>5393</v>
      </c>
      <c r="D1619">
        <v>7700</v>
      </c>
      <c r="E1619">
        <v>410065610085000</v>
      </c>
      <c r="F1619">
        <v>97</v>
      </c>
      <c r="G1619">
        <v>19</v>
      </c>
      <c r="H1619">
        <v>2016</v>
      </c>
      <c r="I1619">
        <v>9</v>
      </c>
      <c r="J1619" t="s">
        <v>288</v>
      </c>
      <c r="K1619" s="1">
        <v>42429</v>
      </c>
      <c r="L1619" s="1">
        <v>42435</v>
      </c>
      <c r="M1619" t="s">
        <v>17</v>
      </c>
    </row>
    <row r="1620" spans="1:13" x14ac:dyDescent="0.25">
      <c r="A1620">
        <v>832461728</v>
      </c>
      <c r="B1620">
        <v>676</v>
      </c>
      <c r="C1620">
        <v>5393</v>
      </c>
      <c r="D1620">
        <v>7700</v>
      </c>
      <c r="E1620">
        <v>410085799999000</v>
      </c>
      <c r="F1620">
        <v>97</v>
      </c>
      <c r="G1620">
        <v>19</v>
      </c>
      <c r="H1620">
        <v>2016</v>
      </c>
      <c r="I1620">
        <v>9</v>
      </c>
      <c r="J1620" t="s">
        <v>288</v>
      </c>
      <c r="K1620" s="1">
        <v>42429</v>
      </c>
      <c r="L1620" s="1">
        <v>42435</v>
      </c>
      <c r="M1620" t="s">
        <v>18</v>
      </c>
    </row>
    <row r="1621" spans="1:13" x14ac:dyDescent="0.25">
      <c r="A1621">
        <v>832462149</v>
      </c>
      <c r="B1621">
        <v>2235</v>
      </c>
      <c r="C1621">
        <v>5393</v>
      </c>
      <c r="F1621">
        <v>97</v>
      </c>
      <c r="G1621">
        <v>19</v>
      </c>
      <c r="H1621">
        <v>2016</v>
      </c>
      <c r="I1621">
        <v>9</v>
      </c>
      <c r="J1621" t="s">
        <v>288</v>
      </c>
      <c r="K1621" s="1">
        <v>42429</v>
      </c>
      <c r="L1621" s="1">
        <v>42435</v>
      </c>
      <c r="M1621" t="s">
        <v>19</v>
      </c>
    </row>
    <row r="1622" spans="1:13" x14ac:dyDescent="0.25">
      <c r="A1622">
        <v>832459814</v>
      </c>
      <c r="B1622">
        <v>8</v>
      </c>
      <c r="C1622">
        <v>5393</v>
      </c>
      <c r="D1622">
        <v>7700</v>
      </c>
      <c r="E1622">
        <v>400000610015000</v>
      </c>
      <c r="F1622">
        <v>97</v>
      </c>
      <c r="G1622">
        <v>19</v>
      </c>
      <c r="H1622">
        <v>2016</v>
      </c>
      <c r="I1622">
        <v>10</v>
      </c>
      <c r="J1622" t="s">
        <v>289</v>
      </c>
      <c r="K1622" s="1">
        <v>42436</v>
      </c>
      <c r="L1622" s="1">
        <v>42442</v>
      </c>
      <c r="M1622" t="s">
        <v>14</v>
      </c>
    </row>
    <row r="1623" spans="1:13" x14ac:dyDescent="0.25">
      <c r="A1623">
        <v>832460295</v>
      </c>
      <c r="B1623">
        <v>39</v>
      </c>
      <c r="C1623">
        <v>5393</v>
      </c>
      <c r="D1623">
        <v>7700</v>
      </c>
      <c r="E1623">
        <v>410015610040000</v>
      </c>
      <c r="F1623">
        <v>97</v>
      </c>
      <c r="G1623">
        <v>19</v>
      </c>
      <c r="H1623">
        <v>2016</v>
      </c>
      <c r="I1623">
        <v>10</v>
      </c>
      <c r="J1623" t="s">
        <v>289</v>
      </c>
      <c r="K1623" s="1">
        <v>42436</v>
      </c>
      <c r="L1623" s="1">
        <v>42442</v>
      </c>
      <c r="M1623" t="s">
        <v>15</v>
      </c>
    </row>
    <row r="1624" spans="1:13" x14ac:dyDescent="0.25">
      <c r="A1624">
        <v>832460776</v>
      </c>
      <c r="B1624">
        <v>343</v>
      </c>
      <c r="C1624">
        <v>5393</v>
      </c>
      <c r="D1624">
        <v>7700</v>
      </c>
      <c r="E1624">
        <v>410040610065000</v>
      </c>
      <c r="F1624">
        <v>97</v>
      </c>
      <c r="G1624">
        <v>19</v>
      </c>
      <c r="H1624">
        <v>2016</v>
      </c>
      <c r="I1624">
        <v>10</v>
      </c>
      <c r="J1624" t="s">
        <v>289</v>
      </c>
      <c r="K1624" s="1">
        <v>42436</v>
      </c>
      <c r="L1624" s="1">
        <v>42442</v>
      </c>
      <c r="M1624" t="s">
        <v>16</v>
      </c>
    </row>
    <row r="1625" spans="1:13" x14ac:dyDescent="0.25">
      <c r="A1625">
        <v>832461257</v>
      </c>
      <c r="B1625">
        <v>1057</v>
      </c>
      <c r="C1625">
        <v>5393</v>
      </c>
      <c r="D1625">
        <v>7700</v>
      </c>
      <c r="E1625">
        <v>410065610085000</v>
      </c>
      <c r="F1625">
        <v>97</v>
      </c>
      <c r="G1625">
        <v>19</v>
      </c>
      <c r="H1625">
        <v>2016</v>
      </c>
      <c r="I1625">
        <v>10</v>
      </c>
      <c r="J1625" t="s">
        <v>289</v>
      </c>
      <c r="K1625" s="1">
        <v>42436</v>
      </c>
      <c r="L1625" s="1">
        <v>42442</v>
      </c>
      <c r="M1625" t="s">
        <v>17</v>
      </c>
    </row>
    <row r="1626" spans="1:13" x14ac:dyDescent="0.25">
      <c r="A1626">
        <v>832461738</v>
      </c>
      <c r="B1626">
        <v>649</v>
      </c>
      <c r="C1626">
        <v>5393</v>
      </c>
      <c r="D1626">
        <v>7700</v>
      </c>
      <c r="E1626">
        <v>410085799999000</v>
      </c>
      <c r="F1626">
        <v>97</v>
      </c>
      <c r="G1626">
        <v>19</v>
      </c>
      <c r="H1626">
        <v>2016</v>
      </c>
      <c r="I1626">
        <v>10</v>
      </c>
      <c r="J1626" t="s">
        <v>289</v>
      </c>
      <c r="K1626" s="1">
        <v>42436</v>
      </c>
      <c r="L1626" s="1">
        <v>42442</v>
      </c>
      <c r="M1626" t="s">
        <v>18</v>
      </c>
    </row>
    <row r="1627" spans="1:13" x14ac:dyDescent="0.25">
      <c r="A1627">
        <v>832462433</v>
      </c>
      <c r="B1627">
        <v>2096</v>
      </c>
      <c r="C1627">
        <v>5393</v>
      </c>
      <c r="F1627">
        <v>97</v>
      </c>
      <c r="G1627">
        <v>19</v>
      </c>
      <c r="H1627">
        <v>2016</v>
      </c>
      <c r="I1627">
        <v>10</v>
      </c>
      <c r="J1627" t="s">
        <v>289</v>
      </c>
      <c r="K1627" s="1">
        <v>42436</v>
      </c>
      <c r="L1627" s="1">
        <v>42442</v>
      </c>
      <c r="M1627" t="s">
        <v>19</v>
      </c>
    </row>
    <row r="1628" spans="1:13" x14ac:dyDescent="0.25">
      <c r="A1628">
        <v>832459825</v>
      </c>
      <c r="B1628">
        <v>12</v>
      </c>
      <c r="C1628">
        <v>5393</v>
      </c>
      <c r="D1628">
        <v>7700</v>
      </c>
      <c r="E1628">
        <v>400000610015000</v>
      </c>
      <c r="F1628">
        <v>97</v>
      </c>
      <c r="G1628">
        <v>19</v>
      </c>
      <c r="H1628">
        <v>2016</v>
      </c>
      <c r="I1628">
        <v>11</v>
      </c>
      <c r="J1628" t="s">
        <v>290</v>
      </c>
      <c r="K1628" s="1">
        <v>42443</v>
      </c>
      <c r="L1628" s="1">
        <v>42449</v>
      </c>
      <c r="M1628" t="s">
        <v>14</v>
      </c>
    </row>
    <row r="1629" spans="1:13" x14ac:dyDescent="0.25">
      <c r="A1629">
        <v>832460305</v>
      </c>
      <c r="B1629">
        <v>48</v>
      </c>
      <c r="C1629">
        <v>5393</v>
      </c>
      <c r="D1629">
        <v>7700</v>
      </c>
      <c r="E1629">
        <v>410015610040000</v>
      </c>
      <c r="F1629">
        <v>97</v>
      </c>
      <c r="G1629">
        <v>19</v>
      </c>
      <c r="H1629">
        <v>2016</v>
      </c>
      <c r="I1629">
        <v>11</v>
      </c>
      <c r="J1629" t="s">
        <v>290</v>
      </c>
      <c r="K1629" s="1">
        <v>42443</v>
      </c>
      <c r="L1629" s="1">
        <v>42449</v>
      </c>
      <c r="M1629" t="s">
        <v>15</v>
      </c>
    </row>
    <row r="1630" spans="1:13" x14ac:dyDescent="0.25">
      <c r="A1630">
        <v>832460786</v>
      </c>
      <c r="B1630">
        <v>356</v>
      </c>
      <c r="C1630">
        <v>5393</v>
      </c>
      <c r="D1630">
        <v>7700</v>
      </c>
      <c r="E1630">
        <v>410040610065000</v>
      </c>
      <c r="F1630">
        <v>97</v>
      </c>
      <c r="G1630">
        <v>19</v>
      </c>
      <c r="H1630">
        <v>2016</v>
      </c>
      <c r="I1630">
        <v>11</v>
      </c>
      <c r="J1630" t="s">
        <v>290</v>
      </c>
      <c r="K1630" s="1">
        <v>42443</v>
      </c>
      <c r="L1630" s="1">
        <v>42449</v>
      </c>
      <c r="M1630" t="s">
        <v>16</v>
      </c>
    </row>
    <row r="1631" spans="1:13" x14ac:dyDescent="0.25">
      <c r="A1631">
        <v>832461267</v>
      </c>
      <c r="B1631">
        <v>1126</v>
      </c>
      <c r="C1631">
        <v>5393</v>
      </c>
      <c r="D1631">
        <v>7700</v>
      </c>
      <c r="E1631">
        <v>410065610085000</v>
      </c>
      <c r="F1631">
        <v>97</v>
      </c>
      <c r="G1631">
        <v>19</v>
      </c>
      <c r="H1631">
        <v>2016</v>
      </c>
      <c r="I1631">
        <v>11</v>
      </c>
      <c r="J1631" t="s">
        <v>290</v>
      </c>
      <c r="K1631" s="1">
        <v>42443</v>
      </c>
      <c r="L1631" s="1">
        <v>42449</v>
      </c>
      <c r="M1631" t="s">
        <v>17</v>
      </c>
    </row>
    <row r="1632" spans="1:13" x14ac:dyDescent="0.25">
      <c r="A1632">
        <v>832461748</v>
      </c>
      <c r="B1632">
        <v>613</v>
      </c>
      <c r="C1632">
        <v>5393</v>
      </c>
      <c r="D1632">
        <v>7700</v>
      </c>
      <c r="E1632">
        <v>410085799999000</v>
      </c>
      <c r="F1632">
        <v>97</v>
      </c>
      <c r="G1632">
        <v>19</v>
      </c>
      <c r="H1632">
        <v>2016</v>
      </c>
      <c r="I1632">
        <v>11</v>
      </c>
      <c r="J1632" t="s">
        <v>290</v>
      </c>
      <c r="K1632" s="1">
        <v>42443</v>
      </c>
      <c r="L1632" s="1">
        <v>42449</v>
      </c>
      <c r="M1632" t="s">
        <v>18</v>
      </c>
    </row>
    <row r="1633" spans="1:13" x14ac:dyDescent="0.25">
      <c r="A1633">
        <v>832462428</v>
      </c>
      <c r="B1633">
        <v>2155</v>
      </c>
      <c r="C1633">
        <v>5393</v>
      </c>
      <c r="F1633">
        <v>97</v>
      </c>
      <c r="G1633">
        <v>19</v>
      </c>
      <c r="H1633">
        <v>2016</v>
      </c>
      <c r="I1633">
        <v>11</v>
      </c>
      <c r="J1633" t="s">
        <v>290</v>
      </c>
      <c r="K1633" s="1">
        <v>42443</v>
      </c>
      <c r="L1633" s="1">
        <v>42449</v>
      </c>
      <c r="M1633" t="s">
        <v>19</v>
      </c>
    </row>
    <row r="1634" spans="1:13" x14ac:dyDescent="0.25">
      <c r="A1634">
        <v>832459834</v>
      </c>
      <c r="B1634">
        <v>11</v>
      </c>
      <c r="C1634">
        <v>5393</v>
      </c>
      <c r="D1634">
        <v>7700</v>
      </c>
      <c r="E1634">
        <v>400000610015000</v>
      </c>
      <c r="F1634">
        <v>97</v>
      </c>
      <c r="G1634">
        <v>19</v>
      </c>
      <c r="H1634">
        <v>2016</v>
      </c>
      <c r="I1634">
        <v>12</v>
      </c>
      <c r="J1634" t="s">
        <v>291</v>
      </c>
      <c r="K1634" s="1">
        <v>42450</v>
      </c>
      <c r="L1634" s="1">
        <v>42456</v>
      </c>
      <c r="M1634" t="s">
        <v>14</v>
      </c>
    </row>
    <row r="1635" spans="1:13" x14ac:dyDescent="0.25">
      <c r="A1635">
        <v>832460312</v>
      </c>
      <c r="B1635">
        <v>47</v>
      </c>
      <c r="C1635">
        <v>5393</v>
      </c>
      <c r="D1635">
        <v>7700</v>
      </c>
      <c r="E1635">
        <v>410015610040000</v>
      </c>
      <c r="F1635">
        <v>97</v>
      </c>
      <c r="G1635">
        <v>19</v>
      </c>
      <c r="H1635">
        <v>2016</v>
      </c>
      <c r="I1635">
        <v>12</v>
      </c>
      <c r="J1635" t="s">
        <v>291</v>
      </c>
      <c r="K1635" s="1">
        <v>42450</v>
      </c>
      <c r="L1635" s="1">
        <v>42456</v>
      </c>
      <c r="M1635" t="s">
        <v>15</v>
      </c>
    </row>
    <row r="1636" spans="1:13" x14ac:dyDescent="0.25">
      <c r="A1636">
        <v>832460796</v>
      </c>
      <c r="B1636">
        <v>382</v>
      </c>
      <c r="C1636">
        <v>5393</v>
      </c>
      <c r="D1636">
        <v>7700</v>
      </c>
      <c r="E1636">
        <v>410040610065000</v>
      </c>
      <c r="F1636">
        <v>97</v>
      </c>
      <c r="G1636">
        <v>19</v>
      </c>
      <c r="H1636">
        <v>2016</v>
      </c>
      <c r="I1636">
        <v>12</v>
      </c>
      <c r="J1636" t="s">
        <v>291</v>
      </c>
      <c r="K1636" s="1">
        <v>42450</v>
      </c>
      <c r="L1636" s="1">
        <v>42456</v>
      </c>
      <c r="M1636" t="s">
        <v>16</v>
      </c>
    </row>
    <row r="1637" spans="1:13" x14ac:dyDescent="0.25">
      <c r="A1637">
        <v>832461277</v>
      </c>
      <c r="B1637">
        <v>1117</v>
      </c>
      <c r="C1637">
        <v>5393</v>
      </c>
      <c r="D1637">
        <v>7700</v>
      </c>
      <c r="E1637">
        <v>410065610085000</v>
      </c>
      <c r="F1637">
        <v>97</v>
      </c>
      <c r="G1637">
        <v>19</v>
      </c>
      <c r="H1637">
        <v>2016</v>
      </c>
      <c r="I1637">
        <v>12</v>
      </c>
      <c r="J1637" t="s">
        <v>291</v>
      </c>
      <c r="K1637" s="1">
        <v>42450</v>
      </c>
      <c r="L1637" s="1">
        <v>42456</v>
      </c>
      <c r="M1637" t="s">
        <v>17</v>
      </c>
    </row>
    <row r="1638" spans="1:13" x14ac:dyDescent="0.25">
      <c r="A1638">
        <v>832461758</v>
      </c>
      <c r="B1638">
        <v>591</v>
      </c>
      <c r="C1638">
        <v>5393</v>
      </c>
      <c r="D1638">
        <v>7700</v>
      </c>
      <c r="E1638">
        <v>410085799999000</v>
      </c>
      <c r="F1638">
        <v>97</v>
      </c>
      <c r="G1638">
        <v>19</v>
      </c>
      <c r="H1638">
        <v>2016</v>
      </c>
      <c r="I1638">
        <v>12</v>
      </c>
      <c r="J1638" t="s">
        <v>291</v>
      </c>
      <c r="K1638" s="1">
        <v>42450</v>
      </c>
      <c r="L1638" s="1">
        <v>42456</v>
      </c>
      <c r="M1638" t="s">
        <v>18</v>
      </c>
    </row>
    <row r="1639" spans="1:13" x14ac:dyDescent="0.25">
      <c r="A1639">
        <v>832462143</v>
      </c>
      <c r="B1639">
        <v>2148</v>
      </c>
      <c r="C1639">
        <v>5393</v>
      </c>
      <c r="F1639">
        <v>97</v>
      </c>
      <c r="G1639">
        <v>19</v>
      </c>
      <c r="H1639">
        <v>2016</v>
      </c>
      <c r="I1639">
        <v>12</v>
      </c>
      <c r="J1639" t="s">
        <v>291</v>
      </c>
      <c r="K1639" s="1">
        <v>42450</v>
      </c>
      <c r="L1639" s="1">
        <v>42456</v>
      </c>
      <c r="M1639" t="s">
        <v>19</v>
      </c>
    </row>
    <row r="1640" spans="1:13" x14ac:dyDescent="0.25">
      <c r="A1640">
        <v>832459844</v>
      </c>
      <c r="B1640">
        <v>8</v>
      </c>
      <c r="C1640">
        <v>5393</v>
      </c>
      <c r="D1640">
        <v>7700</v>
      </c>
      <c r="E1640">
        <v>400000610015000</v>
      </c>
      <c r="F1640">
        <v>97</v>
      </c>
      <c r="G1640">
        <v>19</v>
      </c>
      <c r="H1640">
        <v>2016</v>
      </c>
      <c r="I1640">
        <v>13</v>
      </c>
      <c r="J1640" t="s">
        <v>292</v>
      </c>
      <c r="K1640" s="1">
        <v>42457</v>
      </c>
      <c r="L1640" s="1">
        <v>42463</v>
      </c>
      <c r="M1640" t="s">
        <v>14</v>
      </c>
    </row>
    <row r="1641" spans="1:13" x14ac:dyDescent="0.25">
      <c r="A1641">
        <v>832460325</v>
      </c>
      <c r="B1641">
        <v>43</v>
      </c>
      <c r="C1641">
        <v>5393</v>
      </c>
      <c r="D1641">
        <v>7700</v>
      </c>
      <c r="E1641">
        <v>410015610040000</v>
      </c>
      <c r="F1641">
        <v>97</v>
      </c>
      <c r="G1641">
        <v>19</v>
      </c>
      <c r="H1641">
        <v>2016</v>
      </c>
      <c r="I1641">
        <v>13</v>
      </c>
      <c r="J1641" t="s">
        <v>292</v>
      </c>
      <c r="K1641" s="1">
        <v>42457</v>
      </c>
      <c r="L1641" s="1">
        <v>42463</v>
      </c>
      <c r="M1641" t="s">
        <v>15</v>
      </c>
    </row>
    <row r="1642" spans="1:13" x14ac:dyDescent="0.25">
      <c r="A1642">
        <v>832460806</v>
      </c>
      <c r="B1642">
        <v>373</v>
      </c>
      <c r="C1642">
        <v>5393</v>
      </c>
      <c r="D1642">
        <v>7700</v>
      </c>
      <c r="E1642">
        <v>410040610065000</v>
      </c>
      <c r="F1642">
        <v>97</v>
      </c>
      <c r="G1642">
        <v>19</v>
      </c>
      <c r="H1642">
        <v>2016</v>
      </c>
      <c r="I1642">
        <v>13</v>
      </c>
      <c r="J1642" t="s">
        <v>292</v>
      </c>
      <c r="K1642" s="1">
        <v>42457</v>
      </c>
      <c r="L1642" s="1">
        <v>42463</v>
      </c>
      <c r="M1642" t="s">
        <v>16</v>
      </c>
    </row>
    <row r="1643" spans="1:13" x14ac:dyDescent="0.25">
      <c r="A1643">
        <v>832461288</v>
      </c>
      <c r="B1643">
        <v>1125</v>
      </c>
      <c r="C1643">
        <v>5393</v>
      </c>
      <c r="D1643">
        <v>7700</v>
      </c>
      <c r="E1643">
        <v>410065610085000</v>
      </c>
      <c r="F1643">
        <v>97</v>
      </c>
      <c r="G1643">
        <v>19</v>
      </c>
      <c r="H1643">
        <v>2016</v>
      </c>
      <c r="I1643">
        <v>13</v>
      </c>
      <c r="J1643" t="s">
        <v>292</v>
      </c>
      <c r="K1643" s="1">
        <v>42457</v>
      </c>
      <c r="L1643" s="1">
        <v>42463</v>
      </c>
      <c r="M1643" t="s">
        <v>17</v>
      </c>
    </row>
    <row r="1644" spans="1:13" x14ac:dyDescent="0.25">
      <c r="A1644">
        <v>832461768</v>
      </c>
      <c r="B1644">
        <v>642</v>
      </c>
      <c r="C1644">
        <v>5393</v>
      </c>
      <c r="D1644">
        <v>7700</v>
      </c>
      <c r="E1644">
        <v>410085799999000</v>
      </c>
      <c r="F1644">
        <v>97</v>
      </c>
      <c r="G1644">
        <v>19</v>
      </c>
      <c r="H1644">
        <v>2016</v>
      </c>
      <c r="I1644">
        <v>13</v>
      </c>
      <c r="J1644" t="s">
        <v>292</v>
      </c>
      <c r="K1644" s="1">
        <v>42457</v>
      </c>
      <c r="L1644" s="1">
        <v>42463</v>
      </c>
      <c r="M1644" t="s">
        <v>18</v>
      </c>
    </row>
    <row r="1645" spans="1:13" x14ac:dyDescent="0.25">
      <c r="A1645">
        <v>832462377</v>
      </c>
      <c r="B1645">
        <v>2191</v>
      </c>
      <c r="C1645">
        <v>5393</v>
      </c>
      <c r="F1645">
        <v>97</v>
      </c>
      <c r="G1645">
        <v>19</v>
      </c>
      <c r="H1645">
        <v>2016</v>
      </c>
      <c r="I1645">
        <v>13</v>
      </c>
      <c r="J1645" t="s">
        <v>292</v>
      </c>
      <c r="K1645" s="1">
        <v>42457</v>
      </c>
      <c r="L1645" s="1">
        <v>42463</v>
      </c>
      <c r="M1645" t="s">
        <v>19</v>
      </c>
    </row>
    <row r="1646" spans="1:13" x14ac:dyDescent="0.25">
      <c r="A1646">
        <v>832459853</v>
      </c>
      <c r="B1646">
        <v>3</v>
      </c>
      <c r="C1646">
        <v>5393</v>
      </c>
      <c r="D1646">
        <v>7700</v>
      </c>
      <c r="E1646">
        <v>400000610015000</v>
      </c>
      <c r="F1646">
        <v>97</v>
      </c>
      <c r="G1646">
        <v>19</v>
      </c>
      <c r="H1646">
        <v>2016</v>
      </c>
      <c r="I1646">
        <v>14</v>
      </c>
      <c r="J1646" t="s">
        <v>293</v>
      </c>
      <c r="K1646" s="1">
        <v>42464</v>
      </c>
      <c r="L1646" s="1">
        <v>42470</v>
      </c>
      <c r="M1646" t="s">
        <v>14</v>
      </c>
    </row>
    <row r="1647" spans="1:13" x14ac:dyDescent="0.25">
      <c r="A1647">
        <v>832460334</v>
      </c>
      <c r="B1647">
        <v>38</v>
      </c>
      <c r="C1647">
        <v>5393</v>
      </c>
      <c r="D1647">
        <v>7700</v>
      </c>
      <c r="E1647">
        <v>410015610040000</v>
      </c>
      <c r="F1647">
        <v>97</v>
      </c>
      <c r="G1647">
        <v>19</v>
      </c>
      <c r="H1647">
        <v>2016</v>
      </c>
      <c r="I1647">
        <v>14</v>
      </c>
      <c r="J1647" t="s">
        <v>293</v>
      </c>
      <c r="K1647" s="1">
        <v>42464</v>
      </c>
      <c r="L1647" s="1">
        <v>42470</v>
      </c>
      <c r="M1647" t="s">
        <v>15</v>
      </c>
    </row>
    <row r="1648" spans="1:13" x14ac:dyDescent="0.25">
      <c r="A1648">
        <v>832460815</v>
      </c>
      <c r="B1648">
        <v>346</v>
      </c>
      <c r="C1648">
        <v>5393</v>
      </c>
      <c r="D1648">
        <v>7700</v>
      </c>
      <c r="E1648">
        <v>410040610065000</v>
      </c>
      <c r="F1648">
        <v>97</v>
      </c>
      <c r="G1648">
        <v>19</v>
      </c>
      <c r="H1648">
        <v>2016</v>
      </c>
      <c r="I1648">
        <v>14</v>
      </c>
      <c r="J1648" t="s">
        <v>293</v>
      </c>
      <c r="K1648" s="1">
        <v>42464</v>
      </c>
      <c r="L1648" s="1">
        <v>42470</v>
      </c>
      <c r="M1648" t="s">
        <v>16</v>
      </c>
    </row>
    <row r="1649" spans="1:13" x14ac:dyDescent="0.25">
      <c r="A1649">
        <v>832461296</v>
      </c>
      <c r="B1649">
        <v>1100</v>
      </c>
      <c r="C1649">
        <v>5393</v>
      </c>
      <c r="D1649">
        <v>7700</v>
      </c>
      <c r="E1649">
        <v>410065610085000</v>
      </c>
      <c r="F1649">
        <v>97</v>
      </c>
      <c r="G1649">
        <v>19</v>
      </c>
      <c r="H1649">
        <v>2016</v>
      </c>
      <c r="I1649">
        <v>14</v>
      </c>
      <c r="J1649" t="s">
        <v>293</v>
      </c>
      <c r="K1649" s="1">
        <v>42464</v>
      </c>
      <c r="L1649" s="1">
        <v>42470</v>
      </c>
      <c r="M1649" t="s">
        <v>17</v>
      </c>
    </row>
    <row r="1650" spans="1:13" x14ac:dyDescent="0.25">
      <c r="A1650">
        <v>832461778</v>
      </c>
      <c r="B1650">
        <v>651</v>
      </c>
      <c r="C1650">
        <v>5393</v>
      </c>
      <c r="D1650">
        <v>7700</v>
      </c>
      <c r="E1650">
        <v>410085799999000</v>
      </c>
      <c r="F1650">
        <v>97</v>
      </c>
      <c r="G1650">
        <v>19</v>
      </c>
      <c r="H1650">
        <v>2016</v>
      </c>
      <c r="I1650">
        <v>14</v>
      </c>
      <c r="J1650" t="s">
        <v>293</v>
      </c>
      <c r="K1650" s="1">
        <v>42464</v>
      </c>
      <c r="L1650" s="1">
        <v>42470</v>
      </c>
      <c r="M1650" t="s">
        <v>18</v>
      </c>
    </row>
    <row r="1651" spans="1:13" x14ac:dyDescent="0.25">
      <c r="A1651">
        <v>832462539</v>
      </c>
      <c r="B1651">
        <v>2138</v>
      </c>
      <c r="C1651">
        <v>5393</v>
      </c>
      <c r="F1651">
        <v>97</v>
      </c>
      <c r="G1651">
        <v>19</v>
      </c>
      <c r="H1651">
        <v>2016</v>
      </c>
      <c r="I1651">
        <v>14</v>
      </c>
      <c r="J1651" t="s">
        <v>293</v>
      </c>
      <c r="K1651" s="1">
        <v>42464</v>
      </c>
      <c r="L1651" s="1">
        <v>42470</v>
      </c>
      <c r="M1651" t="s">
        <v>19</v>
      </c>
    </row>
    <row r="1652" spans="1:13" x14ac:dyDescent="0.25">
      <c r="A1652">
        <v>832459862</v>
      </c>
      <c r="B1652">
        <v>6</v>
      </c>
      <c r="C1652">
        <v>5393</v>
      </c>
      <c r="D1652">
        <v>7700</v>
      </c>
      <c r="E1652">
        <v>400000610015000</v>
      </c>
      <c r="F1652">
        <v>97</v>
      </c>
      <c r="G1652">
        <v>19</v>
      </c>
      <c r="H1652">
        <v>2016</v>
      </c>
      <c r="I1652">
        <v>15</v>
      </c>
      <c r="J1652" t="s">
        <v>294</v>
      </c>
      <c r="K1652" s="1">
        <v>42471</v>
      </c>
      <c r="L1652" s="1">
        <v>42477</v>
      </c>
      <c r="M1652" t="s">
        <v>14</v>
      </c>
    </row>
    <row r="1653" spans="1:13" x14ac:dyDescent="0.25">
      <c r="A1653">
        <v>832460343</v>
      </c>
      <c r="B1653">
        <v>34</v>
      </c>
      <c r="C1653">
        <v>5393</v>
      </c>
      <c r="D1653">
        <v>7700</v>
      </c>
      <c r="E1653">
        <v>410015610040000</v>
      </c>
      <c r="F1653">
        <v>97</v>
      </c>
      <c r="G1653">
        <v>19</v>
      </c>
      <c r="H1653">
        <v>2016</v>
      </c>
      <c r="I1653">
        <v>15</v>
      </c>
      <c r="J1653" t="s">
        <v>294</v>
      </c>
      <c r="K1653" s="1">
        <v>42471</v>
      </c>
      <c r="L1653" s="1">
        <v>42477</v>
      </c>
      <c r="M1653" t="s">
        <v>15</v>
      </c>
    </row>
    <row r="1654" spans="1:13" x14ac:dyDescent="0.25">
      <c r="A1654">
        <v>832460824</v>
      </c>
      <c r="B1654">
        <v>358</v>
      </c>
      <c r="C1654">
        <v>5393</v>
      </c>
      <c r="D1654">
        <v>7700</v>
      </c>
      <c r="E1654">
        <v>410040610065000</v>
      </c>
      <c r="F1654">
        <v>97</v>
      </c>
      <c r="G1654">
        <v>19</v>
      </c>
      <c r="H1654">
        <v>2016</v>
      </c>
      <c r="I1654">
        <v>15</v>
      </c>
      <c r="J1654" t="s">
        <v>294</v>
      </c>
      <c r="K1654" s="1">
        <v>42471</v>
      </c>
      <c r="L1654" s="1">
        <v>42477</v>
      </c>
      <c r="M1654" t="s">
        <v>16</v>
      </c>
    </row>
    <row r="1655" spans="1:13" x14ac:dyDescent="0.25">
      <c r="A1655">
        <v>832461305</v>
      </c>
      <c r="B1655">
        <v>1077</v>
      </c>
      <c r="C1655">
        <v>5393</v>
      </c>
      <c r="D1655">
        <v>7700</v>
      </c>
      <c r="E1655">
        <v>410065610085000</v>
      </c>
      <c r="F1655">
        <v>97</v>
      </c>
      <c r="G1655">
        <v>19</v>
      </c>
      <c r="H1655">
        <v>2016</v>
      </c>
      <c r="I1655">
        <v>15</v>
      </c>
      <c r="J1655" t="s">
        <v>294</v>
      </c>
      <c r="K1655" s="1">
        <v>42471</v>
      </c>
      <c r="L1655" s="1">
        <v>42477</v>
      </c>
      <c r="M1655" t="s">
        <v>17</v>
      </c>
    </row>
    <row r="1656" spans="1:13" x14ac:dyDescent="0.25">
      <c r="A1656">
        <v>832461786</v>
      </c>
      <c r="B1656">
        <v>600</v>
      </c>
      <c r="C1656">
        <v>5393</v>
      </c>
      <c r="D1656">
        <v>7700</v>
      </c>
      <c r="E1656">
        <v>410085799999000</v>
      </c>
      <c r="F1656">
        <v>97</v>
      </c>
      <c r="G1656">
        <v>19</v>
      </c>
      <c r="H1656">
        <v>2016</v>
      </c>
      <c r="I1656">
        <v>15</v>
      </c>
      <c r="J1656" t="s">
        <v>294</v>
      </c>
      <c r="K1656" s="1">
        <v>42471</v>
      </c>
      <c r="L1656" s="1">
        <v>42477</v>
      </c>
      <c r="M1656" t="s">
        <v>18</v>
      </c>
    </row>
    <row r="1657" spans="1:13" x14ac:dyDescent="0.25">
      <c r="A1657">
        <v>832462574</v>
      </c>
      <c r="B1657">
        <v>2075</v>
      </c>
      <c r="C1657">
        <v>5393</v>
      </c>
      <c r="F1657">
        <v>97</v>
      </c>
      <c r="G1657">
        <v>19</v>
      </c>
      <c r="H1657">
        <v>2016</v>
      </c>
      <c r="I1657">
        <v>15</v>
      </c>
      <c r="J1657" t="s">
        <v>294</v>
      </c>
      <c r="K1657" s="1">
        <v>42471</v>
      </c>
      <c r="L1657" s="1">
        <v>42477</v>
      </c>
      <c r="M1657" t="s">
        <v>19</v>
      </c>
    </row>
    <row r="1658" spans="1:13" x14ac:dyDescent="0.25">
      <c r="A1658">
        <v>832459871</v>
      </c>
      <c r="B1658">
        <v>9</v>
      </c>
      <c r="C1658">
        <v>5393</v>
      </c>
      <c r="D1658">
        <v>7700</v>
      </c>
      <c r="E1658">
        <v>400000610015000</v>
      </c>
      <c r="F1658">
        <v>97</v>
      </c>
      <c r="G1658">
        <v>19</v>
      </c>
      <c r="H1658">
        <v>2016</v>
      </c>
      <c r="I1658">
        <v>16</v>
      </c>
      <c r="J1658" t="s">
        <v>295</v>
      </c>
      <c r="K1658" s="1">
        <v>42478</v>
      </c>
      <c r="L1658" s="1">
        <v>42484</v>
      </c>
      <c r="M1658" t="s">
        <v>14</v>
      </c>
    </row>
    <row r="1659" spans="1:13" x14ac:dyDescent="0.25">
      <c r="A1659">
        <v>832460352</v>
      </c>
      <c r="B1659">
        <v>30</v>
      </c>
      <c r="C1659">
        <v>5393</v>
      </c>
      <c r="D1659">
        <v>7700</v>
      </c>
      <c r="E1659">
        <v>410015610040000</v>
      </c>
      <c r="F1659">
        <v>97</v>
      </c>
      <c r="G1659">
        <v>19</v>
      </c>
      <c r="H1659">
        <v>2016</v>
      </c>
      <c r="I1659">
        <v>16</v>
      </c>
      <c r="J1659" t="s">
        <v>295</v>
      </c>
      <c r="K1659" s="1">
        <v>42478</v>
      </c>
      <c r="L1659" s="1">
        <v>42484</v>
      </c>
      <c r="M1659" t="s">
        <v>15</v>
      </c>
    </row>
    <row r="1660" spans="1:13" x14ac:dyDescent="0.25">
      <c r="A1660">
        <v>832460833</v>
      </c>
      <c r="B1660">
        <v>336</v>
      </c>
      <c r="C1660">
        <v>5393</v>
      </c>
      <c r="D1660">
        <v>7700</v>
      </c>
      <c r="E1660">
        <v>410040610065000</v>
      </c>
      <c r="F1660">
        <v>97</v>
      </c>
      <c r="G1660">
        <v>19</v>
      </c>
      <c r="H1660">
        <v>2016</v>
      </c>
      <c r="I1660">
        <v>16</v>
      </c>
      <c r="J1660" t="s">
        <v>295</v>
      </c>
      <c r="K1660" s="1">
        <v>42478</v>
      </c>
      <c r="L1660" s="1">
        <v>42484</v>
      </c>
      <c r="M1660" t="s">
        <v>16</v>
      </c>
    </row>
    <row r="1661" spans="1:13" x14ac:dyDescent="0.25">
      <c r="A1661">
        <v>832461314</v>
      </c>
      <c r="B1661">
        <v>1043</v>
      </c>
      <c r="C1661">
        <v>5393</v>
      </c>
      <c r="D1661">
        <v>7700</v>
      </c>
      <c r="E1661">
        <v>410065610085000</v>
      </c>
      <c r="F1661">
        <v>97</v>
      </c>
      <c r="G1661">
        <v>19</v>
      </c>
      <c r="H1661">
        <v>2016</v>
      </c>
      <c r="I1661">
        <v>16</v>
      </c>
      <c r="J1661" t="s">
        <v>295</v>
      </c>
      <c r="K1661" s="1">
        <v>42478</v>
      </c>
      <c r="L1661" s="1">
        <v>42484</v>
      </c>
      <c r="M1661" t="s">
        <v>17</v>
      </c>
    </row>
    <row r="1662" spans="1:13" x14ac:dyDescent="0.25">
      <c r="A1662">
        <v>832461795</v>
      </c>
      <c r="B1662">
        <v>531</v>
      </c>
      <c r="C1662">
        <v>5393</v>
      </c>
      <c r="D1662">
        <v>7700</v>
      </c>
      <c r="E1662">
        <v>410085799999000</v>
      </c>
      <c r="F1662">
        <v>97</v>
      </c>
      <c r="G1662">
        <v>19</v>
      </c>
      <c r="H1662">
        <v>2016</v>
      </c>
      <c r="I1662">
        <v>16</v>
      </c>
      <c r="J1662" t="s">
        <v>295</v>
      </c>
      <c r="K1662" s="1">
        <v>42478</v>
      </c>
      <c r="L1662" s="1">
        <v>42484</v>
      </c>
      <c r="M1662" t="s">
        <v>18</v>
      </c>
    </row>
    <row r="1663" spans="1:13" x14ac:dyDescent="0.25">
      <c r="A1663">
        <v>832462473</v>
      </c>
      <c r="B1663">
        <v>1949</v>
      </c>
      <c r="C1663">
        <v>5393</v>
      </c>
      <c r="F1663">
        <v>97</v>
      </c>
      <c r="G1663">
        <v>19</v>
      </c>
      <c r="H1663">
        <v>2016</v>
      </c>
      <c r="I1663">
        <v>16</v>
      </c>
      <c r="J1663" t="s">
        <v>295</v>
      </c>
      <c r="K1663" s="1">
        <v>42478</v>
      </c>
      <c r="L1663" s="1">
        <v>42484</v>
      </c>
      <c r="M1663" t="s">
        <v>19</v>
      </c>
    </row>
    <row r="1664" spans="1:13" x14ac:dyDescent="0.25">
      <c r="A1664">
        <v>832459880</v>
      </c>
      <c r="B1664">
        <v>13</v>
      </c>
      <c r="C1664">
        <v>5393</v>
      </c>
      <c r="D1664">
        <v>7700</v>
      </c>
      <c r="E1664">
        <v>400000610015000</v>
      </c>
      <c r="F1664">
        <v>97</v>
      </c>
      <c r="G1664">
        <v>19</v>
      </c>
      <c r="H1664">
        <v>2016</v>
      </c>
      <c r="I1664">
        <v>17</v>
      </c>
      <c r="J1664" t="s">
        <v>296</v>
      </c>
      <c r="K1664" s="1">
        <v>42485</v>
      </c>
      <c r="L1664" s="1">
        <v>42491</v>
      </c>
      <c r="M1664" t="s">
        <v>14</v>
      </c>
    </row>
    <row r="1665" spans="1:13" x14ac:dyDescent="0.25">
      <c r="A1665">
        <v>832460361</v>
      </c>
      <c r="B1665">
        <v>37</v>
      </c>
      <c r="C1665">
        <v>5393</v>
      </c>
      <c r="D1665">
        <v>7700</v>
      </c>
      <c r="E1665">
        <v>410015610040000</v>
      </c>
      <c r="F1665">
        <v>97</v>
      </c>
      <c r="G1665">
        <v>19</v>
      </c>
      <c r="H1665">
        <v>2016</v>
      </c>
      <c r="I1665">
        <v>17</v>
      </c>
      <c r="J1665" t="s">
        <v>296</v>
      </c>
      <c r="K1665" s="1">
        <v>42485</v>
      </c>
      <c r="L1665" s="1">
        <v>42491</v>
      </c>
      <c r="M1665" t="s">
        <v>15</v>
      </c>
    </row>
    <row r="1666" spans="1:13" x14ac:dyDescent="0.25">
      <c r="A1666">
        <v>832460842</v>
      </c>
      <c r="B1666">
        <v>345</v>
      </c>
      <c r="C1666">
        <v>5393</v>
      </c>
      <c r="D1666">
        <v>7700</v>
      </c>
      <c r="E1666">
        <v>410040610065000</v>
      </c>
      <c r="F1666">
        <v>97</v>
      </c>
      <c r="G1666">
        <v>19</v>
      </c>
      <c r="H1666">
        <v>2016</v>
      </c>
      <c r="I1666">
        <v>17</v>
      </c>
      <c r="J1666" t="s">
        <v>296</v>
      </c>
      <c r="K1666" s="1">
        <v>42485</v>
      </c>
      <c r="L1666" s="1">
        <v>42491</v>
      </c>
      <c r="M1666" t="s">
        <v>16</v>
      </c>
    </row>
    <row r="1667" spans="1:13" x14ac:dyDescent="0.25">
      <c r="A1667">
        <v>832461323</v>
      </c>
      <c r="B1667">
        <v>1131</v>
      </c>
      <c r="C1667">
        <v>5393</v>
      </c>
      <c r="D1667">
        <v>7700</v>
      </c>
      <c r="E1667">
        <v>410065610085000</v>
      </c>
      <c r="F1667">
        <v>97</v>
      </c>
      <c r="G1667">
        <v>19</v>
      </c>
      <c r="H1667">
        <v>2016</v>
      </c>
      <c r="I1667">
        <v>17</v>
      </c>
      <c r="J1667" t="s">
        <v>296</v>
      </c>
      <c r="K1667" s="1">
        <v>42485</v>
      </c>
      <c r="L1667" s="1">
        <v>42491</v>
      </c>
      <c r="M1667" t="s">
        <v>17</v>
      </c>
    </row>
    <row r="1668" spans="1:13" x14ac:dyDescent="0.25">
      <c r="A1668">
        <v>832461804</v>
      </c>
      <c r="B1668">
        <v>588</v>
      </c>
      <c r="C1668">
        <v>5393</v>
      </c>
      <c r="D1668">
        <v>7700</v>
      </c>
      <c r="E1668">
        <v>410085799999000</v>
      </c>
      <c r="F1668">
        <v>97</v>
      </c>
      <c r="G1668">
        <v>19</v>
      </c>
      <c r="H1668">
        <v>2016</v>
      </c>
      <c r="I1668">
        <v>17</v>
      </c>
      <c r="J1668" t="s">
        <v>296</v>
      </c>
      <c r="K1668" s="1">
        <v>42485</v>
      </c>
      <c r="L1668" s="1">
        <v>42491</v>
      </c>
      <c r="M1668" t="s">
        <v>18</v>
      </c>
    </row>
    <row r="1669" spans="1:13" x14ac:dyDescent="0.25">
      <c r="A1669">
        <v>832462192</v>
      </c>
      <c r="B1669">
        <v>2114</v>
      </c>
      <c r="C1669">
        <v>5393</v>
      </c>
      <c r="F1669">
        <v>97</v>
      </c>
      <c r="G1669">
        <v>19</v>
      </c>
      <c r="H1669">
        <v>2016</v>
      </c>
      <c r="I1669">
        <v>17</v>
      </c>
      <c r="J1669" t="s">
        <v>296</v>
      </c>
      <c r="K1669" s="1">
        <v>42485</v>
      </c>
      <c r="L1669" s="1">
        <v>42491</v>
      </c>
      <c r="M1669" t="s">
        <v>19</v>
      </c>
    </row>
    <row r="1670" spans="1:13" x14ac:dyDescent="0.25">
      <c r="A1670">
        <v>832459889</v>
      </c>
      <c r="B1670">
        <v>13</v>
      </c>
      <c r="C1670">
        <v>5393</v>
      </c>
      <c r="D1670">
        <v>7700</v>
      </c>
      <c r="E1670">
        <v>400000610015000</v>
      </c>
      <c r="F1670">
        <v>97</v>
      </c>
      <c r="G1670">
        <v>19</v>
      </c>
      <c r="H1670">
        <v>2016</v>
      </c>
      <c r="I1670">
        <v>18</v>
      </c>
      <c r="J1670" t="s">
        <v>297</v>
      </c>
      <c r="K1670" s="1">
        <v>42492</v>
      </c>
      <c r="L1670" s="1">
        <v>42498</v>
      </c>
      <c r="M1670" t="s">
        <v>14</v>
      </c>
    </row>
    <row r="1671" spans="1:13" x14ac:dyDescent="0.25">
      <c r="A1671">
        <v>832460370</v>
      </c>
      <c r="B1671">
        <v>35</v>
      </c>
      <c r="C1671">
        <v>5393</v>
      </c>
      <c r="D1671">
        <v>7700</v>
      </c>
      <c r="E1671">
        <v>410015610040000</v>
      </c>
      <c r="F1671">
        <v>97</v>
      </c>
      <c r="G1671">
        <v>19</v>
      </c>
      <c r="H1671">
        <v>2016</v>
      </c>
      <c r="I1671">
        <v>18</v>
      </c>
      <c r="J1671" t="s">
        <v>297</v>
      </c>
      <c r="K1671" s="1">
        <v>42492</v>
      </c>
      <c r="L1671" s="1">
        <v>42498</v>
      </c>
      <c r="M1671" t="s">
        <v>15</v>
      </c>
    </row>
    <row r="1672" spans="1:13" x14ac:dyDescent="0.25">
      <c r="A1672">
        <v>832460851</v>
      </c>
      <c r="B1672">
        <v>318</v>
      </c>
      <c r="C1672">
        <v>5393</v>
      </c>
      <c r="D1672">
        <v>7700</v>
      </c>
      <c r="E1672">
        <v>410040610065000</v>
      </c>
      <c r="F1672">
        <v>97</v>
      </c>
      <c r="G1672">
        <v>19</v>
      </c>
      <c r="H1672">
        <v>2016</v>
      </c>
      <c r="I1672">
        <v>18</v>
      </c>
      <c r="J1672" t="s">
        <v>297</v>
      </c>
      <c r="K1672" s="1">
        <v>42492</v>
      </c>
      <c r="L1672" s="1">
        <v>42498</v>
      </c>
      <c r="M1672" t="s">
        <v>16</v>
      </c>
    </row>
    <row r="1673" spans="1:13" x14ac:dyDescent="0.25">
      <c r="A1673">
        <v>832461332</v>
      </c>
      <c r="B1673">
        <v>1020</v>
      </c>
      <c r="C1673">
        <v>5393</v>
      </c>
      <c r="D1673">
        <v>7700</v>
      </c>
      <c r="E1673">
        <v>410065610085000</v>
      </c>
      <c r="F1673">
        <v>97</v>
      </c>
      <c r="G1673">
        <v>19</v>
      </c>
      <c r="H1673">
        <v>2016</v>
      </c>
      <c r="I1673">
        <v>18</v>
      </c>
      <c r="J1673" t="s">
        <v>297</v>
      </c>
      <c r="K1673" s="1">
        <v>42492</v>
      </c>
      <c r="L1673" s="1">
        <v>42498</v>
      </c>
      <c r="M1673" t="s">
        <v>17</v>
      </c>
    </row>
    <row r="1674" spans="1:13" x14ac:dyDescent="0.25">
      <c r="A1674">
        <v>832461813</v>
      </c>
      <c r="B1674">
        <v>596</v>
      </c>
      <c r="C1674">
        <v>5393</v>
      </c>
      <c r="D1674">
        <v>7700</v>
      </c>
      <c r="E1674">
        <v>410085799999000</v>
      </c>
      <c r="F1674">
        <v>97</v>
      </c>
      <c r="G1674">
        <v>19</v>
      </c>
      <c r="H1674">
        <v>2016</v>
      </c>
      <c r="I1674">
        <v>18</v>
      </c>
      <c r="J1674" t="s">
        <v>297</v>
      </c>
      <c r="K1674" s="1">
        <v>42492</v>
      </c>
      <c r="L1674" s="1">
        <v>42498</v>
      </c>
      <c r="M1674" t="s">
        <v>18</v>
      </c>
    </row>
    <row r="1675" spans="1:13" x14ac:dyDescent="0.25">
      <c r="A1675">
        <v>832462517</v>
      </c>
      <c r="B1675">
        <v>1982</v>
      </c>
      <c r="C1675">
        <v>5393</v>
      </c>
      <c r="F1675">
        <v>97</v>
      </c>
      <c r="G1675">
        <v>19</v>
      </c>
      <c r="H1675">
        <v>2016</v>
      </c>
      <c r="I1675">
        <v>18</v>
      </c>
      <c r="J1675" t="s">
        <v>297</v>
      </c>
      <c r="K1675" s="1">
        <v>42492</v>
      </c>
      <c r="L1675" s="1">
        <v>42498</v>
      </c>
      <c r="M1675" t="s">
        <v>19</v>
      </c>
    </row>
    <row r="1676" spans="1:13" x14ac:dyDescent="0.25">
      <c r="A1676">
        <v>832459898</v>
      </c>
      <c r="B1676">
        <v>10</v>
      </c>
      <c r="C1676">
        <v>5393</v>
      </c>
      <c r="D1676">
        <v>7700</v>
      </c>
      <c r="E1676">
        <v>400000610015000</v>
      </c>
      <c r="F1676">
        <v>97</v>
      </c>
      <c r="G1676">
        <v>19</v>
      </c>
      <c r="H1676">
        <v>2016</v>
      </c>
      <c r="I1676">
        <v>19</v>
      </c>
      <c r="J1676" t="s">
        <v>298</v>
      </c>
      <c r="K1676" s="1">
        <v>42499</v>
      </c>
      <c r="L1676" s="1">
        <v>42505</v>
      </c>
      <c r="M1676" t="s">
        <v>14</v>
      </c>
    </row>
    <row r="1677" spans="1:13" x14ac:dyDescent="0.25">
      <c r="A1677">
        <v>832460379</v>
      </c>
      <c r="B1677">
        <v>33</v>
      </c>
      <c r="C1677">
        <v>5393</v>
      </c>
      <c r="D1677">
        <v>7700</v>
      </c>
      <c r="E1677">
        <v>410015610040000</v>
      </c>
      <c r="F1677">
        <v>97</v>
      </c>
      <c r="G1677">
        <v>19</v>
      </c>
      <c r="H1677">
        <v>2016</v>
      </c>
      <c r="I1677">
        <v>19</v>
      </c>
      <c r="J1677" t="s">
        <v>298</v>
      </c>
      <c r="K1677" s="1">
        <v>42499</v>
      </c>
      <c r="L1677" s="1">
        <v>42505</v>
      </c>
      <c r="M1677" t="s">
        <v>15</v>
      </c>
    </row>
    <row r="1678" spans="1:13" x14ac:dyDescent="0.25">
      <c r="A1678">
        <v>832460860</v>
      </c>
      <c r="B1678">
        <v>326</v>
      </c>
      <c r="C1678">
        <v>5393</v>
      </c>
      <c r="D1678">
        <v>7700</v>
      </c>
      <c r="E1678">
        <v>410040610065000</v>
      </c>
      <c r="F1678">
        <v>97</v>
      </c>
      <c r="G1678">
        <v>19</v>
      </c>
      <c r="H1678">
        <v>2016</v>
      </c>
      <c r="I1678">
        <v>19</v>
      </c>
      <c r="J1678" t="s">
        <v>298</v>
      </c>
      <c r="K1678" s="1">
        <v>42499</v>
      </c>
      <c r="L1678" s="1">
        <v>42505</v>
      </c>
      <c r="M1678" t="s">
        <v>16</v>
      </c>
    </row>
    <row r="1679" spans="1:13" x14ac:dyDescent="0.25">
      <c r="A1679">
        <v>832461341</v>
      </c>
      <c r="B1679">
        <v>1010</v>
      </c>
      <c r="C1679">
        <v>5393</v>
      </c>
      <c r="D1679">
        <v>7700</v>
      </c>
      <c r="E1679">
        <v>410065610085000</v>
      </c>
      <c r="F1679">
        <v>97</v>
      </c>
      <c r="G1679">
        <v>19</v>
      </c>
      <c r="H1679">
        <v>2016</v>
      </c>
      <c r="I1679">
        <v>19</v>
      </c>
      <c r="J1679" t="s">
        <v>298</v>
      </c>
      <c r="K1679" s="1">
        <v>42499</v>
      </c>
      <c r="L1679" s="1">
        <v>42505</v>
      </c>
      <c r="M1679" t="s">
        <v>17</v>
      </c>
    </row>
    <row r="1680" spans="1:13" x14ac:dyDescent="0.25">
      <c r="A1680">
        <v>832461822</v>
      </c>
      <c r="B1680">
        <v>622</v>
      </c>
      <c r="C1680">
        <v>5393</v>
      </c>
      <c r="D1680">
        <v>7700</v>
      </c>
      <c r="E1680">
        <v>410085799999000</v>
      </c>
      <c r="F1680">
        <v>97</v>
      </c>
      <c r="G1680">
        <v>19</v>
      </c>
      <c r="H1680">
        <v>2016</v>
      </c>
      <c r="I1680">
        <v>19</v>
      </c>
      <c r="J1680" t="s">
        <v>298</v>
      </c>
      <c r="K1680" s="1">
        <v>42499</v>
      </c>
      <c r="L1680" s="1">
        <v>42505</v>
      </c>
      <c r="M1680" t="s">
        <v>18</v>
      </c>
    </row>
    <row r="1681" spans="1:13" x14ac:dyDescent="0.25">
      <c r="A1681">
        <v>832462182</v>
      </c>
      <c r="B1681">
        <v>2001</v>
      </c>
      <c r="C1681">
        <v>5393</v>
      </c>
      <c r="F1681">
        <v>97</v>
      </c>
      <c r="G1681">
        <v>19</v>
      </c>
      <c r="H1681">
        <v>2016</v>
      </c>
      <c r="I1681">
        <v>19</v>
      </c>
      <c r="J1681" t="s">
        <v>298</v>
      </c>
      <c r="K1681" s="1">
        <v>42499</v>
      </c>
      <c r="L1681" s="1">
        <v>42505</v>
      </c>
      <c r="M1681" t="s">
        <v>19</v>
      </c>
    </row>
    <row r="1682" spans="1:13" x14ac:dyDescent="0.25">
      <c r="A1682">
        <v>832459907</v>
      </c>
      <c r="B1682">
        <v>14</v>
      </c>
      <c r="C1682">
        <v>5393</v>
      </c>
      <c r="D1682">
        <v>7700</v>
      </c>
      <c r="E1682">
        <v>400000610015000</v>
      </c>
      <c r="F1682">
        <v>97</v>
      </c>
      <c r="G1682">
        <v>19</v>
      </c>
      <c r="H1682">
        <v>2016</v>
      </c>
      <c r="I1682">
        <v>20</v>
      </c>
      <c r="J1682" t="s">
        <v>299</v>
      </c>
      <c r="K1682" s="1">
        <v>42506</v>
      </c>
      <c r="L1682" s="1">
        <v>42512</v>
      </c>
      <c r="M1682" t="s">
        <v>14</v>
      </c>
    </row>
    <row r="1683" spans="1:13" x14ac:dyDescent="0.25">
      <c r="A1683">
        <v>832460388</v>
      </c>
      <c r="B1683">
        <v>32</v>
      </c>
      <c r="C1683">
        <v>5393</v>
      </c>
      <c r="D1683">
        <v>7700</v>
      </c>
      <c r="E1683">
        <v>410015610040000</v>
      </c>
      <c r="F1683">
        <v>97</v>
      </c>
      <c r="G1683">
        <v>19</v>
      </c>
      <c r="H1683">
        <v>2016</v>
      </c>
      <c r="I1683">
        <v>20</v>
      </c>
      <c r="J1683" t="s">
        <v>299</v>
      </c>
      <c r="K1683" s="1">
        <v>42506</v>
      </c>
      <c r="L1683" s="1">
        <v>42512</v>
      </c>
      <c r="M1683" t="s">
        <v>15</v>
      </c>
    </row>
    <row r="1684" spans="1:13" x14ac:dyDescent="0.25">
      <c r="A1684">
        <v>832460869</v>
      </c>
      <c r="B1684">
        <v>341</v>
      </c>
      <c r="C1684">
        <v>5393</v>
      </c>
      <c r="D1684">
        <v>7700</v>
      </c>
      <c r="E1684">
        <v>410040610065000</v>
      </c>
      <c r="F1684">
        <v>97</v>
      </c>
      <c r="G1684">
        <v>19</v>
      </c>
      <c r="H1684">
        <v>2016</v>
      </c>
      <c r="I1684">
        <v>20</v>
      </c>
      <c r="J1684" t="s">
        <v>299</v>
      </c>
      <c r="K1684" s="1">
        <v>42506</v>
      </c>
      <c r="L1684" s="1">
        <v>42512</v>
      </c>
      <c r="M1684" t="s">
        <v>16</v>
      </c>
    </row>
    <row r="1685" spans="1:13" x14ac:dyDescent="0.25">
      <c r="A1685">
        <v>832461351</v>
      </c>
      <c r="B1685">
        <v>987</v>
      </c>
      <c r="C1685">
        <v>5393</v>
      </c>
      <c r="D1685">
        <v>7700</v>
      </c>
      <c r="E1685">
        <v>410065610085000</v>
      </c>
      <c r="F1685">
        <v>97</v>
      </c>
      <c r="G1685">
        <v>19</v>
      </c>
      <c r="H1685">
        <v>2016</v>
      </c>
      <c r="I1685">
        <v>20</v>
      </c>
      <c r="J1685" t="s">
        <v>299</v>
      </c>
      <c r="K1685" s="1">
        <v>42506</v>
      </c>
      <c r="L1685" s="1">
        <v>42512</v>
      </c>
      <c r="M1685" t="s">
        <v>17</v>
      </c>
    </row>
    <row r="1686" spans="1:13" x14ac:dyDescent="0.25">
      <c r="A1686">
        <v>832461831</v>
      </c>
      <c r="B1686">
        <v>590</v>
      </c>
      <c r="C1686">
        <v>5393</v>
      </c>
      <c r="D1686">
        <v>7700</v>
      </c>
      <c r="E1686">
        <v>410085799999000</v>
      </c>
      <c r="F1686">
        <v>97</v>
      </c>
      <c r="G1686">
        <v>19</v>
      </c>
      <c r="H1686">
        <v>2016</v>
      </c>
      <c r="I1686">
        <v>20</v>
      </c>
      <c r="J1686" t="s">
        <v>299</v>
      </c>
      <c r="K1686" s="1">
        <v>42506</v>
      </c>
      <c r="L1686" s="1">
        <v>42512</v>
      </c>
      <c r="M1686" t="s">
        <v>18</v>
      </c>
    </row>
    <row r="1687" spans="1:13" x14ac:dyDescent="0.25">
      <c r="A1687">
        <v>832462544</v>
      </c>
      <c r="B1687">
        <v>1964</v>
      </c>
      <c r="C1687">
        <v>5393</v>
      </c>
      <c r="F1687">
        <v>97</v>
      </c>
      <c r="G1687">
        <v>19</v>
      </c>
      <c r="H1687">
        <v>2016</v>
      </c>
      <c r="I1687">
        <v>20</v>
      </c>
      <c r="J1687" t="s">
        <v>299</v>
      </c>
      <c r="K1687" s="1">
        <v>42506</v>
      </c>
      <c r="L1687" s="1">
        <v>42512</v>
      </c>
      <c r="M1687" t="s">
        <v>19</v>
      </c>
    </row>
    <row r="1688" spans="1:13" x14ac:dyDescent="0.25">
      <c r="A1688">
        <v>832459916</v>
      </c>
      <c r="B1688">
        <v>8</v>
      </c>
      <c r="C1688">
        <v>5393</v>
      </c>
      <c r="D1688">
        <v>7700</v>
      </c>
      <c r="E1688">
        <v>400000610015000</v>
      </c>
      <c r="F1688">
        <v>97</v>
      </c>
      <c r="G1688">
        <v>19</v>
      </c>
      <c r="H1688">
        <v>2016</v>
      </c>
      <c r="I1688">
        <v>21</v>
      </c>
      <c r="J1688" t="s">
        <v>300</v>
      </c>
      <c r="K1688" s="1">
        <v>42513</v>
      </c>
      <c r="L1688" s="1">
        <v>42519</v>
      </c>
      <c r="M1688" t="s">
        <v>14</v>
      </c>
    </row>
    <row r="1689" spans="1:13" x14ac:dyDescent="0.25">
      <c r="A1689">
        <v>832460397</v>
      </c>
      <c r="B1689">
        <v>33</v>
      </c>
      <c r="C1689">
        <v>5393</v>
      </c>
      <c r="D1689">
        <v>7700</v>
      </c>
      <c r="E1689">
        <v>410015610040000</v>
      </c>
      <c r="F1689">
        <v>97</v>
      </c>
      <c r="G1689">
        <v>19</v>
      </c>
      <c r="H1689">
        <v>2016</v>
      </c>
      <c r="I1689">
        <v>21</v>
      </c>
      <c r="J1689" t="s">
        <v>300</v>
      </c>
      <c r="K1689" s="1">
        <v>42513</v>
      </c>
      <c r="L1689" s="1">
        <v>42519</v>
      </c>
      <c r="M1689" t="s">
        <v>15</v>
      </c>
    </row>
    <row r="1690" spans="1:13" x14ac:dyDescent="0.25">
      <c r="A1690">
        <v>832460878</v>
      </c>
      <c r="B1690">
        <v>295</v>
      </c>
      <c r="C1690">
        <v>5393</v>
      </c>
      <c r="D1690">
        <v>7700</v>
      </c>
      <c r="E1690">
        <v>410040610065000</v>
      </c>
      <c r="F1690">
        <v>97</v>
      </c>
      <c r="G1690">
        <v>19</v>
      </c>
      <c r="H1690">
        <v>2016</v>
      </c>
      <c r="I1690">
        <v>21</v>
      </c>
      <c r="J1690" t="s">
        <v>300</v>
      </c>
      <c r="K1690" s="1">
        <v>42513</v>
      </c>
      <c r="L1690" s="1">
        <v>42519</v>
      </c>
      <c r="M1690" t="s">
        <v>16</v>
      </c>
    </row>
    <row r="1691" spans="1:13" x14ac:dyDescent="0.25">
      <c r="A1691">
        <v>832461359</v>
      </c>
      <c r="B1691">
        <v>1059</v>
      </c>
      <c r="C1691">
        <v>5393</v>
      </c>
      <c r="D1691">
        <v>7700</v>
      </c>
      <c r="E1691">
        <v>410065610085000</v>
      </c>
      <c r="F1691">
        <v>97</v>
      </c>
      <c r="G1691">
        <v>19</v>
      </c>
      <c r="H1691">
        <v>2016</v>
      </c>
      <c r="I1691">
        <v>21</v>
      </c>
      <c r="J1691" t="s">
        <v>300</v>
      </c>
      <c r="K1691" s="1">
        <v>42513</v>
      </c>
      <c r="L1691" s="1">
        <v>42519</v>
      </c>
      <c r="M1691" t="s">
        <v>17</v>
      </c>
    </row>
    <row r="1692" spans="1:13" x14ac:dyDescent="0.25">
      <c r="A1692">
        <v>832461840</v>
      </c>
      <c r="B1692">
        <v>605</v>
      </c>
      <c r="C1692">
        <v>5393</v>
      </c>
      <c r="D1692">
        <v>7700</v>
      </c>
      <c r="E1692">
        <v>410085799999000</v>
      </c>
      <c r="F1692">
        <v>97</v>
      </c>
      <c r="G1692">
        <v>19</v>
      </c>
      <c r="H1692">
        <v>2016</v>
      </c>
      <c r="I1692">
        <v>21</v>
      </c>
      <c r="J1692" t="s">
        <v>300</v>
      </c>
      <c r="K1692" s="1">
        <v>42513</v>
      </c>
      <c r="L1692" s="1">
        <v>42519</v>
      </c>
      <c r="M1692" t="s">
        <v>18</v>
      </c>
    </row>
    <row r="1693" spans="1:13" x14ac:dyDescent="0.25">
      <c r="A1693">
        <v>832462401</v>
      </c>
      <c r="B1693">
        <v>2000</v>
      </c>
      <c r="C1693">
        <v>5393</v>
      </c>
      <c r="F1693">
        <v>97</v>
      </c>
      <c r="G1693">
        <v>19</v>
      </c>
      <c r="H1693">
        <v>2016</v>
      </c>
      <c r="I1693">
        <v>21</v>
      </c>
      <c r="J1693" t="s">
        <v>300</v>
      </c>
      <c r="K1693" s="1">
        <v>42513</v>
      </c>
      <c r="L1693" s="1">
        <v>42519</v>
      </c>
      <c r="M1693" t="s">
        <v>19</v>
      </c>
    </row>
    <row r="1694" spans="1:13" x14ac:dyDescent="0.25">
      <c r="A1694">
        <v>832459925</v>
      </c>
      <c r="B1694">
        <v>5</v>
      </c>
      <c r="C1694">
        <v>5393</v>
      </c>
      <c r="D1694">
        <v>7700</v>
      </c>
      <c r="E1694">
        <v>400000610015000</v>
      </c>
      <c r="F1694">
        <v>97</v>
      </c>
      <c r="G1694">
        <v>19</v>
      </c>
      <c r="H1694">
        <v>2016</v>
      </c>
      <c r="I1694">
        <v>22</v>
      </c>
      <c r="J1694" t="s">
        <v>301</v>
      </c>
      <c r="K1694" s="1">
        <v>42520</v>
      </c>
      <c r="L1694" s="1">
        <v>42526</v>
      </c>
      <c r="M1694" t="s">
        <v>14</v>
      </c>
    </row>
    <row r="1695" spans="1:13" x14ac:dyDescent="0.25">
      <c r="A1695">
        <v>832460406</v>
      </c>
      <c r="B1695">
        <v>40</v>
      </c>
      <c r="C1695">
        <v>5393</v>
      </c>
      <c r="D1695">
        <v>7700</v>
      </c>
      <c r="E1695">
        <v>410015610040000</v>
      </c>
      <c r="F1695">
        <v>97</v>
      </c>
      <c r="G1695">
        <v>19</v>
      </c>
      <c r="H1695">
        <v>2016</v>
      </c>
      <c r="I1695">
        <v>22</v>
      </c>
      <c r="J1695" t="s">
        <v>301</v>
      </c>
      <c r="K1695" s="1">
        <v>42520</v>
      </c>
      <c r="L1695" s="1">
        <v>42526</v>
      </c>
      <c r="M1695" t="s">
        <v>15</v>
      </c>
    </row>
    <row r="1696" spans="1:13" x14ac:dyDescent="0.25">
      <c r="A1696">
        <v>832460887</v>
      </c>
      <c r="B1696">
        <v>327</v>
      </c>
      <c r="C1696">
        <v>5393</v>
      </c>
      <c r="D1696">
        <v>7700</v>
      </c>
      <c r="E1696">
        <v>410040610065000</v>
      </c>
      <c r="F1696">
        <v>97</v>
      </c>
      <c r="G1696">
        <v>19</v>
      </c>
      <c r="H1696">
        <v>2016</v>
      </c>
      <c r="I1696">
        <v>22</v>
      </c>
      <c r="J1696" t="s">
        <v>301</v>
      </c>
      <c r="K1696" s="1">
        <v>42520</v>
      </c>
      <c r="L1696" s="1">
        <v>42526</v>
      </c>
      <c r="M1696" t="s">
        <v>16</v>
      </c>
    </row>
    <row r="1697" spans="1:13" x14ac:dyDescent="0.25">
      <c r="A1697">
        <v>832461368</v>
      </c>
      <c r="B1697">
        <v>1104</v>
      </c>
      <c r="C1697">
        <v>5393</v>
      </c>
      <c r="D1697">
        <v>7700</v>
      </c>
      <c r="E1697">
        <v>410065610085000</v>
      </c>
      <c r="F1697">
        <v>97</v>
      </c>
      <c r="G1697">
        <v>19</v>
      </c>
      <c r="H1697">
        <v>2016</v>
      </c>
      <c r="I1697">
        <v>22</v>
      </c>
      <c r="J1697" t="s">
        <v>301</v>
      </c>
      <c r="K1697" s="1">
        <v>42520</v>
      </c>
      <c r="L1697" s="1">
        <v>42526</v>
      </c>
      <c r="M1697" t="s">
        <v>17</v>
      </c>
    </row>
    <row r="1698" spans="1:13" x14ac:dyDescent="0.25">
      <c r="A1698">
        <v>832461849</v>
      </c>
      <c r="B1698">
        <v>566</v>
      </c>
      <c r="C1698">
        <v>5393</v>
      </c>
      <c r="D1698">
        <v>7700</v>
      </c>
      <c r="E1698">
        <v>410085799999000</v>
      </c>
      <c r="F1698">
        <v>97</v>
      </c>
      <c r="G1698">
        <v>19</v>
      </c>
      <c r="H1698">
        <v>2016</v>
      </c>
      <c r="I1698">
        <v>22</v>
      </c>
      <c r="J1698" t="s">
        <v>301</v>
      </c>
      <c r="K1698" s="1">
        <v>42520</v>
      </c>
      <c r="L1698" s="1">
        <v>42526</v>
      </c>
      <c r="M1698" t="s">
        <v>18</v>
      </c>
    </row>
    <row r="1699" spans="1:13" x14ac:dyDescent="0.25">
      <c r="A1699">
        <v>832462596</v>
      </c>
      <c r="B1699">
        <v>2042</v>
      </c>
      <c r="C1699">
        <v>5393</v>
      </c>
      <c r="F1699">
        <v>97</v>
      </c>
      <c r="G1699">
        <v>19</v>
      </c>
      <c r="H1699">
        <v>2016</v>
      </c>
      <c r="I1699">
        <v>22</v>
      </c>
      <c r="J1699" t="s">
        <v>301</v>
      </c>
      <c r="K1699" s="1">
        <v>42520</v>
      </c>
      <c r="L1699" s="1">
        <v>42526</v>
      </c>
      <c r="M1699" t="s">
        <v>19</v>
      </c>
    </row>
    <row r="1700" spans="1:13" x14ac:dyDescent="0.25">
      <c r="A1700">
        <v>832459934</v>
      </c>
      <c r="B1700">
        <v>10</v>
      </c>
      <c r="C1700">
        <v>5393</v>
      </c>
      <c r="D1700">
        <v>7700</v>
      </c>
      <c r="E1700">
        <v>400000610015000</v>
      </c>
      <c r="F1700">
        <v>97</v>
      </c>
      <c r="G1700">
        <v>19</v>
      </c>
      <c r="H1700">
        <v>2016</v>
      </c>
      <c r="I1700">
        <v>23</v>
      </c>
      <c r="J1700" t="s">
        <v>302</v>
      </c>
      <c r="K1700" s="1">
        <v>42527</v>
      </c>
      <c r="L1700" s="1">
        <v>42533</v>
      </c>
      <c r="M1700" t="s">
        <v>14</v>
      </c>
    </row>
    <row r="1701" spans="1:13" x14ac:dyDescent="0.25">
      <c r="A1701">
        <v>832460415</v>
      </c>
      <c r="B1701">
        <v>29</v>
      </c>
      <c r="C1701">
        <v>5393</v>
      </c>
      <c r="D1701">
        <v>7700</v>
      </c>
      <c r="E1701">
        <v>410015610040000</v>
      </c>
      <c r="F1701">
        <v>97</v>
      </c>
      <c r="G1701">
        <v>19</v>
      </c>
      <c r="H1701">
        <v>2016</v>
      </c>
      <c r="I1701">
        <v>23</v>
      </c>
      <c r="J1701" t="s">
        <v>302</v>
      </c>
      <c r="K1701" s="1">
        <v>42527</v>
      </c>
      <c r="L1701" s="1">
        <v>42533</v>
      </c>
      <c r="M1701" t="s">
        <v>15</v>
      </c>
    </row>
    <row r="1702" spans="1:13" x14ac:dyDescent="0.25">
      <c r="A1702">
        <v>832460896</v>
      </c>
      <c r="B1702">
        <v>295</v>
      </c>
      <c r="C1702">
        <v>5393</v>
      </c>
      <c r="D1702">
        <v>7700</v>
      </c>
      <c r="E1702">
        <v>410040610065000</v>
      </c>
      <c r="F1702">
        <v>97</v>
      </c>
      <c r="G1702">
        <v>19</v>
      </c>
      <c r="H1702">
        <v>2016</v>
      </c>
      <c r="I1702">
        <v>23</v>
      </c>
      <c r="J1702" t="s">
        <v>302</v>
      </c>
      <c r="K1702" s="1">
        <v>42527</v>
      </c>
      <c r="L1702" s="1">
        <v>42533</v>
      </c>
      <c r="M1702" t="s">
        <v>16</v>
      </c>
    </row>
    <row r="1703" spans="1:13" x14ac:dyDescent="0.25">
      <c r="A1703">
        <v>832461377</v>
      </c>
      <c r="B1703">
        <v>993</v>
      </c>
      <c r="C1703">
        <v>5393</v>
      </c>
      <c r="D1703">
        <v>7700</v>
      </c>
      <c r="E1703">
        <v>410065610085000</v>
      </c>
      <c r="F1703">
        <v>97</v>
      </c>
      <c r="G1703">
        <v>19</v>
      </c>
      <c r="H1703">
        <v>2016</v>
      </c>
      <c r="I1703">
        <v>23</v>
      </c>
      <c r="J1703" t="s">
        <v>302</v>
      </c>
      <c r="K1703" s="1">
        <v>42527</v>
      </c>
      <c r="L1703" s="1">
        <v>42533</v>
      </c>
      <c r="M1703" t="s">
        <v>17</v>
      </c>
    </row>
    <row r="1704" spans="1:13" x14ac:dyDescent="0.25">
      <c r="A1704">
        <v>832461858</v>
      </c>
      <c r="B1704">
        <v>566</v>
      </c>
      <c r="C1704">
        <v>5393</v>
      </c>
      <c r="D1704">
        <v>7700</v>
      </c>
      <c r="E1704">
        <v>410085799999000</v>
      </c>
      <c r="F1704">
        <v>97</v>
      </c>
      <c r="G1704">
        <v>19</v>
      </c>
      <c r="H1704">
        <v>2016</v>
      </c>
      <c r="I1704">
        <v>23</v>
      </c>
      <c r="J1704" t="s">
        <v>302</v>
      </c>
      <c r="K1704" s="1">
        <v>42527</v>
      </c>
      <c r="L1704" s="1">
        <v>42533</v>
      </c>
      <c r="M1704" t="s">
        <v>18</v>
      </c>
    </row>
    <row r="1705" spans="1:13" x14ac:dyDescent="0.25">
      <c r="A1705">
        <v>832462588</v>
      </c>
      <c r="B1705">
        <v>1893</v>
      </c>
      <c r="C1705">
        <v>5393</v>
      </c>
      <c r="F1705">
        <v>97</v>
      </c>
      <c r="G1705">
        <v>19</v>
      </c>
      <c r="H1705">
        <v>2016</v>
      </c>
      <c r="I1705">
        <v>23</v>
      </c>
      <c r="J1705" t="s">
        <v>302</v>
      </c>
      <c r="K1705" s="1">
        <v>42527</v>
      </c>
      <c r="L1705" s="1">
        <v>42533</v>
      </c>
      <c r="M1705" t="s">
        <v>19</v>
      </c>
    </row>
    <row r="1706" spans="1:13" x14ac:dyDescent="0.25">
      <c r="A1706">
        <v>832459943</v>
      </c>
      <c r="B1706">
        <v>6</v>
      </c>
      <c r="C1706">
        <v>5393</v>
      </c>
      <c r="D1706">
        <v>7700</v>
      </c>
      <c r="E1706">
        <v>400000610015000</v>
      </c>
      <c r="F1706">
        <v>97</v>
      </c>
      <c r="G1706">
        <v>19</v>
      </c>
      <c r="H1706">
        <v>2016</v>
      </c>
      <c r="I1706">
        <v>24</v>
      </c>
      <c r="J1706" t="s">
        <v>303</v>
      </c>
      <c r="K1706" s="1">
        <v>42534</v>
      </c>
      <c r="L1706" s="1">
        <v>42540</v>
      </c>
      <c r="M1706" t="s">
        <v>14</v>
      </c>
    </row>
    <row r="1707" spans="1:13" x14ac:dyDescent="0.25">
      <c r="A1707">
        <v>832460424</v>
      </c>
      <c r="B1707">
        <v>39</v>
      </c>
      <c r="C1707">
        <v>5393</v>
      </c>
      <c r="D1707">
        <v>7700</v>
      </c>
      <c r="E1707">
        <v>410015610040000</v>
      </c>
      <c r="F1707">
        <v>97</v>
      </c>
      <c r="G1707">
        <v>19</v>
      </c>
      <c r="H1707">
        <v>2016</v>
      </c>
      <c r="I1707">
        <v>24</v>
      </c>
      <c r="J1707" t="s">
        <v>303</v>
      </c>
      <c r="K1707" s="1">
        <v>42534</v>
      </c>
      <c r="L1707" s="1">
        <v>42540</v>
      </c>
      <c r="M1707" t="s">
        <v>15</v>
      </c>
    </row>
    <row r="1708" spans="1:13" x14ac:dyDescent="0.25">
      <c r="A1708">
        <v>832460905</v>
      </c>
      <c r="B1708">
        <v>355</v>
      </c>
      <c r="C1708">
        <v>5393</v>
      </c>
      <c r="D1708">
        <v>7700</v>
      </c>
      <c r="E1708">
        <v>410040610065000</v>
      </c>
      <c r="F1708">
        <v>97</v>
      </c>
      <c r="G1708">
        <v>19</v>
      </c>
      <c r="H1708">
        <v>2016</v>
      </c>
      <c r="I1708">
        <v>24</v>
      </c>
      <c r="J1708" t="s">
        <v>303</v>
      </c>
      <c r="K1708" s="1">
        <v>42534</v>
      </c>
      <c r="L1708" s="1">
        <v>42540</v>
      </c>
      <c r="M1708" t="s">
        <v>16</v>
      </c>
    </row>
    <row r="1709" spans="1:13" x14ac:dyDescent="0.25">
      <c r="A1709">
        <v>832461386</v>
      </c>
      <c r="B1709">
        <v>982</v>
      </c>
      <c r="C1709">
        <v>5393</v>
      </c>
      <c r="D1709">
        <v>7700</v>
      </c>
      <c r="E1709">
        <v>410065610085000</v>
      </c>
      <c r="F1709">
        <v>97</v>
      </c>
      <c r="G1709">
        <v>19</v>
      </c>
      <c r="H1709">
        <v>2016</v>
      </c>
      <c r="I1709">
        <v>24</v>
      </c>
      <c r="J1709" t="s">
        <v>303</v>
      </c>
      <c r="K1709" s="1">
        <v>42534</v>
      </c>
      <c r="L1709" s="1">
        <v>42540</v>
      </c>
      <c r="M1709" t="s">
        <v>17</v>
      </c>
    </row>
    <row r="1710" spans="1:13" x14ac:dyDescent="0.25">
      <c r="A1710">
        <v>832461867</v>
      </c>
      <c r="B1710">
        <v>533</v>
      </c>
      <c r="C1710">
        <v>5393</v>
      </c>
      <c r="D1710">
        <v>7700</v>
      </c>
      <c r="E1710">
        <v>410085799999000</v>
      </c>
      <c r="F1710">
        <v>97</v>
      </c>
      <c r="G1710">
        <v>19</v>
      </c>
      <c r="H1710">
        <v>2016</v>
      </c>
      <c r="I1710">
        <v>24</v>
      </c>
      <c r="J1710" t="s">
        <v>303</v>
      </c>
      <c r="K1710" s="1">
        <v>42534</v>
      </c>
      <c r="L1710" s="1">
        <v>42540</v>
      </c>
      <c r="M1710" t="s">
        <v>18</v>
      </c>
    </row>
    <row r="1711" spans="1:13" x14ac:dyDescent="0.25">
      <c r="A1711">
        <v>832462461</v>
      </c>
      <c r="B1711">
        <v>1915</v>
      </c>
      <c r="C1711">
        <v>5393</v>
      </c>
      <c r="F1711">
        <v>97</v>
      </c>
      <c r="G1711">
        <v>19</v>
      </c>
      <c r="H1711">
        <v>2016</v>
      </c>
      <c r="I1711">
        <v>24</v>
      </c>
      <c r="J1711" t="s">
        <v>303</v>
      </c>
      <c r="K1711" s="1">
        <v>42534</v>
      </c>
      <c r="L1711" s="1">
        <v>42540</v>
      </c>
      <c r="M1711" t="s">
        <v>19</v>
      </c>
    </row>
    <row r="1712" spans="1:13" x14ac:dyDescent="0.25">
      <c r="A1712">
        <v>832459952</v>
      </c>
      <c r="B1712">
        <v>11</v>
      </c>
      <c r="C1712">
        <v>5393</v>
      </c>
      <c r="D1712">
        <v>7700</v>
      </c>
      <c r="E1712">
        <v>400000610015000</v>
      </c>
      <c r="F1712">
        <v>97</v>
      </c>
      <c r="G1712">
        <v>19</v>
      </c>
      <c r="H1712">
        <v>2016</v>
      </c>
      <c r="I1712">
        <v>25</v>
      </c>
      <c r="J1712" t="s">
        <v>304</v>
      </c>
      <c r="K1712" s="1">
        <v>42541</v>
      </c>
      <c r="L1712" s="1">
        <v>42547</v>
      </c>
      <c r="M1712" t="s">
        <v>14</v>
      </c>
    </row>
    <row r="1713" spans="1:13" x14ac:dyDescent="0.25">
      <c r="A1713">
        <v>832460434</v>
      </c>
      <c r="B1713">
        <v>39</v>
      </c>
      <c r="C1713">
        <v>5393</v>
      </c>
      <c r="D1713">
        <v>7700</v>
      </c>
      <c r="E1713">
        <v>410015610040000</v>
      </c>
      <c r="F1713">
        <v>97</v>
      </c>
      <c r="G1713">
        <v>19</v>
      </c>
      <c r="H1713">
        <v>2016</v>
      </c>
      <c r="I1713">
        <v>25</v>
      </c>
      <c r="J1713" t="s">
        <v>304</v>
      </c>
      <c r="K1713" s="1">
        <v>42541</v>
      </c>
      <c r="L1713" s="1">
        <v>42547</v>
      </c>
      <c r="M1713" t="s">
        <v>15</v>
      </c>
    </row>
    <row r="1714" spans="1:13" x14ac:dyDescent="0.25">
      <c r="A1714">
        <v>832460914</v>
      </c>
      <c r="B1714">
        <v>324</v>
      </c>
      <c r="C1714">
        <v>5393</v>
      </c>
      <c r="D1714">
        <v>7700</v>
      </c>
      <c r="E1714">
        <v>410040610065000</v>
      </c>
      <c r="F1714">
        <v>97</v>
      </c>
      <c r="G1714">
        <v>19</v>
      </c>
      <c r="H1714">
        <v>2016</v>
      </c>
      <c r="I1714">
        <v>25</v>
      </c>
      <c r="J1714" t="s">
        <v>304</v>
      </c>
      <c r="K1714" s="1">
        <v>42541</v>
      </c>
      <c r="L1714" s="1">
        <v>42547</v>
      </c>
      <c r="M1714" t="s">
        <v>16</v>
      </c>
    </row>
    <row r="1715" spans="1:13" x14ac:dyDescent="0.25">
      <c r="A1715">
        <v>832461395</v>
      </c>
      <c r="B1715">
        <v>1002</v>
      </c>
      <c r="C1715">
        <v>5393</v>
      </c>
      <c r="D1715">
        <v>7700</v>
      </c>
      <c r="E1715">
        <v>410065610085000</v>
      </c>
      <c r="F1715">
        <v>97</v>
      </c>
      <c r="G1715">
        <v>19</v>
      </c>
      <c r="H1715">
        <v>2016</v>
      </c>
      <c r="I1715">
        <v>25</v>
      </c>
      <c r="J1715" t="s">
        <v>304</v>
      </c>
      <c r="K1715" s="1">
        <v>42541</v>
      </c>
      <c r="L1715" s="1">
        <v>42547</v>
      </c>
      <c r="M1715" t="s">
        <v>17</v>
      </c>
    </row>
    <row r="1716" spans="1:13" x14ac:dyDescent="0.25">
      <c r="A1716">
        <v>832461876</v>
      </c>
      <c r="B1716">
        <v>617</v>
      </c>
      <c r="C1716">
        <v>5393</v>
      </c>
      <c r="D1716">
        <v>7700</v>
      </c>
      <c r="E1716">
        <v>410085799999000</v>
      </c>
      <c r="F1716">
        <v>97</v>
      </c>
      <c r="G1716">
        <v>19</v>
      </c>
      <c r="H1716">
        <v>2016</v>
      </c>
      <c r="I1716">
        <v>25</v>
      </c>
      <c r="J1716" t="s">
        <v>304</v>
      </c>
      <c r="K1716" s="1">
        <v>42541</v>
      </c>
      <c r="L1716" s="1">
        <v>42547</v>
      </c>
      <c r="M1716" t="s">
        <v>18</v>
      </c>
    </row>
    <row r="1717" spans="1:13" x14ac:dyDescent="0.25">
      <c r="A1717">
        <v>832462370</v>
      </c>
      <c r="B1717">
        <v>1993</v>
      </c>
      <c r="C1717">
        <v>5393</v>
      </c>
      <c r="F1717">
        <v>97</v>
      </c>
      <c r="G1717">
        <v>19</v>
      </c>
      <c r="H1717">
        <v>2016</v>
      </c>
      <c r="I1717">
        <v>25</v>
      </c>
      <c r="J1717" t="s">
        <v>304</v>
      </c>
      <c r="K1717" s="1">
        <v>42541</v>
      </c>
      <c r="L1717" s="1">
        <v>42547</v>
      </c>
      <c r="M1717" t="s">
        <v>19</v>
      </c>
    </row>
    <row r="1718" spans="1:13" x14ac:dyDescent="0.25">
      <c r="A1718">
        <v>832459961</v>
      </c>
      <c r="B1718">
        <v>16</v>
      </c>
      <c r="C1718">
        <v>5393</v>
      </c>
      <c r="D1718">
        <v>7700</v>
      </c>
      <c r="E1718">
        <v>400000610015000</v>
      </c>
      <c r="F1718">
        <v>97</v>
      </c>
      <c r="G1718">
        <v>19</v>
      </c>
      <c r="H1718">
        <v>2016</v>
      </c>
      <c r="I1718">
        <v>26</v>
      </c>
      <c r="J1718" t="s">
        <v>305</v>
      </c>
      <c r="K1718" s="1">
        <v>42548</v>
      </c>
      <c r="L1718" s="1">
        <v>42554</v>
      </c>
      <c r="M1718" t="s">
        <v>14</v>
      </c>
    </row>
    <row r="1719" spans="1:13" x14ac:dyDescent="0.25">
      <c r="A1719">
        <v>832460442</v>
      </c>
      <c r="B1719">
        <v>48</v>
      </c>
      <c r="C1719">
        <v>5393</v>
      </c>
      <c r="D1719">
        <v>7700</v>
      </c>
      <c r="E1719">
        <v>410015610040000</v>
      </c>
      <c r="F1719">
        <v>97</v>
      </c>
      <c r="G1719">
        <v>19</v>
      </c>
      <c r="H1719">
        <v>2016</v>
      </c>
      <c r="I1719">
        <v>26</v>
      </c>
      <c r="J1719" t="s">
        <v>305</v>
      </c>
      <c r="K1719" s="1">
        <v>42548</v>
      </c>
      <c r="L1719" s="1">
        <v>42554</v>
      </c>
      <c r="M1719" t="s">
        <v>15</v>
      </c>
    </row>
    <row r="1720" spans="1:13" x14ac:dyDescent="0.25">
      <c r="A1720">
        <v>832460924</v>
      </c>
      <c r="B1720">
        <v>327</v>
      </c>
      <c r="C1720">
        <v>5393</v>
      </c>
      <c r="D1720">
        <v>7700</v>
      </c>
      <c r="E1720">
        <v>410040610065000</v>
      </c>
      <c r="F1720">
        <v>97</v>
      </c>
      <c r="G1720">
        <v>19</v>
      </c>
      <c r="H1720">
        <v>2016</v>
      </c>
      <c r="I1720">
        <v>26</v>
      </c>
      <c r="J1720" t="s">
        <v>305</v>
      </c>
      <c r="K1720" s="1">
        <v>42548</v>
      </c>
      <c r="L1720" s="1">
        <v>42554</v>
      </c>
      <c r="M1720" t="s">
        <v>16</v>
      </c>
    </row>
    <row r="1721" spans="1:13" x14ac:dyDescent="0.25">
      <c r="A1721">
        <v>832461404</v>
      </c>
      <c r="B1721">
        <v>1025</v>
      </c>
      <c r="C1721">
        <v>5393</v>
      </c>
      <c r="D1721">
        <v>7700</v>
      </c>
      <c r="E1721">
        <v>410065610085000</v>
      </c>
      <c r="F1721">
        <v>97</v>
      </c>
      <c r="G1721">
        <v>19</v>
      </c>
      <c r="H1721">
        <v>2016</v>
      </c>
      <c r="I1721">
        <v>26</v>
      </c>
      <c r="J1721" t="s">
        <v>305</v>
      </c>
      <c r="K1721" s="1">
        <v>42548</v>
      </c>
      <c r="L1721" s="1">
        <v>42554</v>
      </c>
      <c r="M1721" t="s">
        <v>17</v>
      </c>
    </row>
    <row r="1722" spans="1:13" x14ac:dyDescent="0.25">
      <c r="A1722">
        <v>832461885</v>
      </c>
      <c r="B1722">
        <v>554</v>
      </c>
      <c r="C1722">
        <v>5393</v>
      </c>
      <c r="D1722">
        <v>7700</v>
      </c>
      <c r="E1722">
        <v>410085799999000</v>
      </c>
      <c r="F1722">
        <v>97</v>
      </c>
      <c r="G1722">
        <v>19</v>
      </c>
      <c r="H1722">
        <v>2016</v>
      </c>
      <c r="I1722">
        <v>26</v>
      </c>
      <c r="J1722" t="s">
        <v>305</v>
      </c>
      <c r="K1722" s="1">
        <v>42548</v>
      </c>
      <c r="L1722" s="1">
        <v>42554</v>
      </c>
      <c r="M1722" t="s">
        <v>18</v>
      </c>
    </row>
    <row r="1723" spans="1:13" x14ac:dyDescent="0.25">
      <c r="A1723">
        <v>832462357</v>
      </c>
      <c r="B1723">
        <v>1970</v>
      </c>
      <c r="C1723">
        <v>5393</v>
      </c>
      <c r="F1723">
        <v>97</v>
      </c>
      <c r="G1723">
        <v>19</v>
      </c>
      <c r="H1723">
        <v>2016</v>
      </c>
      <c r="I1723">
        <v>26</v>
      </c>
      <c r="J1723" t="s">
        <v>305</v>
      </c>
      <c r="K1723" s="1">
        <v>42548</v>
      </c>
      <c r="L1723" s="1">
        <v>42554</v>
      </c>
      <c r="M1723" t="s">
        <v>19</v>
      </c>
    </row>
    <row r="1724" spans="1:13" x14ac:dyDescent="0.25">
      <c r="A1724">
        <v>832459970</v>
      </c>
      <c r="B1724">
        <v>15</v>
      </c>
      <c r="C1724">
        <v>5393</v>
      </c>
      <c r="D1724">
        <v>7700</v>
      </c>
      <c r="E1724">
        <v>400000610015000</v>
      </c>
      <c r="F1724">
        <v>97</v>
      </c>
      <c r="G1724">
        <v>19</v>
      </c>
      <c r="H1724">
        <v>2016</v>
      </c>
      <c r="I1724">
        <v>27</v>
      </c>
      <c r="J1724" t="s">
        <v>306</v>
      </c>
      <c r="K1724" s="1">
        <v>42555</v>
      </c>
      <c r="L1724" s="1">
        <v>42561</v>
      </c>
      <c r="M1724" t="s">
        <v>14</v>
      </c>
    </row>
    <row r="1725" spans="1:13" x14ac:dyDescent="0.25">
      <c r="A1725">
        <v>832460451</v>
      </c>
      <c r="B1725">
        <v>34</v>
      </c>
      <c r="C1725">
        <v>5393</v>
      </c>
      <c r="D1725">
        <v>7700</v>
      </c>
      <c r="E1725">
        <v>410015610040000</v>
      </c>
      <c r="F1725">
        <v>97</v>
      </c>
      <c r="G1725">
        <v>19</v>
      </c>
      <c r="H1725">
        <v>2016</v>
      </c>
      <c r="I1725">
        <v>27</v>
      </c>
      <c r="J1725" t="s">
        <v>306</v>
      </c>
      <c r="K1725" s="1">
        <v>42555</v>
      </c>
      <c r="L1725" s="1">
        <v>42561</v>
      </c>
      <c r="M1725" t="s">
        <v>15</v>
      </c>
    </row>
    <row r="1726" spans="1:13" x14ac:dyDescent="0.25">
      <c r="A1726">
        <v>832460932</v>
      </c>
      <c r="B1726">
        <v>320</v>
      </c>
      <c r="C1726">
        <v>5393</v>
      </c>
      <c r="D1726">
        <v>7700</v>
      </c>
      <c r="E1726">
        <v>410040610065000</v>
      </c>
      <c r="F1726">
        <v>97</v>
      </c>
      <c r="G1726">
        <v>19</v>
      </c>
      <c r="H1726">
        <v>2016</v>
      </c>
      <c r="I1726">
        <v>27</v>
      </c>
      <c r="J1726" t="s">
        <v>306</v>
      </c>
      <c r="K1726" s="1">
        <v>42555</v>
      </c>
      <c r="L1726" s="1">
        <v>42561</v>
      </c>
      <c r="M1726" t="s">
        <v>16</v>
      </c>
    </row>
    <row r="1727" spans="1:13" x14ac:dyDescent="0.25">
      <c r="A1727">
        <v>832461413</v>
      </c>
      <c r="B1727">
        <v>971</v>
      </c>
      <c r="C1727">
        <v>5393</v>
      </c>
      <c r="D1727">
        <v>7700</v>
      </c>
      <c r="E1727">
        <v>410065610085000</v>
      </c>
      <c r="F1727">
        <v>97</v>
      </c>
      <c r="G1727">
        <v>19</v>
      </c>
      <c r="H1727">
        <v>2016</v>
      </c>
      <c r="I1727">
        <v>27</v>
      </c>
      <c r="J1727" t="s">
        <v>306</v>
      </c>
      <c r="K1727" s="1">
        <v>42555</v>
      </c>
      <c r="L1727" s="1">
        <v>42561</v>
      </c>
      <c r="M1727" t="s">
        <v>17</v>
      </c>
    </row>
    <row r="1728" spans="1:13" x14ac:dyDescent="0.25">
      <c r="A1728">
        <v>832461894</v>
      </c>
      <c r="B1728">
        <v>546</v>
      </c>
      <c r="C1728">
        <v>5393</v>
      </c>
      <c r="D1728">
        <v>7700</v>
      </c>
      <c r="E1728">
        <v>410085799999000</v>
      </c>
      <c r="F1728">
        <v>97</v>
      </c>
      <c r="G1728">
        <v>19</v>
      </c>
      <c r="H1728">
        <v>2016</v>
      </c>
      <c r="I1728">
        <v>27</v>
      </c>
      <c r="J1728" t="s">
        <v>306</v>
      </c>
      <c r="K1728" s="1">
        <v>42555</v>
      </c>
      <c r="L1728" s="1">
        <v>42561</v>
      </c>
      <c r="M1728" t="s">
        <v>18</v>
      </c>
    </row>
    <row r="1729" spans="1:13" x14ac:dyDescent="0.25">
      <c r="A1729">
        <v>832462581</v>
      </c>
      <c r="B1729">
        <v>1886</v>
      </c>
      <c r="C1729">
        <v>5393</v>
      </c>
      <c r="F1729">
        <v>97</v>
      </c>
      <c r="G1729">
        <v>19</v>
      </c>
      <c r="H1729">
        <v>2016</v>
      </c>
      <c r="I1729">
        <v>27</v>
      </c>
      <c r="J1729" t="s">
        <v>306</v>
      </c>
      <c r="K1729" s="1">
        <v>42555</v>
      </c>
      <c r="L1729" s="1">
        <v>42561</v>
      </c>
      <c r="M1729" t="s">
        <v>19</v>
      </c>
    </row>
    <row r="1730" spans="1:13" x14ac:dyDescent="0.25">
      <c r="A1730">
        <v>832459979</v>
      </c>
      <c r="B1730">
        <v>8</v>
      </c>
      <c r="C1730">
        <v>5393</v>
      </c>
      <c r="D1730">
        <v>7700</v>
      </c>
      <c r="E1730">
        <v>400000610015000</v>
      </c>
      <c r="F1730">
        <v>97</v>
      </c>
      <c r="G1730">
        <v>19</v>
      </c>
      <c r="H1730">
        <v>2016</v>
      </c>
      <c r="I1730">
        <v>28</v>
      </c>
      <c r="J1730" t="s">
        <v>307</v>
      </c>
      <c r="K1730" s="1">
        <v>42562</v>
      </c>
      <c r="L1730" s="1">
        <v>42568</v>
      </c>
      <c r="M1730" t="s">
        <v>14</v>
      </c>
    </row>
    <row r="1731" spans="1:13" x14ac:dyDescent="0.25">
      <c r="A1731">
        <v>832460460</v>
      </c>
      <c r="B1731">
        <v>41</v>
      </c>
      <c r="C1731">
        <v>5393</v>
      </c>
      <c r="D1731">
        <v>7700</v>
      </c>
      <c r="E1731">
        <v>410015610040000</v>
      </c>
      <c r="F1731">
        <v>97</v>
      </c>
      <c r="G1731">
        <v>19</v>
      </c>
      <c r="H1731">
        <v>2016</v>
      </c>
      <c r="I1731">
        <v>28</v>
      </c>
      <c r="J1731" t="s">
        <v>307</v>
      </c>
      <c r="K1731" s="1">
        <v>42562</v>
      </c>
      <c r="L1731" s="1">
        <v>42568</v>
      </c>
      <c r="M1731" t="s">
        <v>15</v>
      </c>
    </row>
    <row r="1732" spans="1:13" x14ac:dyDescent="0.25">
      <c r="A1732">
        <v>832460941</v>
      </c>
      <c r="B1732">
        <v>286</v>
      </c>
      <c r="C1732">
        <v>5393</v>
      </c>
      <c r="D1732">
        <v>7700</v>
      </c>
      <c r="E1732">
        <v>410040610065000</v>
      </c>
      <c r="F1732">
        <v>97</v>
      </c>
      <c r="G1732">
        <v>19</v>
      </c>
      <c r="H1732">
        <v>2016</v>
      </c>
      <c r="I1732">
        <v>28</v>
      </c>
      <c r="J1732" t="s">
        <v>307</v>
      </c>
      <c r="K1732" s="1">
        <v>42562</v>
      </c>
      <c r="L1732" s="1">
        <v>42568</v>
      </c>
      <c r="M1732" t="s">
        <v>16</v>
      </c>
    </row>
    <row r="1733" spans="1:13" x14ac:dyDescent="0.25">
      <c r="A1733">
        <v>832461422</v>
      </c>
      <c r="B1733">
        <v>1023</v>
      </c>
      <c r="C1733">
        <v>5393</v>
      </c>
      <c r="D1733">
        <v>7700</v>
      </c>
      <c r="E1733">
        <v>410065610085000</v>
      </c>
      <c r="F1733">
        <v>97</v>
      </c>
      <c r="G1733">
        <v>19</v>
      </c>
      <c r="H1733">
        <v>2016</v>
      </c>
      <c r="I1733">
        <v>28</v>
      </c>
      <c r="J1733" t="s">
        <v>307</v>
      </c>
      <c r="K1733" s="1">
        <v>42562</v>
      </c>
      <c r="L1733" s="1">
        <v>42568</v>
      </c>
      <c r="M1733" t="s">
        <v>17</v>
      </c>
    </row>
    <row r="1734" spans="1:13" x14ac:dyDescent="0.25">
      <c r="A1734">
        <v>832461903</v>
      </c>
      <c r="B1734">
        <v>560</v>
      </c>
      <c r="C1734">
        <v>5393</v>
      </c>
      <c r="D1734">
        <v>7700</v>
      </c>
      <c r="E1734">
        <v>410085799999000</v>
      </c>
      <c r="F1734">
        <v>97</v>
      </c>
      <c r="G1734">
        <v>19</v>
      </c>
      <c r="H1734">
        <v>2016</v>
      </c>
      <c r="I1734">
        <v>28</v>
      </c>
      <c r="J1734" t="s">
        <v>307</v>
      </c>
      <c r="K1734" s="1">
        <v>42562</v>
      </c>
      <c r="L1734" s="1">
        <v>42568</v>
      </c>
      <c r="M1734" t="s">
        <v>18</v>
      </c>
    </row>
    <row r="1735" spans="1:13" x14ac:dyDescent="0.25">
      <c r="A1735">
        <v>832462457</v>
      </c>
      <c r="B1735">
        <v>1918</v>
      </c>
      <c r="C1735">
        <v>5393</v>
      </c>
      <c r="F1735">
        <v>97</v>
      </c>
      <c r="G1735">
        <v>19</v>
      </c>
      <c r="H1735">
        <v>2016</v>
      </c>
      <c r="I1735">
        <v>28</v>
      </c>
      <c r="J1735" t="s">
        <v>307</v>
      </c>
      <c r="K1735" s="1">
        <v>42562</v>
      </c>
      <c r="L1735" s="1">
        <v>42568</v>
      </c>
      <c r="M1735" t="s">
        <v>19</v>
      </c>
    </row>
    <row r="1736" spans="1:13" x14ac:dyDescent="0.25">
      <c r="A1736">
        <v>832459988</v>
      </c>
      <c r="B1736">
        <v>14</v>
      </c>
      <c r="C1736">
        <v>5393</v>
      </c>
      <c r="D1736">
        <v>7700</v>
      </c>
      <c r="E1736">
        <v>400000610015000</v>
      </c>
      <c r="F1736">
        <v>97</v>
      </c>
      <c r="G1736">
        <v>19</v>
      </c>
      <c r="H1736">
        <v>2016</v>
      </c>
      <c r="I1736">
        <v>29</v>
      </c>
      <c r="J1736" t="s">
        <v>308</v>
      </c>
      <c r="K1736" s="1">
        <v>42569</v>
      </c>
      <c r="L1736" s="1">
        <v>42575</v>
      </c>
      <c r="M1736" t="s">
        <v>14</v>
      </c>
    </row>
    <row r="1737" spans="1:13" x14ac:dyDescent="0.25">
      <c r="A1737">
        <v>832460469</v>
      </c>
      <c r="B1737">
        <v>47</v>
      </c>
      <c r="C1737">
        <v>5393</v>
      </c>
      <c r="D1737">
        <v>7700</v>
      </c>
      <c r="E1737">
        <v>410015610040000</v>
      </c>
      <c r="F1737">
        <v>97</v>
      </c>
      <c r="G1737">
        <v>19</v>
      </c>
      <c r="H1737">
        <v>2016</v>
      </c>
      <c r="I1737">
        <v>29</v>
      </c>
      <c r="J1737" t="s">
        <v>308</v>
      </c>
      <c r="K1737" s="1">
        <v>42569</v>
      </c>
      <c r="L1737" s="1">
        <v>42575</v>
      </c>
      <c r="M1737" t="s">
        <v>15</v>
      </c>
    </row>
    <row r="1738" spans="1:13" x14ac:dyDescent="0.25">
      <c r="A1738">
        <v>832460950</v>
      </c>
      <c r="B1738">
        <v>316</v>
      </c>
      <c r="C1738">
        <v>5393</v>
      </c>
      <c r="D1738">
        <v>7700</v>
      </c>
      <c r="E1738">
        <v>410040610065000</v>
      </c>
      <c r="F1738">
        <v>97</v>
      </c>
      <c r="G1738">
        <v>19</v>
      </c>
      <c r="H1738">
        <v>2016</v>
      </c>
      <c r="I1738">
        <v>29</v>
      </c>
      <c r="J1738" t="s">
        <v>308</v>
      </c>
      <c r="K1738" s="1">
        <v>42569</v>
      </c>
      <c r="L1738" s="1">
        <v>42575</v>
      </c>
      <c r="M1738" t="s">
        <v>16</v>
      </c>
    </row>
    <row r="1739" spans="1:13" x14ac:dyDescent="0.25">
      <c r="A1739">
        <v>832461431</v>
      </c>
      <c r="B1739">
        <v>1022</v>
      </c>
      <c r="C1739">
        <v>5393</v>
      </c>
      <c r="D1739">
        <v>7700</v>
      </c>
      <c r="E1739">
        <v>410065610085000</v>
      </c>
      <c r="F1739">
        <v>97</v>
      </c>
      <c r="G1739">
        <v>19</v>
      </c>
      <c r="H1739">
        <v>2016</v>
      </c>
      <c r="I1739">
        <v>29</v>
      </c>
      <c r="J1739" t="s">
        <v>308</v>
      </c>
      <c r="K1739" s="1">
        <v>42569</v>
      </c>
      <c r="L1739" s="1">
        <v>42575</v>
      </c>
      <c r="M1739" t="s">
        <v>17</v>
      </c>
    </row>
    <row r="1740" spans="1:13" x14ac:dyDescent="0.25">
      <c r="A1740">
        <v>832461912</v>
      </c>
      <c r="B1740">
        <v>582</v>
      </c>
      <c r="C1740">
        <v>5393</v>
      </c>
      <c r="D1740">
        <v>7700</v>
      </c>
      <c r="E1740">
        <v>410085799999000</v>
      </c>
      <c r="F1740">
        <v>97</v>
      </c>
      <c r="G1740">
        <v>19</v>
      </c>
      <c r="H1740">
        <v>2016</v>
      </c>
      <c r="I1740">
        <v>29</v>
      </c>
      <c r="J1740" t="s">
        <v>308</v>
      </c>
      <c r="K1740" s="1">
        <v>42569</v>
      </c>
      <c r="L1740" s="1">
        <v>42575</v>
      </c>
      <c r="M1740" t="s">
        <v>18</v>
      </c>
    </row>
    <row r="1741" spans="1:13" x14ac:dyDescent="0.25">
      <c r="A1741">
        <v>832462527</v>
      </c>
      <c r="B1741">
        <v>1981</v>
      </c>
      <c r="C1741">
        <v>5393</v>
      </c>
      <c r="F1741">
        <v>97</v>
      </c>
      <c r="G1741">
        <v>19</v>
      </c>
      <c r="H1741">
        <v>2016</v>
      </c>
      <c r="I1741">
        <v>29</v>
      </c>
      <c r="J1741" t="s">
        <v>308</v>
      </c>
      <c r="K1741" s="1">
        <v>42569</v>
      </c>
      <c r="L1741" s="1">
        <v>42575</v>
      </c>
      <c r="M1741" t="s">
        <v>19</v>
      </c>
    </row>
    <row r="1742" spans="1:13" x14ac:dyDescent="0.25">
      <c r="A1742">
        <v>832459997</v>
      </c>
      <c r="B1742">
        <v>9</v>
      </c>
      <c r="C1742">
        <v>5393</v>
      </c>
      <c r="D1742">
        <v>7700</v>
      </c>
      <c r="E1742">
        <v>400000610015000</v>
      </c>
      <c r="F1742">
        <v>97</v>
      </c>
      <c r="G1742">
        <v>19</v>
      </c>
      <c r="H1742">
        <v>2016</v>
      </c>
      <c r="I1742">
        <v>30</v>
      </c>
      <c r="J1742" t="s">
        <v>309</v>
      </c>
      <c r="K1742" s="1">
        <v>42576</v>
      </c>
      <c r="L1742" s="1">
        <v>42582</v>
      </c>
      <c r="M1742" t="s">
        <v>14</v>
      </c>
    </row>
    <row r="1743" spans="1:13" x14ac:dyDescent="0.25">
      <c r="A1743">
        <v>832460478</v>
      </c>
      <c r="B1743">
        <v>44</v>
      </c>
      <c r="C1743">
        <v>5393</v>
      </c>
      <c r="D1743">
        <v>7700</v>
      </c>
      <c r="E1743">
        <v>410015610040000</v>
      </c>
      <c r="F1743">
        <v>97</v>
      </c>
      <c r="G1743">
        <v>19</v>
      </c>
      <c r="H1743">
        <v>2016</v>
      </c>
      <c r="I1743">
        <v>30</v>
      </c>
      <c r="J1743" t="s">
        <v>309</v>
      </c>
      <c r="K1743" s="1">
        <v>42576</v>
      </c>
      <c r="L1743" s="1">
        <v>42582</v>
      </c>
      <c r="M1743" t="s">
        <v>15</v>
      </c>
    </row>
    <row r="1744" spans="1:13" x14ac:dyDescent="0.25">
      <c r="A1744">
        <v>832460959</v>
      </c>
      <c r="B1744">
        <v>324</v>
      </c>
      <c r="C1744">
        <v>5393</v>
      </c>
      <c r="D1744">
        <v>7700</v>
      </c>
      <c r="E1744">
        <v>410040610065000</v>
      </c>
      <c r="F1744">
        <v>97</v>
      </c>
      <c r="G1744">
        <v>19</v>
      </c>
      <c r="H1744">
        <v>2016</v>
      </c>
      <c r="I1744">
        <v>30</v>
      </c>
      <c r="J1744" t="s">
        <v>309</v>
      </c>
      <c r="K1744" s="1">
        <v>42576</v>
      </c>
      <c r="L1744" s="1">
        <v>42582</v>
      </c>
      <c r="M1744" t="s">
        <v>16</v>
      </c>
    </row>
    <row r="1745" spans="1:13" x14ac:dyDescent="0.25">
      <c r="A1745">
        <v>832461440</v>
      </c>
      <c r="B1745">
        <v>996</v>
      </c>
      <c r="C1745">
        <v>5393</v>
      </c>
      <c r="D1745">
        <v>7700</v>
      </c>
      <c r="E1745">
        <v>410065610085000</v>
      </c>
      <c r="F1745">
        <v>97</v>
      </c>
      <c r="G1745">
        <v>19</v>
      </c>
      <c r="H1745">
        <v>2016</v>
      </c>
      <c r="I1745">
        <v>30</v>
      </c>
      <c r="J1745" t="s">
        <v>309</v>
      </c>
      <c r="K1745" s="1">
        <v>42576</v>
      </c>
      <c r="L1745" s="1">
        <v>42582</v>
      </c>
      <c r="M1745" t="s">
        <v>17</v>
      </c>
    </row>
    <row r="1746" spans="1:13" x14ac:dyDescent="0.25">
      <c r="A1746">
        <v>832461921</v>
      </c>
      <c r="B1746">
        <v>569</v>
      </c>
      <c r="C1746">
        <v>5393</v>
      </c>
      <c r="D1746">
        <v>7700</v>
      </c>
      <c r="E1746">
        <v>410085799999000</v>
      </c>
      <c r="F1746">
        <v>97</v>
      </c>
      <c r="G1746">
        <v>19</v>
      </c>
      <c r="H1746">
        <v>2016</v>
      </c>
      <c r="I1746">
        <v>30</v>
      </c>
      <c r="J1746" t="s">
        <v>309</v>
      </c>
      <c r="K1746" s="1">
        <v>42576</v>
      </c>
      <c r="L1746" s="1">
        <v>42582</v>
      </c>
      <c r="M1746" t="s">
        <v>18</v>
      </c>
    </row>
    <row r="1747" spans="1:13" x14ac:dyDescent="0.25">
      <c r="A1747">
        <v>832462599</v>
      </c>
      <c r="B1747">
        <v>1942</v>
      </c>
      <c r="C1747">
        <v>5393</v>
      </c>
      <c r="F1747">
        <v>97</v>
      </c>
      <c r="G1747">
        <v>19</v>
      </c>
      <c r="H1747">
        <v>2016</v>
      </c>
      <c r="I1747">
        <v>30</v>
      </c>
      <c r="J1747" t="s">
        <v>309</v>
      </c>
      <c r="K1747" s="1">
        <v>42576</v>
      </c>
      <c r="L1747" s="1">
        <v>42582</v>
      </c>
      <c r="M1747" t="s">
        <v>19</v>
      </c>
    </row>
    <row r="1748" spans="1:13" x14ac:dyDescent="0.25">
      <c r="A1748">
        <v>832460006</v>
      </c>
      <c r="B1748">
        <v>10</v>
      </c>
      <c r="C1748">
        <v>5393</v>
      </c>
      <c r="D1748">
        <v>7700</v>
      </c>
      <c r="E1748">
        <v>400000610015000</v>
      </c>
      <c r="F1748">
        <v>97</v>
      </c>
      <c r="G1748">
        <v>19</v>
      </c>
      <c r="H1748">
        <v>2016</v>
      </c>
      <c r="I1748">
        <v>31</v>
      </c>
      <c r="J1748" t="s">
        <v>310</v>
      </c>
      <c r="K1748" s="1">
        <v>42583</v>
      </c>
      <c r="L1748" s="1">
        <v>42589</v>
      </c>
      <c r="M1748" t="s">
        <v>14</v>
      </c>
    </row>
    <row r="1749" spans="1:13" x14ac:dyDescent="0.25">
      <c r="A1749">
        <v>832460487</v>
      </c>
      <c r="B1749">
        <v>40</v>
      </c>
      <c r="C1749">
        <v>5393</v>
      </c>
      <c r="D1749">
        <v>7700</v>
      </c>
      <c r="E1749">
        <v>410015610040000</v>
      </c>
      <c r="F1749">
        <v>97</v>
      </c>
      <c r="G1749">
        <v>19</v>
      </c>
      <c r="H1749">
        <v>2016</v>
      </c>
      <c r="I1749">
        <v>31</v>
      </c>
      <c r="J1749" t="s">
        <v>310</v>
      </c>
      <c r="K1749" s="1">
        <v>42583</v>
      </c>
      <c r="L1749" s="1">
        <v>42589</v>
      </c>
      <c r="M1749" t="s">
        <v>15</v>
      </c>
    </row>
    <row r="1750" spans="1:13" x14ac:dyDescent="0.25">
      <c r="A1750">
        <v>832460968</v>
      </c>
      <c r="B1750">
        <v>301</v>
      </c>
      <c r="C1750">
        <v>5393</v>
      </c>
      <c r="D1750">
        <v>7700</v>
      </c>
      <c r="E1750">
        <v>410040610065000</v>
      </c>
      <c r="F1750">
        <v>97</v>
      </c>
      <c r="G1750">
        <v>19</v>
      </c>
      <c r="H1750">
        <v>2016</v>
      </c>
      <c r="I1750">
        <v>31</v>
      </c>
      <c r="J1750" t="s">
        <v>310</v>
      </c>
      <c r="K1750" s="1">
        <v>42583</v>
      </c>
      <c r="L1750" s="1">
        <v>42589</v>
      </c>
      <c r="M1750" t="s">
        <v>16</v>
      </c>
    </row>
    <row r="1751" spans="1:13" x14ac:dyDescent="0.25">
      <c r="A1751">
        <v>832461449</v>
      </c>
      <c r="B1751">
        <v>954</v>
      </c>
      <c r="C1751">
        <v>5393</v>
      </c>
      <c r="D1751">
        <v>7700</v>
      </c>
      <c r="E1751">
        <v>410065610085000</v>
      </c>
      <c r="F1751">
        <v>97</v>
      </c>
      <c r="G1751">
        <v>19</v>
      </c>
      <c r="H1751">
        <v>2016</v>
      </c>
      <c r="I1751">
        <v>31</v>
      </c>
      <c r="J1751" t="s">
        <v>310</v>
      </c>
      <c r="K1751" s="1">
        <v>42583</v>
      </c>
      <c r="L1751" s="1">
        <v>42589</v>
      </c>
      <c r="M1751" t="s">
        <v>17</v>
      </c>
    </row>
    <row r="1752" spans="1:13" x14ac:dyDescent="0.25">
      <c r="A1752">
        <v>832461930</v>
      </c>
      <c r="B1752">
        <v>522</v>
      </c>
      <c r="C1752">
        <v>5393</v>
      </c>
      <c r="D1752">
        <v>7700</v>
      </c>
      <c r="E1752">
        <v>410085799999000</v>
      </c>
      <c r="F1752">
        <v>97</v>
      </c>
      <c r="G1752">
        <v>19</v>
      </c>
      <c r="H1752">
        <v>2016</v>
      </c>
      <c r="I1752">
        <v>31</v>
      </c>
      <c r="J1752" t="s">
        <v>310</v>
      </c>
      <c r="K1752" s="1">
        <v>42583</v>
      </c>
      <c r="L1752" s="1">
        <v>42589</v>
      </c>
      <c r="M1752" t="s">
        <v>18</v>
      </c>
    </row>
    <row r="1753" spans="1:13" x14ac:dyDescent="0.25">
      <c r="A1753">
        <v>832462366</v>
      </c>
      <c r="B1753">
        <v>1827</v>
      </c>
      <c r="C1753">
        <v>5393</v>
      </c>
      <c r="F1753">
        <v>97</v>
      </c>
      <c r="G1753">
        <v>19</v>
      </c>
      <c r="H1753">
        <v>2016</v>
      </c>
      <c r="I1753">
        <v>31</v>
      </c>
      <c r="J1753" t="s">
        <v>310</v>
      </c>
      <c r="K1753" s="1">
        <v>42583</v>
      </c>
      <c r="L1753" s="1">
        <v>42589</v>
      </c>
      <c r="M1753" t="s">
        <v>19</v>
      </c>
    </row>
    <row r="1754" spans="1:13" x14ac:dyDescent="0.25">
      <c r="A1754">
        <v>832460015</v>
      </c>
      <c r="B1754">
        <v>9</v>
      </c>
      <c r="C1754">
        <v>5393</v>
      </c>
      <c r="D1754">
        <v>7700</v>
      </c>
      <c r="E1754">
        <v>400000610015000</v>
      </c>
      <c r="F1754">
        <v>97</v>
      </c>
      <c r="G1754">
        <v>19</v>
      </c>
      <c r="H1754">
        <v>2016</v>
      </c>
      <c r="I1754">
        <v>32</v>
      </c>
      <c r="J1754" t="s">
        <v>311</v>
      </c>
      <c r="K1754" s="1">
        <v>42590</v>
      </c>
      <c r="L1754" s="1">
        <v>42596</v>
      </c>
      <c r="M1754" t="s">
        <v>14</v>
      </c>
    </row>
    <row r="1755" spans="1:13" x14ac:dyDescent="0.25">
      <c r="A1755">
        <v>832460497</v>
      </c>
      <c r="B1755">
        <v>37</v>
      </c>
      <c r="C1755">
        <v>5393</v>
      </c>
      <c r="D1755">
        <v>7700</v>
      </c>
      <c r="E1755">
        <v>410015610040000</v>
      </c>
      <c r="F1755">
        <v>97</v>
      </c>
      <c r="G1755">
        <v>19</v>
      </c>
      <c r="H1755">
        <v>2016</v>
      </c>
      <c r="I1755">
        <v>32</v>
      </c>
      <c r="J1755" t="s">
        <v>311</v>
      </c>
      <c r="K1755" s="1">
        <v>42590</v>
      </c>
      <c r="L1755" s="1">
        <v>42596</v>
      </c>
      <c r="M1755" t="s">
        <v>15</v>
      </c>
    </row>
    <row r="1756" spans="1:13" x14ac:dyDescent="0.25">
      <c r="A1756">
        <v>832460977</v>
      </c>
      <c r="B1756">
        <v>306</v>
      </c>
      <c r="C1756">
        <v>5393</v>
      </c>
      <c r="D1756">
        <v>7700</v>
      </c>
      <c r="E1756">
        <v>410040610065000</v>
      </c>
      <c r="F1756">
        <v>97</v>
      </c>
      <c r="G1756">
        <v>19</v>
      </c>
      <c r="H1756">
        <v>2016</v>
      </c>
      <c r="I1756">
        <v>32</v>
      </c>
      <c r="J1756" t="s">
        <v>311</v>
      </c>
      <c r="K1756" s="1">
        <v>42590</v>
      </c>
      <c r="L1756" s="1">
        <v>42596</v>
      </c>
      <c r="M1756" t="s">
        <v>16</v>
      </c>
    </row>
    <row r="1757" spans="1:13" x14ac:dyDescent="0.25">
      <c r="A1757">
        <v>832461458</v>
      </c>
      <c r="B1757">
        <v>976</v>
      </c>
      <c r="C1757">
        <v>5393</v>
      </c>
      <c r="D1757">
        <v>7700</v>
      </c>
      <c r="E1757">
        <v>410065610085000</v>
      </c>
      <c r="F1757">
        <v>97</v>
      </c>
      <c r="G1757">
        <v>19</v>
      </c>
      <c r="H1757">
        <v>2016</v>
      </c>
      <c r="I1757">
        <v>32</v>
      </c>
      <c r="J1757" t="s">
        <v>311</v>
      </c>
      <c r="K1757" s="1">
        <v>42590</v>
      </c>
      <c r="L1757" s="1">
        <v>42596</v>
      </c>
      <c r="M1757" t="s">
        <v>17</v>
      </c>
    </row>
    <row r="1758" spans="1:13" x14ac:dyDescent="0.25">
      <c r="A1758">
        <v>832461939</v>
      </c>
      <c r="B1758">
        <v>511</v>
      </c>
      <c r="C1758">
        <v>5393</v>
      </c>
      <c r="D1758">
        <v>7700</v>
      </c>
      <c r="E1758">
        <v>410085799999000</v>
      </c>
      <c r="F1758">
        <v>97</v>
      </c>
      <c r="G1758">
        <v>19</v>
      </c>
      <c r="H1758">
        <v>2016</v>
      </c>
      <c r="I1758">
        <v>32</v>
      </c>
      <c r="J1758" t="s">
        <v>311</v>
      </c>
      <c r="K1758" s="1">
        <v>42590</v>
      </c>
      <c r="L1758" s="1">
        <v>42596</v>
      </c>
      <c r="M1758" t="s">
        <v>18</v>
      </c>
    </row>
    <row r="1759" spans="1:13" x14ac:dyDescent="0.25">
      <c r="A1759">
        <v>832462167</v>
      </c>
      <c r="B1759">
        <v>1839</v>
      </c>
      <c r="C1759">
        <v>5393</v>
      </c>
      <c r="F1759">
        <v>97</v>
      </c>
      <c r="G1759">
        <v>19</v>
      </c>
      <c r="H1759">
        <v>2016</v>
      </c>
      <c r="I1759">
        <v>32</v>
      </c>
      <c r="J1759" t="s">
        <v>311</v>
      </c>
      <c r="K1759" s="1">
        <v>42590</v>
      </c>
      <c r="L1759" s="1">
        <v>42596</v>
      </c>
      <c r="M1759" t="s">
        <v>19</v>
      </c>
    </row>
    <row r="1760" spans="1:13" x14ac:dyDescent="0.25">
      <c r="A1760">
        <v>832460024</v>
      </c>
      <c r="B1760">
        <v>4</v>
      </c>
      <c r="C1760">
        <v>5393</v>
      </c>
      <c r="D1760">
        <v>7700</v>
      </c>
      <c r="E1760">
        <v>400000610015000</v>
      </c>
      <c r="F1760">
        <v>97</v>
      </c>
      <c r="G1760">
        <v>19</v>
      </c>
      <c r="H1760">
        <v>2016</v>
      </c>
      <c r="I1760">
        <v>33</v>
      </c>
      <c r="J1760" t="s">
        <v>312</v>
      </c>
      <c r="K1760" s="1">
        <v>42597</v>
      </c>
      <c r="L1760" s="1">
        <v>42603</v>
      </c>
      <c r="M1760" t="s">
        <v>14</v>
      </c>
    </row>
    <row r="1761" spans="1:13" x14ac:dyDescent="0.25">
      <c r="A1761">
        <v>832460505</v>
      </c>
      <c r="B1761">
        <v>56</v>
      </c>
      <c r="C1761">
        <v>5393</v>
      </c>
      <c r="D1761">
        <v>7700</v>
      </c>
      <c r="E1761">
        <v>410015610040000</v>
      </c>
      <c r="F1761">
        <v>97</v>
      </c>
      <c r="G1761">
        <v>19</v>
      </c>
      <c r="H1761">
        <v>2016</v>
      </c>
      <c r="I1761">
        <v>33</v>
      </c>
      <c r="J1761" t="s">
        <v>312</v>
      </c>
      <c r="K1761" s="1">
        <v>42597</v>
      </c>
      <c r="L1761" s="1">
        <v>42603</v>
      </c>
      <c r="M1761" t="s">
        <v>15</v>
      </c>
    </row>
    <row r="1762" spans="1:13" x14ac:dyDescent="0.25">
      <c r="A1762">
        <v>832460986</v>
      </c>
      <c r="B1762">
        <v>297</v>
      </c>
      <c r="C1762">
        <v>5393</v>
      </c>
      <c r="D1762">
        <v>7700</v>
      </c>
      <c r="E1762">
        <v>410040610065000</v>
      </c>
      <c r="F1762">
        <v>97</v>
      </c>
      <c r="G1762">
        <v>19</v>
      </c>
      <c r="H1762">
        <v>2016</v>
      </c>
      <c r="I1762">
        <v>33</v>
      </c>
      <c r="J1762" t="s">
        <v>312</v>
      </c>
      <c r="K1762" s="1">
        <v>42597</v>
      </c>
      <c r="L1762" s="1">
        <v>42603</v>
      </c>
      <c r="M1762" t="s">
        <v>16</v>
      </c>
    </row>
    <row r="1763" spans="1:13" x14ac:dyDescent="0.25">
      <c r="A1763">
        <v>832461467</v>
      </c>
      <c r="B1763">
        <v>993</v>
      </c>
      <c r="C1763">
        <v>5393</v>
      </c>
      <c r="D1763">
        <v>7700</v>
      </c>
      <c r="E1763">
        <v>410065610085000</v>
      </c>
      <c r="F1763">
        <v>97</v>
      </c>
      <c r="G1763">
        <v>19</v>
      </c>
      <c r="H1763">
        <v>2016</v>
      </c>
      <c r="I1763">
        <v>33</v>
      </c>
      <c r="J1763" t="s">
        <v>312</v>
      </c>
      <c r="K1763" s="1">
        <v>42597</v>
      </c>
      <c r="L1763" s="1">
        <v>42603</v>
      </c>
      <c r="M1763" t="s">
        <v>17</v>
      </c>
    </row>
    <row r="1764" spans="1:13" x14ac:dyDescent="0.25">
      <c r="A1764">
        <v>832461948</v>
      </c>
      <c r="B1764">
        <v>599</v>
      </c>
      <c r="C1764">
        <v>5393</v>
      </c>
      <c r="D1764">
        <v>7700</v>
      </c>
      <c r="E1764">
        <v>410085799999000</v>
      </c>
      <c r="F1764">
        <v>97</v>
      </c>
      <c r="G1764">
        <v>19</v>
      </c>
      <c r="H1764">
        <v>2016</v>
      </c>
      <c r="I1764">
        <v>33</v>
      </c>
      <c r="J1764" t="s">
        <v>312</v>
      </c>
      <c r="K1764" s="1">
        <v>42597</v>
      </c>
      <c r="L1764" s="1">
        <v>42603</v>
      </c>
      <c r="M1764" t="s">
        <v>18</v>
      </c>
    </row>
    <row r="1765" spans="1:13" x14ac:dyDescent="0.25">
      <c r="A1765">
        <v>832462282</v>
      </c>
      <c r="B1765">
        <v>1949</v>
      </c>
      <c r="C1765">
        <v>5393</v>
      </c>
      <c r="F1765">
        <v>97</v>
      </c>
      <c r="G1765">
        <v>19</v>
      </c>
      <c r="H1765">
        <v>2016</v>
      </c>
      <c r="I1765">
        <v>33</v>
      </c>
      <c r="J1765" t="s">
        <v>312</v>
      </c>
      <c r="K1765" s="1">
        <v>42597</v>
      </c>
      <c r="L1765" s="1">
        <v>42603</v>
      </c>
      <c r="M1765" t="s">
        <v>19</v>
      </c>
    </row>
    <row r="1766" spans="1:13" x14ac:dyDescent="0.25">
      <c r="A1766">
        <v>832460033</v>
      </c>
      <c r="B1766">
        <v>7</v>
      </c>
      <c r="C1766">
        <v>5393</v>
      </c>
      <c r="D1766">
        <v>7700</v>
      </c>
      <c r="E1766">
        <v>400000610015000</v>
      </c>
      <c r="F1766">
        <v>97</v>
      </c>
      <c r="G1766">
        <v>19</v>
      </c>
      <c r="H1766">
        <v>2016</v>
      </c>
      <c r="I1766">
        <v>34</v>
      </c>
      <c r="J1766" t="s">
        <v>313</v>
      </c>
      <c r="K1766" s="1">
        <v>42604</v>
      </c>
      <c r="L1766" s="1">
        <v>42610</v>
      </c>
      <c r="M1766" t="s">
        <v>14</v>
      </c>
    </row>
    <row r="1767" spans="1:13" x14ac:dyDescent="0.25">
      <c r="A1767">
        <v>832460514</v>
      </c>
      <c r="B1767">
        <v>50</v>
      </c>
      <c r="C1767">
        <v>5393</v>
      </c>
      <c r="D1767">
        <v>7700</v>
      </c>
      <c r="E1767">
        <v>410015610040000</v>
      </c>
      <c r="F1767">
        <v>97</v>
      </c>
      <c r="G1767">
        <v>19</v>
      </c>
      <c r="H1767">
        <v>2016</v>
      </c>
      <c r="I1767">
        <v>34</v>
      </c>
      <c r="J1767" t="s">
        <v>313</v>
      </c>
      <c r="K1767" s="1">
        <v>42604</v>
      </c>
      <c r="L1767" s="1">
        <v>42610</v>
      </c>
      <c r="M1767" t="s">
        <v>15</v>
      </c>
    </row>
    <row r="1768" spans="1:13" x14ac:dyDescent="0.25">
      <c r="A1768">
        <v>832460995</v>
      </c>
      <c r="B1768">
        <v>303</v>
      </c>
      <c r="C1768">
        <v>5393</v>
      </c>
      <c r="D1768">
        <v>7700</v>
      </c>
      <c r="E1768">
        <v>410040610065000</v>
      </c>
      <c r="F1768">
        <v>97</v>
      </c>
      <c r="G1768">
        <v>19</v>
      </c>
      <c r="H1768">
        <v>2016</v>
      </c>
      <c r="I1768">
        <v>34</v>
      </c>
      <c r="J1768" t="s">
        <v>313</v>
      </c>
      <c r="K1768" s="1">
        <v>42604</v>
      </c>
      <c r="L1768" s="1">
        <v>42610</v>
      </c>
      <c r="M1768" t="s">
        <v>16</v>
      </c>
    </row>
    <row r="1769" spans="1:13" x14ac:dyDescent="0.25">
      <c r="A1769">
        <v>832461476</v>
      </c>
      <c r="B1769">
        <v>1062</v>
      </c>
      <c r="C1769">
        <v>5393</v>
      </c>
      <c r="D1769">
        <v>7700</v>
      </c>
      <c r="E1769">
        <v>410065610085000</v>
      </c>
      <c r="F1769">
        <v>97</v>
      </c>
      <c r="G1769">
        <v>19</v>
      </c>
      <c r="H1769">
        <v>2016</v>
      </c>
      <c r="I1769">
        <v>34</v>
      </c>
      <c r="J1769" t="s">
        <v>313</v>
      </c>
      <c r="K1769" s="1">
        <v>42604</v>
      </c>
      <c r="L1769" s="1">
        <v>42610</v>
      </c>
      <c r="M1769" t="s">
        <v>17</v>
      </c>
    </row>
    <row r="1770" spans="1:13" x14ac:dyDescent="0.25">
      <c r="A1770">
        <v>832461957</v>
      </c>
      <c r="B1770">
        <v>621</v>
      </c>
      <c r="C1770">
        <v>5393</v>
      </c>
      <c r="D1770">
        <v>7700</v>
      </c>
      <c r="E1770">
        <v>410085799999000</v>
      </c>
      <c r="F1770">
        <v>97</v>
      </c>
      <c r="G1770">
        <v>19</v>
      </c>
      <c r="H1770">
        <v>2016</v>
      </c>
      <c r="I1770">
        <v>34</v>
      </c>
      <c r="J1770" t="s">
        <v>313</v>
      </c>
      <c r="K1770" s="1">
        <v>42604</v>
      </c>
      <c r="L1770" s="1">
        <v>42610</v>
      </c>
      <c r="M1770" t="s">
        <v>18</v>
      </c>
    </row>
    <row r="1771" spans="1:13" x14ac:dyDescent="0.25">
      <c r="A1771">
        <v>832462423</v>
      </c>
      <c r="B1771">
        <v>2043</v>
      </c>
      <c r="C1771">
        <v>5393</v>
      </c>
      <c r="F1771">
        <v>97</v>
      </c>
      <c r="G1771">
        <v>19</v>
      </c>
      <c r="H1771">
        <v>2016</v>
      </c>
      <c r="I1771">
        <v>34</v>
      </c>
      <c r="J1771" t="s">
        <v>313</v>
      </c>
      <c r="K1771" s="1">
        <v>42604</v>
      </c>
      <c r="L1771" s="1">
        <v>42610</v>
      </c>
      <c r="M1771" t="s">
        <v>19</v>
      </c>
    </row>
    <row r="1772" spans="1:13" x14ac:dyDescent="0.25">
      <c r="A1772">
        <v>832460042</v>
      </c>
      <c r="B1772">
        <v>14</v>
      </c>
      <c r="C1772">
        <v>5393</v>
      </c>
      <c r="D1772">
        <v>7700</v>
      </c>
      <c r="E1772">
        <v>400000610015000</v>
      </c>
      <c r="F1772">
        <v>97</v>
      </c>
      <c r="G1772">
        <v>19</v>
      </c>
      <c r="H1772">
        <v>2016</v>
      </c>
      <c r="I1772">
        <v>35</v>
      </c>
      <c r="J1772" t="s">
        <v>314</v>
      </c>
      <c r="K1772" s="1">
        <v>42611</v>
      </c>
      <c r="L1772" s="1">
        <v>42617</v>
      </c>
      <c r="M1772" t="s">
        <v>14</v>
      </c>
    </row>
    <row r="1773" spans="1:13" x14ac:dyDescent="0.25">
      <c r="A1773">
        <v>832460523</v>
      </c>
      <c r="B1773">
        <v>30</v>
      </c>
      <c r="C1773">
        <v>5393</v>
      </c>
      <c r="D1773">
        <v>7700</v>
      </c>
      <c r="E1773">
        <v>410015610040000</v>
      </c>
      <c r="F1773">
        <v>97</v>
      </c>
      <c r="G1773">
        <v>19</v>
      </c>
      <c r="H1773">
        <v>2016</v>
      </c>
      <c r="I1773">
        <v>35</v>
      </c>
      <c r="J1773" t="s">
        <v>314</v>
      </c>
      <c r="K1773" s="1">
        <v>42611</v>
      </c>
      <c r="L1773" s="1">
        <v>42617</v>
      </c>
      <c r="M1773" t="s">
        <v>15</v>
      </c>
    </row>
    <row r="1774" spans="1:13" x14ac:dyDescent="0.25">
      <c r="A1774">
        <v>832461004</v>
      </c>
      <c r="B1774">
        <v>306</v>
      </c>
      <c r="C1774">
        <v>5393</v>
      </c>
      <c r="D1774">
        <v>7700</v>
      </c>
      <c r="E1774">
        <v>410040610065000</v>
      </c>
      <c r="F1774">
        <v>97</v>
      </c>
      <c r="G1774">
        <v>19</v>
      </c>
      <c r="H1774">
        <v>2016</v>
      </c>
      <c r="I1774">
        <v>35</v>
      </c>
      <c r="J1774" t="s">
        <v>314</v>
      </c>
      <c r="K1774" s="1">
        <v>42611</v>
      </c>
      <c r="L1774" s="1">
        <v>42617</v>
      </c>
      <c r="M1774" t="s">
        <v>16</v>
      </c>
    </row>
    <row r="1775" spans="1:13" x14ac:dyDescent="0.25">
      <c r="A1775">
        <v>832461485</v>
      </c>
      <c r="B1775">
        <v>1023</v>
      </c>
      <c r="C1775">
        <v>5393</v>
      </c>
      <c r="D1775">
        <v>7700</v>
      </c>
      <c r="E1775">
        <v>410065610085000</v>
      </c>
      <c r="F1775">
        <v>97</v>
      </c>
      <c r="G1775">
        <v>19</v>
      </c>
      <c r="H1775">
        <v>2016</v>
      </c>
      <c r="I1775">
        <v>35</v>
      </c>
      <c r="J1775" t="s">
        <v>314</v>
      </c>
      <c r="K1775" s="1">
        <v>42611</v>
      </c>
      <c r="L1775" s="1">
        <v>42617</v>
      </c>
      <c r="M1775" t="s">
        <v>17</v>
      </c>
    </row>
    <row r="1776" spans="1:13" x14ac:dyDescent="0.25">
      <c r="A1776">
        <v>832461966</v>
      </c>
      <c r="B1776">
        <v>545</v>
      </c>
      <c r="C1776">
        <v>5393</v>
      </c>
      <c r="D1776">
        <v>7700</v>
      </c>
      <c r="E1776">
        <v>410085799999000</v>
      </c>
      <c r="F1776">
        <v>97</v>
      </c>
      <c r="G1776">
        <v>19</v>
      </c>
      <c r="H1776">
        <v>2016</v>
      </c>
      <c r="I1776">
        <v>35</v>
      </c>
      <c r="J1776" t="s">
        <v>314</v>
      </c>
      <c r="K1776" s="1">
        <v>42611</v>
      </c>
      <c r="L1776" s="1">
        <v>42617</v>
      </c>
      <c r="M1776" t="s">
        <v>18</v>
      </c>
    </row>
    <row r="1777" spans="1:13" x14ac:dyDescent="0.25">
      <c r="A1777">
        <v>832462358</v>
      </c>
      <c r="B1777">
        <v>1918</v>
      </c>
      <c r="C1777">
        <v>5393</v>
      </c>
      <c r="F1777">
        <v>97</v>
      </c>
      <c r="G1777">
        <v>19</v>
      </c>
      <c r="H1777">
        <v>2016</v>
      </c>
      <c r="I1777">
        <v>35</v>
      </c>
      <c r="J1777" t="s">
        <v>314</v>
      </c>
      <c r="K1777" s="1">
        <v>42611</v>
      </c>
      <c r="L1777" s="1">
        <v>42617</v>
      </c>
      <c r="M1777" t="s">
        <v>19</v>
      </c>
    </row>
    <row r="1778" spans="1:13" x14ac:dyDescent="0.25">
      <c r="A1778">
        <v>832460051</v>
      </c>
      <c r="B1778">
        <v>6</v>
      </c>
      <c r="C1778">
        <v>5393</v>
      </c>
      <c r="D1778">
        <v>7700</v>
      </c>
      <c r="E1778">
        <v>400000610015000</v>
      </c>
      <c r="F1778">
        <v>97</v>
      </c>
      <c r="G1778">
        <v>19</v>
      </c>
      <c r="H1778">
        <v>2016</v>
      </c>
      <c r="I1778">
        <v>36</v>
      </c>
      <c r="J1778" t="s">
        <v>315</v>
      </c>
      <c r="K1778" s="1">
        <v>42618</v>
      </c>
      <c r="L1778" s="1">
        <v>42624</v>
      </c>
      <c r="M1778" t="s">
        <v>14</v>
      </c>
    </row>
    <row r="1779" spans="1:13" x14ac:dyDescent="0.25">
      <c r="A1779">
        <v>832460532</v>
      </c>
      <c r="B1779">
        <v>20</v>
      </c>
      <c r="C1779">
        <v>5393</v>
      </c>
      <c r="D1779">
        <v>7700</v>
      </c>
      <c r="E1779">
        <v>410015610040000</v>
      </c>
      <c r="F1779">
        <v>97</v>
      </c>
      <c r="G1779">
        <v>19</v>
      </c>
      <c r="H1779">
        <v>2016</v>
      </c>
      <c r="I1779">
        <v>36</v>
      </c>
      <c r="J1779" t="s">
        <v>315</v>
      </c>
      <c r="K1779" s="1">
        <v>42618</v>
      </c>
      <c r="L1779" s="1">
        <v>42624</v>
      </c>
      <c r="M1779" t="s">
        <v>15</v>
      </c>
    </row>
    <row r="1780" spans="1:13" x14ac:dyDescent="0.25">
      <c r="A1780">
        <v>832461013</v>
      </c>
      <c r="B1780">
        <v>336</v>
      </c>
      <c r="C1780">
        <v>5393</v>
      </c>
      <c r="D1780">
        <v>7700</v>
      </c>
      <c r="E1780">
        <v>410040610065000</v>
      </c>
      <c r="F1780">
        <v>97</v>
      </c>
      <c r="G1780">
        <v>19</v>
      </c>
      <c r="H1780">
        <v>2016</v>
      </c>
      <c r="I1780">
        <v>36</v>
      </c>
      <c r="J1780" t="s">
        <v>315</v>
      </c>
      <c r="K1780" s="1">
        <v>42618</v>
      </c>
      <c r="L1780" s="1">
        <v>42624</v>
      </c>
      <c r="M1780" t="s">
        <v>16</v>
      </c>
    </row>
    <row r="1781" spans="1:13" x14ac:dyDescent="0.25">
      <c r="A1781">
        <v>832461494</v>
      </c>
      <c r="B1781">
        <v>1061</v>
      </c>
      <c r="C1781">
        <v>5393</v>
      </c>
      <c r="D1781">
        <v>7700</v>
      </c>
      <c r="E1781">
        <v>410065610085000</v>
      </c>
      <c r="F1781">
        <v>97</v>
      </c>
      <c r="G1781">
        <v>19</v>
      </c>
      <c r="H1781">
        <v>2016</v>
      </c>
      <c r="I1781">
        <v>36</v>
      </c>
      <c r="J1781" t="s">
        <v>315</v>
      </c>
      <c r="K1781" s="1">
        <v>42618</v>
      </c>
      <c r="L1781" s="1">
        <v>42624</v>
      </c>
      <c r="M1781" t="s">
        <v>17</v>
      </c>
    </row>
    <row r="1782" spans="1:13" x14ac:dyDescent="0.25">
      <c r="A1782">
        <v>832461975</v>
      </c>
      <c r="B1782">
        <v>557</v>
      </c>
      <c r="C1782">
        <v>5393</v>
      </c>
      <c r="D1782">
        <v>7700</v>
      </c>
      <c r="E1782">
        <v>410085799999000</v>
      </c>
      <c r="F1782">
        <v>97</v>
      </c>
      <c r="G1782">
        <v>19</v>
      </c>
      <c r="H1782">
        <v>2016</v>
      </c>
      <c r="I1782">
        <v>36</v>
      </c>
      <c r="J1782" t="s">
        <v>315</v>
      </c>
      <c r="K1782" s="1">
        <v>42618</v>
      </c>
      <c r="L1782" s="1">
        <v>42624</v>
      </c>
      <c r="M1782" t="s">
        <v>18</v>
      </c>
    </row>
    <row r="1783" spans="1:13" x14ac:dyDescent="0.25">
      <c r="A1783">
        <v>832462231</v>
      </c>
      <c r="B1783">
        <v>1980</v>
      </c>
      <c r="C1783">
        <v>5393</v>
      </c>
      <c r="F1783">
        <v>97</v>
      </c>
      <c r="G1783">
        <v>19</v>
      </c>
      <c r="H1783">
        <v>2016</v>
      </c>
      <c r="I1783">
        <v>36</v>
      </c>
      <c r="J1783" t="s">
        <v>315</v>
      </c>
      <c r="K1783" s="1">
        <v>42618</v>
      </c>
      <c r="L1783" s="1">
        <v>42624</v>
      </c>
      <c r="M1783" t="s">
        <v>19</v>
      </c>
    </row>
    <row r="1784" spans="1:13" x14ac:dyDescent="0.25">
      <c r="A1784">
        <v>832460060</v>
      </c>
      <c r="B1784">
        <v>8</v>
      </c>
      <c r="C1784">
        <v>5393</v>
      </c>
      <c r="D1784">
        <v>7700</v>
      </c>
      <c r="E1784">
        <v>400000610015000</v>
      </c>
      <c r="F1784">
        <v>97</v>
      </c>
      <c r="G1784">
        <v>19</v>
      </c>
      <c r="H1784">
        <v>2016</v>
      </c>
      <c r="I1784">
        <v>37</v>
      </c>
      <c r="J1784" t="s">
        <v>316</v>
      </c>
      <c r="K1784" s="1">
        <v>42625</v>
      </c>
      <c r="L1784" s="1">
        <v>42631</v>
      </c>
      <c r="M1784" t="s">
        <v>14</v>
      </c>
    </row>
    <row r="1785" spans="1:13" x14ac:dyDescent="0.25">
      <c r="A1785">
        <v>832460541</v>
      </c>
      <c r="B1785">
        <v>25</v>
      </c>
      <c r="C1785">
        <v>5393</v>
      </c>
      <c r="D1785">
        <v>7700</v>
      </c>
      <c r="E1785">
        <v>410015610040000</v>
      </c>
      <c r="F1785">
        <v>97</v>
      </c>
      <c r="G1785">
        <v>19</v>
      </c>
      <c r="H1785">
        <v>2016</v>
      </c>
      <c r="I1785">
        <v>37</v>
      </c>
      <c r="J1785" t="s">
        <v>316</v>
      </c>
      <c r="K1785" s="1">
        <v>42625</v>
      </c>
      <c r="L1785" s="1">
        <v>42631</v>
      </c>
      <c r="M1785" t="s">
        <v>15</v>
      </c>
    </row>
    <row r="1786" spans="1:13" x14ac:dyDescent="0.25">
      <c r="A1786">
        <v>832461022</v>
      </c>
      <c r="B1786">
        <v>329</v>
      </c>
      <c r="C1786">
        <v>5393</v>
      </c>
      <c r="D1786">
        <v>7700</v>
      </c>
      <c r="E1786">
        <v>410040610065000</v>
      </c>
      <c r="F1786">
        <v>97</v>
      </c>
      <c r="G1786">
        <v>19</v>
      </c>
      <c r="H1786">
        <v>2016</v>
      </c>
      <c r="I1786">
        <v>37</v>
      </c>
      <c r="J1786" t="s">
        <v>316</v>
      </c>
      <c r="K1786" s="1">
        <v>42625</v>
      </c>
      <c r="L1786" s="1">
        <v>42631</v>
      </c>
      <c r="M1786" t="s">
        <v>16</v>
      </c>
    </row>
    <row r="1787" spans="1:13" x14ac:dyDescent="0.25">
      <c r="A1787">
        <v>832461503</v>
      </c>
      <c r="B1787">
        <v>994</v>
      </c>
      <c r="C1787">
        <v>5393</v>
      </c>
      <c r="D1787">
        <v>7700</v>
      </c>
      <c r="E1787">
        <v>410065610085000</v>
      </c>
      <c r="F1787">
        <v>97</v>
      </c>
      <c r="G1787">
        <v>19</v>
      </c>
      <c r="H1787">
        <v>2016</v>
      </c>
      <c r="I1787">
        <v>37</v>
      </c>
      <c r="J1787" t="s">
        <v>316</v>
      </c>
      <c r="K1787" s="1">
        <v>42625</v>
      </c>
      <c r="L1787" s="1">
        <v>42631</v>
      </c>
      <c r="M1787" t="s">
        <v>17</v>
      </c>
    </row>
    <row r="1788" spans="1:13" x14ac:dyDescent="0.25">
      <c r="A1788">
        <v>832461984</v>
      </c>
      <c r="B1788">
        <v>574</v>
      </c>
      <c r="C1788">
        <v>5393</v>
      </c>
      <c r="D1788">
        <v>7700</v>
      </c>
      <c r="E1788">
        <v>410085799999000</v>
      </c>
      <c r="F1788">
        <v>97</v>
      </c>
      <c r="G1788">
        <v>19</v>
      </c>
      <c r="H1788">
        <v>2016</v>
      </c>
      <c r="I1788">
        <v>37</v>
      </c>
      <c r="J1788" t="s">
        <v>316</v>
      </c>
      <c r="K1788" s="1">
        <v>42625</v>
      </c>
      <c r="L1788" s="1">
        <v>42631</v>
      </c>
      <c r="M1788" t="s">
        <v>18</v>
      </c>
    </row>
    <row r="1789" spans="1:13" x14ac:dyDescent="0.25">
      <c r="A1789">
        <v>832462360</v>
      </c>
      <c r="B1789">
        <v>1930</v>
      </c>
      <c r="C1789">
        <v>5393</v>
      </c>
      <c r="F1789">
        <v>97</v>
      </c>
      <c r="G1789">
        <v>19</v>
      </c>
      <c r="H1789">
        <v>2016</v>
      </c>
      <c r="I1789">
        <v>37</v>
      </c>
      <c r="J1789" t="s">
        <v>316</v>
      </c>
      <c r="K1789" s="1">
        <v>42625</v>
      </c>
      <c r="L1789" s="1">
        <v>42631</v>
      </c>
      <c r="M1789" t="s">
        <v>19</v>
      </c>
    </row>
    <row r="1790" spans="1:13" x14ac:dyDescent="0.25">
      <c r="A1790">
        <v>832460070</v>
      </c>
      <c r="B1790">
        <v>9</v>
      </c>
      <c r="C1790">
        <v>5393</v>
      </c>
      <c r="D1790">
        <v>7700</v>
      </c>
      <c r="E1790">
        <v>400000610015000</v>
      </c>
      <c r="F1790">
        <v>97</v>
      </c>
      <c r="G1790">
        <v>19</v>
      </c>
      <c r="H1790">
        <v>2016</v>
      </c>
      <c r="I1790">
        <v>38</v>
      </c>
      <c r="J1790" t="s">
        <v>317</v>
      </c>
      <c r="K1790" s="1">
        <v>42632</v>
      </c>
      <c r="L1790" s="1">
        <v>42638</v>
      </c>
      <c r="M1790" t="s">
        <v>14</v>
      </c>
    </row>
    <row r="1791" spans="1:13" x14ac:dyDescent="0.25">
      <c r="A1791">
        <v>832460550</v>
      </c>
      <c r="B1791">
        <v>45</v>
      </c>
      <c r="C1791">
        <v>5393</v>
      </c>
      <c r="D1791">
        <v>7700</v>
      </c>
      <c r="E1791">
        <v>410015610040000</v>
      </c>
      <c r="F1791">
        <v>97</v>
      </c>
      <c r="G1791">
        <v>19</v>
      </c>
      <c r="H1791">
        <v>2016</v>
      </c>
      <c r="I1791">
        <v>38</v>
      </c>
      <c r="J1791" t="s">
        <v>317</v>
      </c>
      <c r="K1791" s="1">
        <v>42632</v>
      </c>
      <c r="L1791" s="1">
        <v>42638</v>
      </c>
      <c r="M1791" t="s">
        <v>15</v>
      </c>
    </row>
    <row r="1792" spans="1:13" x14ac:dyDescent="0.25">
      <c r="A1792">
        <v>832461031</v>
      </c>
      <c r="B1792">
        <v>310</v>
      </c>
      <c r="C1792">
        <v>5393</v>
      </c>
      <c r="D1792">
        <v>7700</v>
      </c>
      <c r="E1792">
        <v>410040610065000</v>
      </c>
      <c r="F1792">
        <v>97</v>
      </c>
      <c r="G1792">
        <v>19</v>
      </c>
      <c r="H1792">
        <v>2016</v>
      </c>
      <c r="I1792">
        <v>38</v>
      </c>
      <c r="J1792" t="s">
        <v>317</v>
      </c>
      <c r="K1792" s="1">
        <v>42632</v>
      </c>
      <c r="L1792" s="1">
        <v>42638</v>
      </c>
      <c r="M1792" t="s">
        <v>16</v>
      </c>
    </row>
    <row r="1793" spans="1:13" x14ac:dyDescent="0.25">
      <c r="A1793">
        <v>832461512</v>
      </c>
      <c r="B1793">
        <v>974</v>
      </c>
      <c r="C1793">
        <v>5393</v>
      </c>
      <c r="D1793">
        <v>7700</v>
      </c>
      <c r="E1793">
        <v>410065610085000</v>
      </c>
      <c r="F1793">
        <v>97</v>
      </c>
      <c r="G1793">
        <v>19</v>
      </c>
      <c r="H1793">
        <v>2016</v>
      </c>
      <c r="I1793">
        <v>38</v>
      </c>
      <c r="J1793" t="s">
        <v>317</v>
      </c>
      <c r="K1793" s="1">
        <v>42632</v>
      </c>
      <c r="L1793" s="1">
        <v>42638</v>
      </c>
      <c r="M1793" t="s">
        <v>17</v>
      </c>
    </row>
    <row r="1794" spans="1:13" x14ac:dyDescent="0.25">
      <c r="A1794">
        <v>832461993</v>
      </c>
      <c r="B1794">
        <v>496</v>
      </c>
      <c r="C1794">
        <v>5393</v>
      </c>
      <c r="D1794">
        <v>7700</v>
      </c>
      <c r="E1794">
        <v>410085799999000</v>
      </c>
      <c r="F1794">
        <v>97</v>
      </c>
      <c r="G1794">
        <v>19</v>
      </c>
      <c r="H1794">
        <v>2016</v>
      </c>
      <c r="I1794">
        <v>38</v>
      </c>
      <c r="J1794" t="s">
        <v>317</v>
      </c>
      <c r="K1794" s="1">
        <v>42632</v>
      </c>
      <c r="L1794" s="1">
        <v>42638</v>
      </c>
      <c r="M1794" t="s">
        <v>18</v>
      </c>
    </row>
    <row r="1795" spans="1:13" x14ac:dyDescent="0.25">
      <c r="A1795">
        <v>832462161</v>
      </c>
      <c r="B1795">
        <v>1834</v>
      </c>
      <c r="C1795">
        <v>5393</v>
      </c>
      <c r="F1795">
        <v>97</v>
      </c>
      <c r="G1795">
        <v>19</v>
      </c>
      <c r="H1795">
        <v>2016</v>
      </c>
      <c r="I1795">
        <v>38</v>
      </c>
      <c r="J1795" t="s">
        <v>317</v>
      </c>
      <c r="K1795" s="1">
        <v>42632</v>
      </c>
      <c r="L1795" s="1">
        <v>42638</v>
      </c>
      <c r="M1795" t="s">
        <v>19</v>
      </c>
    </row>
    <row r="1796" spans="1:13" x14ac:dyDescent="0.25">
      <c r="A1796">
        <v>832460078</v>
      </c>
      <c r="B1796">
        <v>10</v>
      </c>
      <c r="C1796">
        <v>5393</v>
      </c>
      <c r="D1796">
        <v>7700</v>
      </c>
      <c r="E1796">
        <v>400000610015000</v>
      </c>
      <c r="F1796">
        <v>97</v>
      </c>
      <c r="G1796">
        <v>19</v>
      </c>
      <c r="H1796">
        <v>2016</v>
      </c>
      <c r="I1796">
        <v>39</v>
      </c>
      <c r="J1796" t="s">
        <v>318</v>
      </c>
      <c r="K1796" s="1">
        <v>42639</v>
      </c>
      <c r="L1796" s="1">
        <v>42645</v>
      </c>
      <c r="M1796" t="s">
        <v>14</v>
      </c>
    </row>
    <row r="1797" spans="1:13" x14ac:dyDescent="0.25">
      <c r="A1797">
        <v>832460556</v>
      </c>
      <c r="B1797">
        <v>47</v>
      </c>
      <c r="C1797">
        <v>5393</v>
      </c>
      <c r="D1797">
        <v>7700</v>
      </c>
      <c r="E1797">
        <v>410015610040000</v>
      </c>
      <c r="F1797">
        <v>97</v>
      </c>
      <c r="G1797">
        <v>19</v>
      </c>
      <c r="H1797">
        <v>2016</v>
      </c>
      <c r="I1797">
        <v>39</v>
      </c>
      <c r="J1797" t="s">
        <v>318</v>
      </c>
      <c r="K1797" s="1">
        <v>42639</v>
      </c>
      <c r="L1797" s="1">
        <v>42645</v>
      </c>
      <c r="M1797" t="s">
        <v>15</v>
      </c>
    </row>
    <row r="1798" spans="1:13" x14ac:dyDescent="0.25">
      <c r="A1798">
        <v>832461040</v>
      </c>
      <c r="B1798">
        <v>340</v>
      </c>
      <c r="C1798">
        <v>5393</v>
      </c>
      <c r="D1798">
        <v>7700</v>
      </c>
      <c r="E1798">
        <v>410040610065000</v>
      </c>
      <c r="F1798">
        <v>97</v>
      </c>
      <c r="G1798">
        <v>19</v>
      </c>
      <c r="H1798">
        <v>2016</v>
      </c>
      <c r="I1798">
        <v>39</v>
      </c>
      <c r="J1798" t="s">
        <v>318</v>
      </c>
      <c r="K1798" s="1">
        <v>42639</v>
      </c>
      <c r="L1798" s="1">
        <v>42645</v>
      </c>
      <c r="M1798" t="s">
        <v>16</v>
      </c>
    </row>
    <row r="1799" spans="1:13" x14ac:dyDescent="0.25">
      <c r="A1799">
        <v>832461521</v>
      </c>
      <c r="B1799">
        <v>1051</v>
      </c>
      <c r="C1799">
        <v>5393</v>
      </c>
      <c r="D1799">
        <v>7700</v>
      </c>
      <c r="E1799">
        <v>410065610085000</v>
      </c>
      <c r="F1799">
        <v>97</v>
      </c>
      <c r="G1799">
        <v>19</v>
      </c>
      <c r="H1799">
        <v>2016</v>
      </c>
      <c r="I1799">
        <v>39</v>
      </c>
      <c r="J1799" t="s">
        <v>318</v>
      </c>
      <c r="K1799" s="1">
        <v>42639</v>
      </c>
      <c r="L1799" s="1">
        <v>42645</v>
      </c>
      <c r="M1799" t="s">
        <v>17</v>
      </c>
    </row>
    <row r="1800" spans="1:13" x14ac:dyDescent="0.25">
      <c r="A1800">
        <v>832462002</v>
      </c>
      <c r="B1800">
        <v>540</v>
      </c>
      <c r="C1800">
        <v>5393</v>
      </c>
      <c r="D1800">
        <v>7700</v>
      </c>
      <c r="E1800">
        <v>410085799999000</v>
      </c>
      <c r="F1800">
        <v>97</v>
      </c>
      <c r="G1800">
        <v>19</v>
      </c>
      <c r="H1800">
        <v>2016</v>
      </c>
      <c r="I1800">
        <v>39</v>
      </c>
      <c r="J1800" t="s">
        <v>318</v>
      </c>
      <c r="K1800" s="1">
        <v>42639</v>
      </c>
      <c r="L1800" s="1">
        <v>42645</v>
      </c>
      <c r="M1800" t="s">
        <v>18</v>
      </c>
    </row>
    <row r="1801" spans="1:13" x14ac:dyDescent="0.25">
      <c r="A1801">
        <v>832462166</v>
      </c>
      <c r="B1801">
        <v>1988</v>
      </c>
      <c r="C1801">
        <v>5393</v>
      </c>
      <c r="F1801">
        <v>97</v>
      </c>
      <c r="G1801">
        <v>19</v>
      </c>
      <c r="H1801">
        <v>2016</v>
      </c>
      <c r="I1801">
        <v>39</v>
      </c>
      <c r="J1801" t="s">
        <v>318</v>
      </c>
      <c r="K1801" s="1">
        <v>42639</v>
      </c>
      <c r="L1801" s="1">
        <v>42645</v>
      </c>
      <c r="M1801" t="s">
        <v>19</v>
      </c>
    </row>
    <row r="1802" spans="1:13" x14ac:dyDescent="0.25">
      <c r="A1802">
        <v>832460087</v>
      </c>
      <c r="B1802">
        <v>13</v>
      </c>
      <c r="C1802">
        <v>5393</v>
      </c>
      <c r="D1802">
        <v>7700</v>
      </c>
      <c r="E1802">
        <v>400000610015000</v>
      </c>
      <c r="F1802">
        <v>97</v>
      </c>
      <c r="G1802">
        <v>19</v>
      </c>
      <c r="H1802">
        <v>2016</v>
      </c>
      <c r="I1802">
        <v>40</v>
      </c>
      <c r="J1802" t="s">
        <v>319</v>
      </c>
      <c r="K1802" s="1">
        <v>42646</v>
      </c>
      <c r="L1802" s="1">
        <v>42652</v>
      </c>
      <c r="M1802" t="s">
        <v>14</v>
      </c>
    </row>
    <row r="1803" spans="1:13" x14ac:dyDescent="0.25">
      <c r="A1803">
        <v>832460568</v>
      </c>
      <c r="B1803">
        <v>33</v>
      </c>
      <c r="C1803">
        <v>5393</v>
      </c>
      <c r="D1803">
        <v>7700</v>
      </c>
      <c r="E1803">
        <v>410015610040000</v>
      </c>
      <c r="F1803">
        <v>97</v>
      </c>
      <c r="G1803">
        <v>19</v>
      </c>
      <c r="H1803">
        <v>2016</v>
      </c>
      <c r="I1803">
        <v>40</v>
      </c>
      <c r="J1803" t="s">
        <v>319</v>
      </c>
      <c r="K1803" s="1">
        <v>42646</v>
      </c>
      <c r="L1803" s="1">
        <v>42652</v>
      </c>
      <c r="M1803" t="s">
        <v>15</v>
      </c>
    </row>
    <row r="1804" spans="1:13" x14ac:dyDescent="0.25">
      <c r="A1804">
        <v>832461049</v>
      </c>
      <c r="B1804">
        <v>314</v>
      </c>
      <c r="C1804">
        <v>5393</v>
      </c>
      <c r="D1804">
        <v>7700</v>
      </c>
      <c r="E1804">
        <v>410040610065000</v>
      </c>
      <c r="F1804">
        <v>97</v>
      </c>
      <c r="G1804">
        <v>19</v>
      </c>
      <c r="H1804">
        <v>2016</v>
      </c>
      <c r="I1804">
        <v>40</v>
      </c>
      <c r="J1804" t="s">
        <v>319</v>
      </c>
      <c r="K1804" s="1">
        <v>42646</v>
      </c>
      <c r="L1804" s="1">
        <v>42652</v>
      </c>
      <c r="M1804" t="s">
        <v>16</v>
      </c>
    </row>
    <row r="1805" spans="1:13" x14ac:dyDescent="0.25">
      <c r="A1805">
        <v>832461531</v>
      </c>
      <c r="B1805">
        <v>1052</v>
      </c>
      <c r="C1805">
        <v>5393</v>
      </c>
      <c r="D1805">
        <v>7700</v>
      </c>
      <c r="E1805">
        <v>410065610085000</v>
      </c>
      <c r="F1805">
        <v>97</v>
      </c>
      <c r="G1805">
        <v>19</v>
      </c>
      <c r="H1805">
        <v>2016</v>
      </c>
      <c r="I1805">
        <v>40</v>
      </c>
      <c r="J1805" t="s">
        <v>319</v>
      </c>
      <c r="K1805" s="1">
        <v>42646</v>
      </c>
      <c r="L1805" s="1">
        <v>42652</v>
      </c>
      <c r="M1805" t="s">
        <v>17</v>
      </c>
    </row>
    <row r="1806" spans="1:13" x14ac:dyDescent="0.25">
      <c r="A1806">
        <v>832462011</v>
      </c>
      <c r="B1806">
        <v>579</v>
      </c>
      <c r="C1806">
        <v>5393</v>
      </c>
      <c r="D1806">
        <v>7700</v>
      </c>
      <c r="E1806">
        <v>410085799999000</v>
      </c>
      <c r="F1806">
        <v>97</v>
      </c>
      <c r="G1806">
        <v>19</v>
      </c>
      <c r="H1806">
        <v>2016</v>
      </c>
      <c r="I1806">
        <v>40</v>
      </c>
      <c r="J1806" t="s">
        <v>319</v>
      </c>
      <c r="K1806" s="1">
        <v>42646</v>
      </c>
      <c r="L1806" s="1">
        <v>42652</v>
      </c>
      <c r="M1806" t="s">
        <v>18</v>
      </c>
    </row>
    <row r="1807" spans="1:13" x14ac:dyDescent="0.25">
      <c r="A1807">
        <v>832462454</v>
      </c>
      <c r="B1807">
        <v>1991</v>
      </c>
      <c r="C1807">
        <v>5393</v>
      </c>
      <c r="F1807">
        <v>97</v>
      </c>
      <c r="G1807">
        <v>19</v>
      </c>
      <c r="H1807">
        <v>2016</v>
      </c>
      <c r="I1807">
        <v>40</v>
      </c>
      <c r="J1807" t="s">
        <v>319</v>
      </c>
      <c r="K1807" s="1">
        <v>42646</v>
      </c>
      <c r="L1807" s="1">
        <v>42652</v>
      </c>
      <c r="M1807" t="s">
        <v>19</v>
      </c>
    </row>
    <row r="1808" spans="1:13" x14ac:dyDescent="0.25">
      <c r="A1808">
        <v>832460096</v>
      </c>
      <c r="B1808">
        <v>8</v>
      </c>
      <c r="C1808">
        <v>5393</v>
      </c>
      <c r="D1808">
        <v>7700</v>
      </c>
      <c r="E1808">
        <v>400000610015000</v>
      </c>
      <c r="F1808">
        <v>97</v>
      </c>
      <c r="G1808">
        <v>19</v>
      </c>
      <c r="H1808">
        <v>2016</v>
      </c>
      <c r="I1808">
        <v>41</v>
      </c>
      <c r="J1808" t="s">
        <v>320</v>
      </c>
      <c r="K1808" s="1">
        <v>42653</v>
      </c>
      <c r="L1808" s="1">
        <v>42659</v>
      </c>
      <c r="M1808" t="s">
        <v>14</v>
      </c>
    </row>
    <row r="1809" spans="1:13" x14ac:dyDescent="0.25">
      <c r="A1809">
        <v>832460577</v>
      </c>
      <c r="B1809">
        <v>41</v>
      </c>
      <c r="C1809">
        <v>5393</v>
      </c>
      <c r="D1809">
        <v>7700</v>
      </c>
      <c r="E1809">
        <v>410015610040000</v>
      </c>
      <c r="F1809">
        <v>97</v>
      </c>
      <c r="G1809">
        <v>19</v>
      </c>
      <c r="H1809">
        <v>2016</v>
      </c>
      <c r="I1809">
        <v>41</v>
      </c>
      <c r="J1809" t="s">
        <v>320</v>
      </c>
      <c r="K1809" s="1">
        <v>42653</v>
      </c>
      <c r="L1809" s="1">
        <v>42659</v>
      </c>
      <c r="M1809" t="s">
        <v>15</v>
      </c>
    </row>
    <row r="1810" spans="1:13" x14ac:dyDescent="0.25">
      <c r="A1810">
        <v>832461058</v>
      </c>
      <c r="B1810">
        <v>335</v>
      </c>
      <c r="C1810">
        <v>5393</v>
      </c>
      <c r="D1810">
        <v>7700</v>
      </c>
      <c r="E1810">
        <v>410040610065000</v>
      </c>
      <c r="F1810">
        <v>97</v>
      </c>
      <c r="G1810">
        <v>19</v>
      </c>
      <c r="H1810">
        <v>2016</v>
      </c>
      <c r="I1810">
        <v>41</v>
      </c>
      <c r="J1810" t="s">
        <v>320</v>
      </c>
      <c r="K1810" s="1">
        <v>42653</v>
      </c>
      <c r="L1810" s="1">
        <v>42659</v>
      </c>
      <c r="M1810" t="s">
        <v>16</v>
      </c>
    </row>
    <row r="1811" spans="1:13" x14ac:dyDescent="0.25">
      <c r="A1811">
        <v>832461539</v>
      </c>
      <c r="B1811">
        <v>1009</v>
      </c>
      <c r="C1811">
        <v>5393</v>
      </c>
      <c r="D1811">
        <v>7700</v>
      </c>
      <c r="E1811">
        <v>410065610085000</v>
      </c>
      <c r="F1811">
        <v>97</v>
      </c>
      <c r="G1811">
        <v>19</v>
      </c>
      <c r="H1811">
        <v>2016</v>
      </c>
      <c r="I1811">
        <v>41</v>
      </c>
      <c r="J1811" t="s">
        <v>320</v>
      </c>
      <c r="K1811" s="1">
        <v>42653</v>
      </c>
      <c r="L1811" s="1">
        <v>42659</v>
      </c>
      <c r="M1811" t="s">
        <v>17</v>
      </c>
    </row>
    <row r="1812" spans="1:13" x14ac:dyDescent="0.25">
      <c r="A1812">
        <v>832462021</v>
      </c>
      <c r="B1812">
        <v>690</v>
      </c>
      <c r="C1812">
        <v>5393</v>
      </c>
      <c r="D1812">
        <v>7700</v>
      </c>
      <c r="E1812">
        <v>410085799999000</v>
      </c>
      <c r="F1812">
        <v>97</v>
      </c>
      <c r="G1812">
        <v>19</v>
      </c>
      <c r="H1812">
        <v>2016</v>
      </c>
      <c r="I1812">
        <v>41</v>
      </c>
      <c r="J1812" t="s">
        <v>320</v>
      </c>
      <c r="K1812" s="1">
        <v>42653</v>
      </c>
      <c r="L1812" s="1">
        <v>42659</v>
      </c>
      <c r="M1812" t="s">
        <v>18</v>
      </c>
    </row>
    <row r="1813" spans="1:13" x14ac:dyDescent="0.25">
      <c r="A1813">
        <v>832462576</v>
      </c>
      <c r="B1813">
        <v>2083</v>
      </c>
      <c r="C1813">
        <v>5393</v>
      </c>
      <c r="F1813">
        <v>97</v>
      </c>
      <c r="G1813">
        <v>19</v>
      </c>
      <c r="H1813">
        <v>2016</v>
      </c>
      <c r="I1813">
        <v>41</v>
      </c>
      <c r="J1813" t="s">
        <v>320</v>
      </c>
      <c r="K1813" s="1">
        <v>42653</v>
      </c>
      <c r="L1813" s="1">
        <v>42659</v>
      </c>
      <c r="M1813" t="s">
        <v>19</v>
      </c>
    </row>
    <row r="1814" spans="1:13" x14ac:dyDescent="0.25">
      <c r="A1814">
        <v>832460105</v>
      </c>
      <c r="B1814">
        <v>11</v>
      </c>
      <c r="C1814">
        <v>5393</v>
      </c>
      <c r="D1814">
        <v>7700</v>
      </c>
      <c r="E1814">
        <v>400000610015000</v>
      </c>
      <c r="F1814">
        <v>97</v>
      </c>
      <c r="G1814">
        <v>19</v>
      </c>
      <c r="H1814">
        <v>2016</v>
      </c>
      <c r="I1814">
        <v>42</v>
      </c>
      <c r="J1814" t="s">
        <v>321</v>
      </c>
      <c r="K1814" s="1">
        <v>42660</v>
      </c>
      <c r="L1814" s="1">
        <v>42666</v>
      </c>
      <c r="M1814" t="s">
        <v>14</v>
      </c>
    </row>
    <row r="1815" spans="1:13" x14ac:dyDescent="0.25">
      <c r="A1815">
        <v>832460586</v>
      </c>
      <c r="B1815">
        <v>37</v>
      </c>
      <c r="C1815">
        <v>5393</v>
      </c>
      <c r="D1815">
        <v>7700</v>
      </c>
      <c r="E1815">
        <v>410015610040000</v>
      </c>
      <c r="F1815">
        <v>97</v>
      </c>
      <c r="G1815">
        <v>19</v>
      </c>
      <c r="H1815">
        <v>2016</v>
      </c>
      <c r="I1815">
        <v>42</v>
      </c>
      <c r="J1815" t="s">
        <v>321</v>
      </c>
      <c r="K1815" s="1">
        <v>42660</v>
      </c>
      <c r="L1815" s="1">
        <v>42666</v>
      </c>
      <c r="M1815" t="s">
        <v>15</v>
      </c>
    </row>
    <row r="1816" spans="1:13" x14ac:dyDescent="0.25">
      <c r="A1816">
        <v>832461067</v>
      </c>
      <c r="B1816">
        <v>346</v>
      </c>
      <c r="C1816">
        <v>5393</v>
      </c>
      <c r="D1816">
        <v>7700</v>
      </c>
      <c r="E1816">
        <v>410040610065000</v>
      </c>
      <c r="F1816">
        <v>97</v>
      </c>
      <c r="G1816">
        <v>19</v>
      </c>
      <c r="H1816">
        <v>2016</v>
      </c>
      <c r="I1816">
        <v>42</v>
      </c>
      <c r="J1816" t="s">
        <v>321</v>
      </c>
      <c r="K1816" s="1">
        <v>42660</v>
      </c>
      <c r="L1816" s="1">
        <v>42666</v>
      </c>
      <c r="M1816" t="s">
        <v>16</v>
      </c>
    </row>
    <row r="1817" spans="1:13" x14ac:dyDescent="0.25">
      <c r="A1817">
        <v>832461548</v>
      </c>
      <c r="B1817">
        <v>1146</v>
      </c>
      <c r="C1817">
        <v>5393</v>
      </c>
      <c r="D1817">
        <v>7700</v>
      </c>
      <c r="E1817">
        <v>410065610085000</v>
      </c>
      <c r="F1817">
        <v>97</v>
      </c>
      <c r="G1817">
        <v>19</v>
      </c>
      <c r="H1817">
        <v>2016</v>
      </c>
      <c r="I1817">
        <v>42</v>
      </c>
      <c r="J1817" t="s">
        <v>321</v>
      </c>
      <c r="K1817" s="1">
        <v>42660</v>
      </c>
      <c r="L1817" s="1">
        <v>42666</v>
      </c>
      <c r="M1817" t="s">
        <v>17</v>
      </c>
    </row>
    <row r="1818" spans="1:13" x14ac:dyDescent="0.25">
      <c r="A1818">
        <v>832462029</v>
      </c>
      <c r="B1818">
        <v>602</v>
      </c>
      <c r="C1818">
        <v>5393</v>
      </c>
      <c r="D1818">
        <v>7700</v>
      </c>
      <c r="E1818">
        <v>410085799999000</v>
      </c>
      <c r="F1818">
        <v>97</v>
      </c>
      <c r="G1818">
        <v>19</v>
      </c>
      <c r="H1818">
        <v>2016</v>
      </c>
      <c r="I1818">
        <v>42</v>
      </c>
      <c r="J1818" t="s">
        <v>321</v>
      </c>
      <c r="K1818" s="1">
        <v>42660</v>
      </c>
      <c r="L1818" s="1">
        <v>42666</v>
      </c>
      <c r="M1818" t="s">
        <v>18</v>
      </c>
    </row>
    <row r="1819" spans="1:13" x14ac:dyDescent="0.25">
      <c r="A1819">
        <v>832462566</v>
      </c>
      <c r="B1819">
        <v>2142</v>
      </c>
      <c r="C1819">
        <v>5393</v>
      </c>
      <c r="F1819">
        <v>97</v>
      </c>
      <c r="G1819">
        <v>19</v>
      </c>
      <c r="H1819">
        <v>2016</v>
      </c>
      <c r="I1819">
        <v>42</v>
      </c>
      <c r="J1819" t="s">
        <v>321</v>
      </c>
      <c r="K1819" s="1">
        <v>42660</v>
      </c>
      <c r="L1819" s="1">
        <v>42666</v>
      </c>
      <c r="M1819" t="s">
        <v>19</v>
      </c>
    </row>
    <row r="1820" spans="1:13" x14ac:dyDescent="0.25">
      <c r="A1820">
        <v>832460114</v>
      </c>
      <c r="B1820">
        <v>12</v>
      </c>
      <c r="C1820">
        <v>5393</v>
      </c>
      <c r="D1820">
        <v>7700</v>
      </c>
      <c r="E1820">
        <v>400000610015000</v>
      </c>
      <c r="F1820">
        <v>97</v>
      </c>
      <c r="G1820">
        <v>19</v>
      </c>
      <c r="H1820">
        <v>2016</v>
      </c>
      <c r="I1820">
        <v>43</v>
      </c>
      <c r="J1820" t="s">
        <v>322</v>
      </c>
      <c r="K1820" s="1">
        <v>42667</v>
      </c>
      <c r="L1820" s="1">
        <v>42673</v>
      </c>
      <c r="M1820" t="s">
        <v>14</v>
      </c>
    </row>
    <row r="1821" spans="1:13" x14ac:dyDescent="0.25">
      <c r="A1821">
        <v>832460595</v>
      </c>
      <c r="B1821">
        <v>30</v>
      </c>
      <c r="C1821">
        <v>5393</v>
      </c>
      <c r="D1821">
        <v>7700</v>
      </c>
      <c r="E1821">
        <v>410015610040000</v>
      </c>
      <c r="F1821">
        <v>97</v>
      </c>
      <c r="G1821">
        <v>19</v>
      </c>
      <c r="H1821">
        <v>2016</v>
      </c>
      <c r="I1821">
        <v>43</v>
      </c>
      <c r="J1821" t="s">
        <v>322</v>
      </c>
      <c r="K1821" s="1">
        <v>42667</v>
      </c>
      <c r="L1821" s="1">
        <v>42673</v>
      </c>
      <c r="M1821" t="s">
        <v>15</v>
      </c>
    </row>
    <row r="1822" spans="1:13" x14ac:dyDescent="0.25">
      <c r="A1822">
        <v>832461076</v>
      </c>
      <c r="B1822">
        <v>355</v>
      </c>
      <c r="C1822">
        <v>5393</v>
      </c>
      <c r="D1822">
        <v>7700</v>
      </c>
      <c r="E1822">
        <v>410040610065000</v>
      </c>
      <c r="F1822">
        <v>97</v>
      </c>
      <c r="G1822">
        <v>19</v>
      </c>
      <c r="H1822">
        <v>2016</v>
      </c>
      <c r="I1822">
        <v>43</v>
      </c>
      <c r="J1822" t="s">
        <v>322</v>
      </c>
      <c r="K1822" s="1">
        <v>42667</v>
      </c>
      <c r="L1822" s="1">
        <v>42673</v>
      </c>
      <c r="M1822" t="s">
        <v>16</v>
      </c>
    </row>
    <row r="1823" spans="1:13" x14ac:dyDescent="0.25">
      <c r="A1823">
        <v>832461557</v>
      </c>
      <c r="B1823">
        <v>1056</v>
      </c>
      <c r="C1823">
        <v>5393</v>
      </c>
      <c r="D1823">
        <v>7700</v>
      </c>
      <c r="E1823">
        <v>410065610085000</v>
      </c>
      <c r="F1823">
        <v>97</v>
      </c>
      <c r="G1823">
        <v>19</v>
      </c>
      <c r="H1823">
        <v>2016</v>
      </c>
      <c r="I1823">
        <v>43</v>
      </c>
      <c r="J1823" t="s">
        <v>322</v>
      </c>
      <c r="K1823" s="1">
        <v>42667</v>
      </c>
      <c r="L1823" s="1">
        <v>42673</v>
      </c>
      <c r="M1823" t="s">
        <v>17</v>
      </c>
    </row>
    <row r="1824" spans="1:13" x14ac:dyDescent="0.25">
      <c r="A1824">
        <v>832462038</v>
      </c>
      <c r="B1824">
        <v>582</v>
      </c>
      <c r="C1824">
        <v>5393</v>
      </c>
      <c r="D1824">
        <v>7700</v>
      </c>
      <c r="E1824">
        <v>410085799999000</v>
      </c>
      <c r="F1824">
        <v>97</v>
      </c>
      <c r="G1824">
        <v>19</v>
      </c>
      <c r="H1824">
        <v>2016</v>
      </c>
      <c r="I1824">
        <v>43</v>
      </c>
      <c r="J1824" t="s">
        <v>322</v>
      </c>
      <c r="K1824" s="1">
        <v>42667</v>
      </c>
      <c r="L1824" s="1">
        <v>42673</v>
      </c>
      <c r="M1824" t="s">
        <v>18</v>
      </c>
    </row>
    <row r="1825" spans="1:13" x14ac:dyDescent="0.25">
      <c r="A1825">
        <v>832462346</v>
      </c>
      <c r="B1825">
        <v>2035</v>
      </c>
      <c r="C1825">
        <v>5393</v>
      </c>
      <c r="F1825">
        <v>97</v>
      </c>
      <c r="G1825">
        <v>19</v>
      </c>
      <c r="H1825">
        <v>2016</v>
      </c>
      <c r="I1825">
        <v>43</v>
      </c>
      <c r="J1825" t="s">
        <v>322</v>
      </c>
      <c r="K1825" s="1">
        <v>42667</v>
      </c>
      <c r="L1825" s="1">
        <v>42673</v>
      </c>
      <c r="M1825" t="s">
        <v>19</v>
      </c>
    </row>
    <row r="1826" spans="1:13" x14ac:dyDescent="0.25">
      <c r="A1826">
        <v>832460123</v>
      </c>
      <c r="B1826">
        <v>13</v>
      </c>
      <c r="C1826">
        <v>5393</v>
      </c>
      <c r="D1826">
        <v>7700</v>
      </c>
      <c r="E1826">
        <v>400000610015000</v>
      </c>
      <c r="F1826">
        <v>97</v>
      </c>
      <c r="G1826">
        <v>19</v>
      </c>
      <c r="H1826">
        <v>2016</v>
      </c>
      <c r="I1826">
        <v>44</v>
      </c>
      <c r="J1826" t="s">
        <v>323</v>
      </c>
      <c r="K1826" s="1">
        <v>42674</v>
      </c>
      <c r="L1826" s="1">
        <v>42680</v>
      </c>
      <c r="M1826" t="s">
        <v>14</v>
      </c>
    </row>
    <row r="1827" spans="1:13" x14ac:dyDescent="0.25">
      <c r="A1827">
        <v>832460604</v>
      </c>
      <c r="B1827">
        <v>34</v>
      </c>
      <c r="C1827">
        <v>5393</v>
      </c>
      <c r="D1827">
        <v>7700</v>
      </c>
      <c r="E1827">
        <v>410015610040000</v>
      </c>
      <c r="F1827">
        <v>97</v>
      </c>
      <c r="G1827">
        <v>19</v>
      </c>
      <c r="H1827">
        <v>2016</v>
      </c>
      <c r="I1827">
        <v>44</v>
      </c>
      <c r="J1827" t="s">
        <v>323</v>
      </c>
      <c r="K1827" s="1">
        <v>42674</v>
      </c>
      <c r="L1827" s="1">
        <v>42680</v>
      </c>
      <c r="M1827" t="s">
        <v>15</v>
      </c>
    </row>
    <row r="1828" spans="1:13" x14ac:dyDescent="0.25">
      <c r="A1828">
        <v>832461085</v>
      </c>
      <c r="B1828">
        <v>310</v>
      </c>
      <c r="C1828">
        <v>5393</v>
      </c>
      <c r="D1828">
        <v>7700</v>
      </c>
      <c r="E1828">
        <v>410040610065000</v>
      </c>
      <c r="F1828">
        <v>97</v>
      </c>
      <c r="G1828">
        <v>19</v>
      </c>
      <c r="H1828">
        <v>2016</v>
      </c>
      <c r="I1828">
        <v>44</v>
      </c>
      <c r="J1828" t="s">
        <v>323</v>
      </c>
      <c r="K1828" s="1">
        <v>42674</v>
      </c>
      <c r="L1828" s="1">
        <v>42680</v>
      </c>
      <c r="M1828" t="s">
        <v>16</v>
      </c>
    </row>
    <row r="1829" spans="1:13" x14ac:dyDescent="0.25">
      <c r="A1829">
        <v>832461566</v>
      </c>
      <c r="B1829">
        <v>1039</v>
      </c>
      <c r="C1829">
        <v>5393</v>
      </c>
      <c r="D1829">
        <v>7700</v>
      </c>
      <c r="E1829">
        <v>410065610085000</v>
      </c>
      <c r="F1829">
        <v>97</v>
      </c>
      <c r="G1829">
        <v>19</v>
      </c>
      <c r="H1829">
        <v>2016</v>
      </c>
      <c r="I1829">
        <v>44</v>
      </c>
      <c r="J1829" t="s">
        <v>323</v>
      </c>
      <c r="K1829" s="1">
        <v>42674</v>
      </c>
      <c r="L1829" s="1">
        <v>42680</v>
      </c>
      <c r="M1829" t="s">
        <v>17</v>
      </c>
    </row>
    <row r="1830" spans="1:13" x14ac:dyDescent="0.25">
      <c r="A1830">
        <v>832462047</v>
      </c>
      <c r="B1830">
        <v>601</v>
      </c>
      <c r="C1830">
        <v>5393</v>
      </c>
      <c r="D1830">
        <v>7700</v>
      </c>
      <c r="E1830">
        <v>410085799999000</v>
      </c>
      <c r="F1830">
        <v>97</v>
      </c>
      <c r="G1830">
        <v>19</v>
      </c>
      <c r="H1830">
        <v>2016</v>
      </c>
      <c r="I1830">
        <v>44</v>
      </c>
      <c r="J1830" t="s">
        <v>323</v>
      </c>
      <c r="K1830" s="1">
        <v>42674</v>
      </c>
      <c r="L1830" s="1">
        <v>42680</v>
      </c>
      <c r="M1830" t="s">
        <v>18</v>
      </c>
    </row>
    <row r="1831" spans="1:13" x14ac:dyDescent="0.25">
      <c r="A1831">
        <v>832462213</v>
      </c>
      <c r="B1831">
        <v>1997</v>
      </c>
      <c r="C1831">
        <v>5393</v>
      </c>
      <c r="F1831">
        <v>97</v>
      </c>
      <c r="G1831">
        <v>19</v>
      </c>
      <c r="H1831">
        <v>2016</v>
      </c>
      <c r="I1831">
        <v>44</v>
      </c>
      <c r="J1831" t="s">
        <v>323</v>
      </c>
      <c r="K1831" s="1">
        <v>42674</v>
      </c>
      <c r="L1831" s="1">
        <v>42680</v>
      </c>
      <c r="M1831" t="s">
        <v>19</v>
      </c>
    </row>
    <row r="1832" spans="1:13" x14ac:dyDescent="0.25">
      <c r="A1832">
        <v>832460129</v>
      </c>
      <c r="B1832">
        <v>9</v>
      </c>
      <c r="C1832">
        <v>5393</v>
      </c>
      <c r="D1832">
        <v>7700</v>
      </c>
      <c r="E1832">
        <v>400000610015000</v>
      </c>
      <c r="F1832">
        <v>97</v>
      </c>
      <c r="G1832">
        <v>19</v>
      </c>
      <c r="H1832">
        <v>2016</v>
      </c>
      <c r="I1832">
        <v>45</v>
      </c>
      <c r="J1832" t="s">
        <v>324</v>
      </c>
      <c r="K1832" s="1">
        <v>42681</v>
      </c>
      <c r="L1832" s="1">
        <v>42687</v>
      </c>
      <c r="M1832" t="s">
        <v>14</v>
      </c>
    </row>
    <row r="1833" spans="1:13" x14ac:dyDescent="0.25">
      <c r="A1833">
        <v>832460613</v>
      </c>
      <c r="B1833">
        <v>26</v>
      </c>
      <c r="C1833">
        <v>5393</v>
      </c>
      <c r="D1833">
        <v>7700</v>
      </c>
      <c r="E1833">
        <v>410015610040000</v>
      </c>
      <c r="F1833">
        <v>97</v>
      </c>
      <c r="G1833">
        <v>19</v>
      </c>
      <c r="H1833">
        <v>2016</v>
      </c>
      <c r="I1833">
        <v>45</v>
      </c>
      <c r="J1833" t="s">
        <v>324</v>
      </c>
      <c r="K1833" s="1">
        <v>42681</v>
      </c>
      <c r="L1833" s="1">
        <v>42687</v>
      </c>
      <c r="M1833" t="s">
        <v>15</v>
      </c>
    </row>
    <row r="1834" spans="1:13" x14ac:dyDescent="0.25">
      <c r="A1834">
        <v>832461094</v>
      </c>
      <c r="B1834">
        <v>309</v>
      </c>
      <c r="C1834">
        <v>5393</v>
      </c>
      <c r="D1834">
        <v>7700</v>
      </c>
      <c r="E1834">
        <v>410040610065000</v>
      </c>
      <c r="F1834">
        <v>97</v>
      </c>
      <c r="G1834">
        <v>19</v>
      </c>
      <c r="H1834">
        <v>2016</v>
      </c>
      <c r="I1834">
        <v>45</v>
      </c>
      <c r="J1834" t="s">
        <v>324</v>
      </c>
      <c r="K1834" s="1">
        <v>42681</v>
      </c>
      <c r="L1834" s="1">
        <v>42687</v>
      </c>
      <c r="M1834" t="s">
        <v>16</v>
      </c>
    </row>
    <row r="1835" spans="1:13" x14ac:dyDescent="0.25">
      <c r="A1835">
        <v>832461575</v>
      </c>
      <c r="B1835">
        <v>1027</v>
      </c>
      <c r="C1835">
        <v>5393</v>
      </c>
      <c r="D1835">
        <v>7700</v>
      </c>
      <c r="E1835">
        <v>410065610085000</v>
      </c>
      <c r="F1835">
        <v>97</v>
      </c>
      <c r="G1835">
        <v>19</v>
      </c>
      <c r="H1835">
        <v>2016</v>
      </c>
      <c r="I1835">
        <v>45</v>
      </c>
      <c r="J1835" t="s">
        <v>324</v>
      </c>
      <c r="K1835" s="1">
        <v>42681</v>
      </c>
      <c r="L1835" s="1">
        <v>42687</v>
      </c>
      <c r="M1835" t="s">
        <v>17</v>
      </c>
    </row>
    <row r="1836" spans="1:13" x14ac:dyDescent="0.25">
      <c r="A1836">
        <v>832462056</v>
      </c>
      <c r="B1836">
        <v>597</v>
      </c>
      <c r="C1836">
        <v>5393</v>
      </c>
      <c r="D1836">
        <v>7700</v>
      </c>
      <c r="E1836">
        <v>410085799999000</v>
      </c>
      <c r="F1836">
        <v>97</v>
      </c>
      <c r="G1836">
        <v>19</v>
      </c>
      <c r="H1836">
        <v>2016</v>
      </c>
      <c r="I1836">
        <v>45</v>
      </c>
      <c r="J1836" t="s">
        <v>324</v>
      </c>
      <c r="K1836" s="1">
        <v>42681</v>
      </c>
      <c r="L1836" s="1">
        <v>42687</v>
      </c>
      <c r="M1836" t="s">
        <v>18</v>
      </c>
    </row>
    <row r="1837" spans="1:13" x14ac:dyDescent="0.25">
      <c r="A1837">
        <v>832462246</v>
      </c>
      <c r="B1837">
        <v>1968</v>
      </c>
      <c r="C1837">
        <v>5393</v>
      </c>
      <c r="F1837">
        <v>97</v>
      </c>
      <c r="G1837">
        <v>19</v>
      </c>
      <c r="H1837">
        <v>2016</v>
      </c>
      <c r="I1837">
        <v>45</v>
      </c>
      <c r="J1837" t="s">
        <v>324</v>
      </c>
      <c r="K1837" s="1">
        <v>42681</v>
      </c>
      <c r="L1837" s="1">
        <v>42687</v>
      </c>
      <c r="M1837" t="s">
        <v>19</v>
      </c>
    </row>
    <row r="1838" spans="1:13" x14ac:dyDescent="0.25">
      <c r="A1838">
        <v>832460141</v>
      </c>
      <c r="B1838">
        <v>7</v>
      </c>
      <c r="C1838">
        <v>5393</v>
      </c>
      <c r="D1838">
        <v>7700</v>
      </c>
      <c r="E1838">
        <v>400000610015000</v>
      </c>
      <c r="F1838">
        <v>97</v>
      </c>
      <c r="G1838">
        <v>19</v>
      </c>
      <c r="H1838">
        <v>2016</v>
      </c>
      <c r="I1838">
        <v>46</v>
      </c>
      <c r="J1838" t="s">
        <v>325</v>
      </c>
      <c r="K1838" s="1">
        <v>42688</v>
      </c>
      <c r="L1838" s="1">
        <v>42694</v>
      </c>
      <c r="M1838" t="s">
        <v>14</v>
      </c>
    </row>
    <row r="1839" spans="1:13" x14ac:dyDescent="0.25">
      <c r="A1839">
        <v>832460622</v>
      </c>
      <c r="B1839">
        <v>36</v>
      </c>
      <c r="C1839">
        <v>5393</v>
      </c>
      <c r="D1839">
        <v>7700</v>
      </c>
      <c r="E1839">
        <v>410015610040000</v>
      </c>
      <c r="F1839">
        <v>97</v>
      </c>
      <c r="G1839">
        <v>19</v>
      </c>
      <c r="H1839">
        <v>2016</v>
      </c>
      <c r="I1839">
        <v>46</v>
      </c>
      <c r="J1839" t="s">
        <v>325</v>
      </c>
      <c r="K1839" s="1">
        <v>42688</v>
      </c>
      <c r="L1839" s="1">
        <v>42694</v>
      </c>
      <c r="M1839" t="s">
        <v>15</v>
      </c>
    </row>
    <row r="1840" spans="1:13" x14ac:dyDescent="0.25">
      <c r="A1840">
        <v>832461103</v>
      </c>
      <c r="B1840">
        <v>358</v>
      </c>
      <c r="C1840">
        <v>5393</v>
      </c>
      <c r="D1840">
        <v>7700</v>
      </c>
      <c r="E1840">
        <v>410040610065000</v>
      </c>
      <c r="F1840">
        <v>97</v>
      </c>
      <c r="G1840">
        <v>19</v>
      </c>
      <c r="H1840">
        <v>2016</v>
      </c>
      <c r="I1840">
        <v>46</v>
      </c>
      <c r="J1840" t="s">
        <v>325</v>
      </c>
      <c r="K1840" s="1">
        <v>42688</v>
      </c>
      <c r="L1840" s="1">
        <v>42694</v>
      </c>
      <c r="M1840" t="s">
        <v>16</v>
      </c>
    </row>
    <row r="1841" spans="1:13" x14ac:dyDescent="0.25">
      <c r="A1841">
        <v>832461584</v>
      </c>
      <c r="B1841">
        <v>1086</v>
      </c>
      <c r="C1841">
        <v>5393</v>
      </c>
      <c r="D1841">
        <v>7700</v>
      </c>
      <c r="E1841">
        <v>410065610085000</v>
      </c>
      <c r="F1841">
        <v>97</v>
      </c>
      <c r="G1841">
        <v>19</v>
      </c>
      <c r="H1841">
        <v>2016</v>
      </c>
      <c r="I1841">
        <v>46</v>
      </c>
      <c r="J1841" t="s">
        <v>325</v>
      </c>
      <c r="K1841" s="1">
        <v>42688</v>
      </c>
      <c r="L1841" s="1">
        <v>42694</v>
      </c>
      <c r="M1841" t="s">
        <v>17</v>
      </c>
    </row>
    <row r="1842" spans="1:13" x14ac:dyDescent="0.25">
      <c r="A1842">
        <v>832462065</v>
      </c>
      <c r="B1842">
        <v>647</v>
      </c>
      <c r="C1842">
        <v>5393</v>
      </c>
      <c r="D1842">
        <v>7700</v>
      </c>
      <c r="E1842">
        <v>410085799999000</v>
      </c>
      <c r="F1842">
        <v>97</v>
      </c>
      <c r="G1842">
        <v>19</v>
      </c>
      <c r="H1842">
        <v>2016</v>
      </c>
      <c r="I1842">
        <v>46</v>
      </c>
      <c r="J1842" t="s">
        <v>325</v>
      </c>
      <c r="K1842" s="1">
        <v>42688</v>
      </c>
      <c r="L1842" s="1">
        <v>42694</v>
      </c>
      <c r="M1842" t="s">
        <v>18</v>
      </c>
    </row>
    <row r="1843" spans="1:13" x14ac:dyDescent="0.25">
      <c r="A1843">
        <v>832462490</v>
      </c>
      <c r="B1843">
        <v>2134</v>
      </c>
      <c r="C1843">
        <v>5393</v>
      </c>
      <c r="F1843">
        <v>97</v>
      </c>
      <c r="G1843">
        <v>19</v>
      </c>
      <c r="H1843">
        <v>2016</v>
      </c>
      <c r="I1843">
        <v>46</v>
      </c>
      <c r="J1843" t="s">
        <v>325</v>
      </c>
      <c r="K1843" s="1">
        <v>42688</v>
      </c>
      <c r="L1843" s="1">
        <v>42694</v>
      </c>
      <c r="M1843" t="s">
        <v>19</v>
      </c>
    </row>
    <row r="1844" spans="1:13" x14ac:dyDescent="0.25">
      <c r="A1844">
        <v>832460150</v>
      </c>
      <c r="B1844">
        <v>7</v>
      </c>
      <c r="C1844">
        <v>5393</v>
      </c>
      <c r="D1844">
        <v>7700</v>
      </c>
      <c r="E1844">
        <v>400000610015000</v>
      </c>
      <c r="F1844">
        <v>97</v>
      </c>
      <c r="G1844">
        <v>19</v>
      </c>
      <c r="H1844">
        <v>2016</v>
      </c>
      <c r="I1844">
        <v>47</v>
      </c>
      <c r="J1844" t="s">
        <v>326</v>
      </c>
      <c r="K1844" s="1">
        <v>42695</v>
      </c>
      <c r="L1844" s="1">
        <v>42701</v>
      </c>
      <c r="M1844" t="s">
        <v>14</v>
      </c>
    </row>
    <row r="1845" spans="1:13" x14ac:dyDescent="0.25">
      <c r="A1845">
        <v>832460631</v>
      </c>
      <c r="B1845">
        <v>33</v>
      </c>
      <c r="C1845">
        <v>5393</v>
      </c>
      <c r="D1845">
        <v>7700</v>
      </c>
      <c r="E1845">
        <v>410015610040000</v>
      </c>
      <c r="F1845">
        <v>97</v>
      </c>
      <c r="G1845">
        <v>19</v>
      </c>
      <c r="H1845">
        <v>2016</v>
      </c>
      <c r="I1845">
        <v>47</v>
      </c>
      <c r="J1845" t="s">
        <v>326</v>
      </c>
      <c r="K1845" s="1">
        <v>42695</v>
      </c>
      <c r="L1845" s="1">
        <v>42701</v>
      </c>
      <c r="M1845" t="s">
        <v>15</v>
      </c>
    </row>
    <row r="1846" spans="1:13" x14ac:dyDescent="0.25">
      <c r="A1846">
        <v>832461112</v>
      </c>
      <c r="B1846">
        <v>323</v>
      </c>
      <c r="C1846">
        <v>5393</v>
      </c>
      <c r="D1846">
        <v>7700</v>
      </c>
      <c r="E1846">
        <v>410040610065000</v>
      </c>
      <c r="F1846">
        <v>97</v>
      </c>
      <c r="G1846">
        <v>19</v>
      </c>
      <c r="H1846">
        <v>2016</v>
      </c>
      <c r="I1846">
        <v>47</v>
      </c>
      <c r="J1846" t="s">
        <v>326</v>
      </c>
      <c r="K1846" s="1">
        <v>42695</v>
      </c>
      <c r="L1846" s="1">
        <v>42701</v>
      </c>
      <c r="M1846" t="s">
        <v>16</v>
      </c>
    </row>
    <row r="1847" spans="1:13" x14ac:dyDescent="0.25">
      <c r="A1847">
        <v>832461594</v>
      </c>
      <c r="B1847">
        <v>1066</v>
      </c>
      <c r="C1847">
        <v>5393</v>
      </c>
      <c r="D1847">
        <v>7700</v>
      </c>
      <c r="E1847">
        <v>410065610085000</v>
      </c>
      <c r="F1847">
        <v>97</v>
      </c>
      <c r="G1847">
        <v>19</v>
      </c>
      <c r="H1847">
        <v>2016</v>
      </c>
      <c r="I1847">
        <v>47</v>
      </c>
      <c r="J1847" t="s">
        <v>326</v>
      </c>
      <c r="K1847" s="1">
        <v>42695</v>
      </c>
      <c r="L1847" s="1">
        <v>42701</v>
      </c>
      <c r="M1847" t="s">
        <v>17</v>
      </c>
    </row>
    <row r="1848" spans="1:13" x14ac:dyDescent="0.25">
      <c r="A1848">
        <v>832462074</v>
      </c>
      <c r="B1848">
        <v>655</v>
      </c>
      <c r="C1848">
        <v>5393</v>
      </c>
      <c r="D1848">
        <v>7700</v>
      </c>
      <c r="E1848">
        <v>410085799999000</v>
      </c>
      <c r="F1848">
        <v>97</v>
      </c>
      <c r="G1848">
        <v>19</v>
      </c>
      <c r="H1848">
        <v>2016</v>
      </c>
      <c r="I1848">
        <v>47</v>
      </c>
      <c r="J1848" t="s">
        <v>326</v>
      </c>
      <c r="K1848" s="1">
        <v>42695</v>
      </c>
      <c r="L1848" s="1">
        <v>42701</v>
      </c>
      <c r="M1848" t="s">
        <v>18</v>
      </c>
    </row>
    <row r="1849" spans="1:13" x14ac:dyDescent="0.25">
      <c r="A1849">
        <v>832462253</v>
      </c>
      <c r="B1849">
        <v>2084</v>
      </c>
      <c r="C1849">
        <v>5393</v>
      </c>
      <c r="F1849">
        <v>97</v>
      </c>
      <c r="G1849">
        <v>19</v>
      </c>
      <c r="H1849">
        <v>2016</v>
      </c>
      <c r="I1849">
        <v>47</v>
      </c>
      <c r="J1849" t="s">
        <v>326</v>
      </c>
      <c r="K1849" s="1">
        <v>42695</v>
      </c>
      <c r="L1849" s="1">
        <v>42701</v>
      </c>
      <c r="M1849" t="s">
        <v>19</v>
      </c>
    </row>
    <row r="1850" spans="1:13" x14ac:dyDescent="0.25">
      <c r="A1850">
        <v>832460159</v>
      </c>
      <c r="B1850">
        <v>6</v>
      </c>
      <c r="C1850">
        <v>5393</v>
      </c>
      <c r="D1850">
        <v>7700</v>
      </c>
      <c r="E1850">
        <v>400000610015000</v>
      </c>
      <c r="F1850">
        <v>97</v>
      </c>
      <c r="G1850">
        <v>19</v>
      </c>
      <c r="H1850">
        <v>2016</v>
      </c>
      <c r="I1850">
        <v>48</v>
      </c>
      <c r="J1850" t="s">
        <v>327</v>
      </c>
      <c r="K1850" s="1">
        <v>42702</v>
      </c>
      <c r="L1850" s="1">
        <v>42708</v>
      </c>
      <c r="M1850" t="s">
        <v>14</v>
      </c>
    </row>
    <row r="1851" spans="1:13" x14ac:dyDescent="0.25">
      <c r="A1851">
        <v>832460640</v>
      </c>
      <c r="B1851">
        <v>30</v>
      </c>
      <c r="C1851">
        <v>5393</v>
      </c>
      <c r="D1851">
        <v>7700</v>
      </c>
      <c r="E1851">
        <v>410015610040000</v>
      </c>
      <c r="F1851">
        <v>97</v>
      </c>
      <c r="G1851">
        <v>19</v>
      </c>
      <c r="H1851">
        <v>2016</v>
      </c>
      <c r="I1851">
        <v>48</v>
      </c>
      <c r="J1851" t="s">
        <v>327</v>
      </c>
      <c r="K1851" s="1">
        <v>42702</v>
      </c>
      <c r="L1851" s="1">
        <v>42708</v>
      </c>
      <c r="M1851" t="s">
        <v>15</v>
      </c>
    </row>
    <row r="1852" spans="1:13" x14ac:dyDescent="0.25">
      <c r="A1852">
        <v>832461121</v>
      </c>
      <c r="B1852">
        <v>359</v>
      </c>
      <c r="C1852">
        <v>5393</v>
      </c>
      <c r="D1852">
        <v>7700</v>
      </c>
      <c r="E1852">
        <v>410040610065000</v>
      </c>
      <c r="F1852">
        <v>97</v>
      </c>
      <c r="G1852">
        <v>19</v>
      </c>
      <c r="H1852">
        <v>2016</v>
      </c>
      <c r="I1852">
        <v>48</v>
      </c>
      <c r="J1852" t="s">
        <v>327</v>
      </c>
      <c r="K1852" s="1">
        <v>42702</v>
      </c>
      <c r="L1852" s="1">
        <v>42708</v>
      </c>
      <c r="M1852" t="s">
        <v>16</v>
      </c>
    </row>
    <row r="1853" spans="1:13" x14ac:dyDescent="0.25">
      <c r="A1853">
        <v>832461602</v>
      </c>
      <c r="B1853">
        <v>1091</v>
      </c>
      <c r="C1853">
        <v>5393</v>
      </c>
      <c r="D1853">
        <v>7700</v>
      </c>
      <c r="E1853">
        <v>410065610085000</v>
      </c>
      <c r="F1853">
        <v>97</v>
      </c>
      <c r="G1853">
        <v>19</v>
      </c>
      <c r="H1853">
        <v>2016</v>
      </c>
      <c r="I1853">
        <v>48</v>
      </c>
      <c r="J1853" t="s">
        <v>327</v>
      </c>
      <c r="K1853" s="1">
        <v>42702</v>
      </c>
      <c r="L1853" s="1">
        <v>42708</v>
      </c>
      <c r="M1853" t="s">
        <v>17</v>
      </c>
    </row>
    <row r="1854" spans="1:13" x14ac:dyDescent="0.25">
      <c r="A1854">
        <v>832462083</v>
      </c>
      <c r="B1854">
        <v>639</v>
      </c>
      <c r="C1854">
        <v>5393</v>
      </c>
      <c r="D1854">
        <v>7700</v>
      </c>
      <c r="E1854">
        <v>410085799999000</v>
      </c>
      <c r="F1854">
        <v>97</v>
      </c>
      <c r="G1854">
        <v>19</v>
      </c>
      <c r="H1854">
        <v>2016</v>
      </c>
      <c r="I1854">
        <v>48</v>
      </c>
      <c r="J1854" t="s">
        <v>327</v>
      </c>
      <c r="K1854" s="1">
        <v>42702</v>
      </c>
      <c r="L1854" s="1">
        <v>42708</v>
      </c>
      <c r="M1854" t="s">
        <v>18</v>
      </c>
    </row>
    <row r="1855" spans="1:13" x14ac:dyDescent="0.25">
      <c r="A1855">
        <v>832462444</v>
      </c>
      <c r="B1855">
        <v>2125</v>
      </c>
      <c r="C1855">
        <v>5393</v>
      </c>
      <c r="F1855">
        <v>97</v>
      </c>
      <c r="G1855">
        <v>19</v>
      </c>
      <c r="H1855">
        <v>2016</v>
      </c>
      <c r="I1855">
        <v>48</v>
      </c>
      <c r="J1855" t="s">
        <v>327</v>
      </c>
      <c r="K1855" s="1">
        <v>42702</v>
      </c>
      <c r="L1855" s="1">
        <v>42708</v>
      </c>
      <c r="M1855" t="s">
        <v>19</v>
      </c>
    </row>
    <row r="1856" spans="1:13" x14ac:dyDescent="0.25">
      <c r="A1856">
        <v>832460168</v>
      </c>
      <c r="B1856">
        <v>11</v>
      </c>
      <c r="C1856">
        <v>5393</v>
      </c>
      <c r="D1856">
        <v>7700</v>
      </c>
      <c r="E1856">
        <v>400000610015000</v>
      </c>
      <c r="F1856">
        <v>97</v>
      </c>
      <c r="G1856">
        <v>19</v>
      </c>
      <c r="H1856">
        <v>2016</v>
      </c>
      <c r="I1856">
        <v>49</v>
      </c>
      <c r="J1856" t="s">
        <v>328</v>
      </c>
      <c r="K1856" s="1">
        <v>42709</v>
      </c>
      <c r="L1856" s="1">
        <v>42715</v>
      </c>
      <c r="M1856" t="s">
        <v>14</v>
      </c>
    </row>
    <row r="1857" spans="1:13" x14ac:dyDescent="0.25">
      <c r="A1857">
        <v>832460649</v>
      </c>
      <c r="B1857">
        <v>36</v>
      </c>
      <c r="C1857">
        <v>5393</v>
      </c>
      <c r="D1857">
        <v>7700</v>
      </c>
      <c r="E1857">
        <v>410015610040000</v>
      </c>
      <c r="F1857">
        <v>97</v>
      </c>
      <c r="G1857">
        <v>19</v>
      </c>
      <c r="H1857">
        <v>2016</v>
      </c>
      <c r="I1857">
        <v>49</v>
      </c>
      <c r="J1857" t="s">
        <v>328</v>
      </c>
      <c r="K1857" s="1">
        <v>42709</v>
      </c>
      <c r="L1857" s="1">
        <v>42715</v>
      </c>
      <c r="M1857" t="s">
        <v>15</v>
      </c>
    </row>
    <row r="1858" spans="1:13" x14ac:dyDescent="0.25">
      <c r="A1858">
        <v>832461130</v>
      </c>
      <c r="B1858">
        <v>351</v>
      </c>
      <c r="C1858">
        <v>5393</v>
      </c>
      <c r="D1858">
        <v>7700</v>
      </c>
      <c r="E1858">
        <v>410040610065000</v>
      </c>
      <c r="F1858">
        <v>97</v>
      </c>
      <c r="G1858">
        <v>19</v>
      </c>
      <c r="H1858">
        <v>2016</v>
      </c>
      <c r="I1858">
        <v>49</v>
      </c>
      <c r="J1858" t="s">
        <v>328</v>
      </c>
      <c r="K1858" s="1">
        <v>42709</v>
      </c>
      <c r="L1858" s="1">
        <v>42715</v>
      </c>
      <c r="M1858" t="s">
        <v>16</v>
      </c>
    </row>
    <row r="1859" spans="1:13" x14ac:dyDescent="0.25">
      <c r="A1859">
        <v>832461611</v>
      </c>
      <c r="B1859">
        <v>1132</v>
      </c>
      <c r="C1859">
        <v>5393</v>
      </c>
      <c r="D1859">
        <v>7700</v>
      </c>
      <c r="E1859">
        <v>410065610085000</v>
      </c>
      <c r="F1859">
        <v>97</v>
      </c>
      <c r="G1859">
        <v>19</v>
      </c>
      <c r="H1859">
        <v>2016</v>
      </c>
      <c r="I1859">
        <v>49</v>
      </c>
      <c r="J1859" t="s">
        <v>328</v>
      </c>
      <c r="K1859" s="1">
        <v>42709</v>
      </c>
      <c r="L1859" s="1">
        <v>42715</v>
      </c>
      <c r="M1859" t="s">
        <v>17</v>
      </c>
    </row>
    <row r="1860" spans="1:13" x14ac:dyDescent="0.25">
      <c r="A1860">
        <v>832462092</v>
      </c>
      <c r="B1860">
        <v>670</v>
      </c>
      <c r="C1860">
        <v>5393</v>
      </c>
      <c r="D1860">
        <v>7700</v>
      </c>
      <c r="E1860">
        <v>410085799999000</v>
      </c>
      <c r="F1860">
        <v>97</v>
      </c>
      <c r="G1860">
        <v>19</v>
      </c>
      <c r="H1860">
        <v>2016</v>
      </c>
      <c r="I1860">
        <v>49</v>
      </c>
      <c r="J1860" t="s">
        <v>328</v>
      </c>
      <c r="K1860" s="1">
        <v>42709</v>
      </c>
      <c r="L1860" s="1">
        <v>42715</v>
      </c>
      <c r="M1860" t="s">
        <v>18</v>
      </c>
    </row>
    <row r="1861" spans="1:13" x14ac:dyDescent="0.25">
      <c r="A1861">
        <v>832462493</v>
      </c>
      <c r="B1861">
        <v>2200</v>
      </c>
      <c r="C1861">
        <v>5393</v>
      </c>
      <c r="F1861">
        <v>97</v>
      </c>
      <c r="G1861">
        <v>19</v>
      </c>
      <c r="H1861">
        <v>2016</v>
      </c>
      <c r="I1861">
        <v>49</v>
      </c>
      <c r="J1861" t="s">
        <v>328</v>
      </c>
      <c r="K1861" s="1">
        <v>42709</v>
      </c>
      <c r="L1861" s="1">
        <v>42715</v>
      </c>
      <c r="M1861" t="s">
        <v>19</v>
      </c>
    </row>
    <row r="1862" spans="1:13" x14ac:dyDescent="0.25">
      <c r="A1862">
        <v>832460177</v>
      </c>
      <c r="B1862">
        <v>10</v>
      </c>
      <c r="C1862">
        <v>5393</v>
      </c>
      <c r="D1862">
        <v>7700</v>
      </c>
      <c r="E1862">
        <v>400000610015000</v>
      </c>
      <c r="F1862">
        <v>97</v>
      </c>
      <c r="G1862">
        <v>19</v>
      </c>
      <c r="H1862">
        <v>2016</v>
      </c>
      <c r="I1862">
        <v>50</v>
      </c>
      <c r="J1862" t="s">
        <v>329</v>
      </c>
      <c r="K1862" s="1">
        <v>42716</v>
      </c>
      <c r="L1862" s="1">
        <v>42722</v>
      </c>
      <c r="M1862" t="s">
        <v>14</v>
      </c>
    </row>
    <row r="1863" spans="1:13" x14ac:dyDescent="0.25">
      <c r="A1863">
        <v>832460658</v>
      </c>
      <c r="B1863">
        <v>34</v>
      </c>
      <c r="C1863">
        <v>5393</v>
      </c>
      <c r="D1863">
        <v>7700</v>
      </c>
      <c r="E1863">
        <v>410015610040000</v>
      </c>
      <c r="F1863">
        <v>97</v>
      </c>
      <c r="G1863">
        <v>19</v>
      </c>
      <c r="H1863">
        <v>2016</v>
      </c>
      <c r="I1863">
        <v>50</v>
      </c>
      <c r="J1863" t="s">
        <v>329</v>
      </c>
      <c r="K1863" s="1">
        <v>42716</v>
      </c>
      <c r="L1863" s="1">
        <v>42722</v>
      </c>
      <c r="M1863" t="s">
        <v>15</v>
      </c>
    </row>
    <row r="1864" spans="1:13" x14ac:dyDescent="0.25">
      <c r="A1864">
        <v>832461139</v>
      </c>
      <c r="B1864">
        <v>333</v>
      </c>
      <c r="C1864">
        <v>5393</v>
      </c>
      <c r="D1864">
        <v>7700</v>
      </c>
      <c r="E1864">
        <v>410040610065000</v>
      </c>
      <c r="F1864">
        <v>97</v>
      </c>
      <c r="G1864">
        <v>19</v>
      </c>
      <c r="H1864">
        <v>2016</v>
      </c>
      <c r="I1864">
        <v>50</v>
      </c>
      <c r="J1864" t="s">
        <v>329</v>
      </c>
      <c r="K1864" s="1">
        <v>42716</v>
      </c>
      <c r="L1864" s="1">
        <v>42722</v>
      </c>
      <c r="M1864" t="s">
        <v>16</v>
      </c>
    </row>
    <row r="1865" spans="1:13" x14ac:dyDescent="0.25">
      <c r="A1865">
        <v>832461620</v>
      </c>
      <c r="B1865">
        <v>1173</v>
      </c>
      <c r="C1865">
        <v>5393</v>
      </c>
      <c r="D1865">
        <v>7700</v>
      </c>
      <c r="E1865">
        <v>410065610085000</v>
      </c>
      <c r="F1865">
        <v>97</v>
      </c>
      <c r="G1865">
        <v>19</v>
      </c>
      <c r="H1865">
        <v>2016</v>
      </c>
      <c r="I1865">
        <v>50</v>
      </c>
      <c r="J1865" t="s">
        <v>329</v>
      </c>
      <c r="K1865" s="1">
        <v>42716</v>
      </c>
      <c r="L1865" s="1">
        <v>42722</v>
      </c>
      <c r="M1865" t="s">
        <v>17</v>
      </c>
    </row>
    <row r="1866" spans="1:13" x14ac:dyDescent="0.25">
      <c r="A1866">
        <v>832462101</v>
      </c>
      <c r="B1866">
        <v>654</v>
      </c>
      <c r="C1866">
        <v>5393</v>
      </c>
      <c r="D1866">
        <v>7700</v>
      </c>
      <c r="E1866">
        <v>410085799999000</v>
      </c>
      <c r="F1866">
        <v>97</v>
      </c>
      <c r="G1866">
        <v>19</v>
      </c>
      <c r="H1866">
        <v>2016</v>
      </c>
      <c r="I1866">
        <v>50</v>
      </c>
      <c r="J1866" t="s">
        <v>329</v>
      </c>
      <c r="K1866" s="1">
        <v>42716</v>
      </c>
      <c r="L1866" s="1">
        <v>42722</v>
      </c>
      <c r="M1866" t="s">
        <v>18</v>
      </c>
    </row>
    <row r="1867" spans="1:13" x14ac:dyDescent="0.25">
      <c r="A1867">
        <v>832462349</v>
      </c>
      <c r="B1867">
        <v>2204</v>
      </c>
      <c r="C1867">
        <v>5393</v>
      </c>
      <c r="F1867">
        <v>97</v>
      </c>
      <c r="G1867">
        <v>19</v>
      </c>
      <c r="H1867">
        <v>2016</v>
      </c>
      <c r="I1867">
        <v>50</v>
      </c>
      <c r="J1867" t="s">
        <v>329</v>
      </c>
      <c r="K1867" s="1">
        <v>42716</v>
      </c>
      <c r="L1867" s="1">
        <v>42722</v>
      </c>
      <c r="M1867" t="s">
        <v>19</v>
      </c>
    </row>
    <row r="1868" spans="1:13" x14ac:dyDescent="0.25">
      <c r="A1868">
        <v>832460186</v>
      </c>
      <c r="B1868">
        <v>8</v>
      </c>
      <c r="C1868">
        <v>5393</v>
      </c>
      <c r="D1868">
        <v>7700</v>
      </c>
      <c r="E1868">
        <v>400000610015000</v>
      </c>
      <c r="F1868">
        <v>97</v>
      </c>
      <c r="G1868">
        <v>19</v>
      </c>
      <c r="H1868">
        <v>2016</v>
      </c>
      <c r="I1868">
        <v>51</v>
      </c>
      <c r="J1868" t="s">
        <v>330</v>
      </c>
      <c r="K1868" s="1">
        <v>42723</v>
      </c>
      <c r="L1868" s="1">
        <v>42729</v>
      </c>
      <c r="M1868" t="s">
        <v>14</v>
      </c>
    </row>
    <row r="1869" spans="1:13" x14ac:dyDescent="0.25">
      <c r="A1869">
        <v>832460667</v>
      </c>
      <c r="B1869">
        <v>18</v>
      </c>
      <c r="C1869">
        <v>5393</v>
      </c>
      <c r="D1869">
        <v>7700</v>
      </c>
      <c r="E1869">
        <v>410015610040000</v>
      </c>
      <c r="F1869">
        <v>97</v>
      </c>
      <c r="G1869">
        <v>19</v>
      </c>
      <c r="H1869">
        <v>2016</v>
      </c>
      <c r="I1869">
        <v>51</v>
      </c>
      <c r="J1869" t="s">
        <v>330</v>
      </c>
      <c r="K1869" s="1">
        <v>42723</v>
      </c>
      <c r="L1869" s="1">
        <v>42729</v>
      </c>
      <c r="M1869" t="s">
        <v>15</v>
      </c>
    </row>
    <row r="1870" spans="1:13" x14ac:dyDescent="0.25">
      <c r="A1870">
        <v>832461148</v>
      </c>
      <c r="B1870">
        <v>377</v>
      </c>
      <c r="C1870">
        <v>5393</v>
      </c>
      <c r="D1870">
        <v>7700</v>
      </c>
      <c r="E1870">
        <v>410040610065000</v>
      </c>
      <c r="F1870">
        <v>97</v>
      </c>
      <c r="G1870">
        <v>19</v>
      </c>
      <c r="H1870">
        <v>2016</v>
      </c>
      <c r="I1870">
        <v>51</v>
      </c>
      <c r="J1870" t="s">
        <v>330</v>
      </c>
      <c r="K1870" s="1">
        <v>42723</v>
      </c>
      <c r="L1870" s="1">
        <v>42729</v>
      </c>
      <c r="M1870" t="s">
        <v>16</v>
      </c>
    </row>
    <row r="1871" spans="1:13" x14ac:dyDescent="0.25">
      <c r="A1871">
        <v>832461629</v>
      </c>
      <c r="B1871">
        <v>1283</v>
      </c>
      <c r="C1871">
        <v>5393</v>
      </c>
      <c r="D1871">
        <v>7700</v>
      </c>
      <c r="E1871">
        <v>410065610085000</v>
      </c>
      <c r="F1871">
        <v>97</v>
      </c>
      <c r="G1871">
        <v>19</v>
      </c>
      <c r="H1871">
        <v>2016</v>
      </c>
      <c r="I1871">
        <v>51</v>
      </c>
      <c r="J1871" t="s">
        <v>330</v>
      </c>
      <c r="K1871" s="1">
        <v>42723</v>
      </c>
      <c r="L1871" s="1">
        <v>42729</v>
      </c>
      <c r="M1871" t="s">
        <v>17</v>
      </c>
    </row>
    <row r="1872" spans="1:13" x14ac:dyDescent="0.25">
      <c r="A1872">
        <v>832462110</v>
      </c>
      <c r="B1872">
        <v>749</v>
      </c>
      <c r="C1872">
        <v>5393</v>
      </c>
      <c r="D1872">
        <v>7700</v>
      </c>
      <c r="E1872">
        <v>410085799999000</v>
      </c>
      <c r="F1872">
        <v>97</v>
      </c>
      <c r="G1872">
        <v>19</v>
      </c>
      <c r="H1872">
        <v>2016</v>
      </c>
      <c r="I1872">
        <v>51</v>
      </c>
      <c r="J1872" t="s">
        <v>330</v>
      </c>
      <c r="K1872" s="1">
        <v>42723</v>
      </c>
      <c r="L1872" s="1">
        <v>42729</v>
      </c>
      <c r="M1872" t="s">
        <v>18</v>
      </c>
    </row>
    <row r="1873" spans="1:13" x14ac:dyDescent="0.25">
      <c r="A1873">
        <v>832462546</v>
      </c>
      <c r="B1873">
        <v>2435</v>
      </c>
      <c r="C1873">
        <v>5393</v>
      </c>
      <c r="F1873">
        <v>97</v>
      </c>
      <c r="G1873">
        <v>19</v>
      </c>
      <c r="H1873">
        <v>2016</v>
      </c>
      <c r="I1873">
        <v>51</v>
      </c>
      <c r="J1873" t="s">
        <v>330</v>
      </c>
      <c r="K1873" s="1">
        <v>42723</v>
      </c>
      <c r="L1873" s="1">
        <v>42729</v>
      </c>
      <c r="M1873" t="s">
        <v>19</v>
      </c>
    </row>
    <row r="1874" spans="1:13" x14ac:dyDescent="0.25">
      <c r="A1874">
        <v>832460195</v>
      </c>
      <c r="B1874">
        <v>8</v>
      </c>
      <c r="C1874">
        <v>5393</v>
      </c>
      <c r="D1874">
        <v>7700</v>
      </c>
      <c r="E1874">
        <v>400000610015000</v>
      </c>
      <c r="F1874">
        <v>97</v>
      </c>
      <c r="G1874">
        <v>19</v>
      </c>
      <c r="H1874">
        <v>2016</v>
      </c>
      <c r="I1874">
        <v>52</v>
      </c>
      <c r="J1874" t="s">
        <v>331</v>
      </c>
      <c r="K1874" s="1">
        <v>42730</v>
      </c>
      <c r="L1874" s="1">
        <v>42736</v>
      </c>
      <c r="M1874" t="s">
        <v>14</v>
      </c>
    </row>
    <row r="1875" spans="1:13" x14ac:dyDescent="0.25">
      <c r="A1875">
        <v>832460676</v>
      </c>
      <c r="B1875">
        <v>46</v>
      </c>
      <c r="C1875">
        <v>5393</v>
      </c>
      <c r="D1875">
        <v>7700</v>
      </c>
      <c r="E1875">
        <v>410015610040000</v>
      </c>
      <c r="F1875">
        <v>97</v>
      </c>
      <c r="G1875">
        <v>19</v>
      </c>
      <c r="H1875">
        <v>2016</v>
      </c>
      <c r="I1875">
        <v>52</v>
      </c>
      <c r="J1875" t="s">
        <v>331</v>
      </c>
      <c r="K1875" s="1">
        <v>42730</v>
      </c>
      <c r="L1875" s="1">
        <v>42736</v>
      </c>
      <c r="M1875" t="s">
        <v>15</v>
      </c>
    </row>
    <row r="1876" spans="1:13" x14ac:dyDescent="0.25">
      <c r="A1876">
        <v>832461157</v>
      </c>
      <c r="B1876">
        <v>351</v>
      </c>
      <c r="C1876">
        <v>5393</v>
      </c>
      <c r="D1876">
        <v>7700</v>
      </c>
      <c r="E1876">
        <v>410040610065000</v>
      </c>
      <c r="F1876">
        <v>97</v>
      </c>
      <c r="G1876">
        <v>19</v>
      </c>
      <c r="H1876">
        <v>2016</v>
      </c>
      <c r="I1876">
        <v>52</v>
      </c>
      <c r="J1876" t="s">
        <v>331</v>
      </c>
      <c r="K1876" s="1">
        <v>42730</v>
      </c>
      <c r="L1876" s="1">
        <v>42736</v>
      </c>
      <c r="M1876" t="s">
        <v>16</v>
      </c>
    </row>
    <row r="1877" spans="1:13" x14ac:dyDescent="0.25">
      <c r="A1877">
        <v>832461638</v>
      </c>
      <c r="B1877">
        <v>1363</v>
      </c>
      <c r="C1877">
        <v>5393</v>
      </c>
      <c r="D1877">
        <v>7700</v>
      </c>
      <c r="E1877">
        <v>410065610085000</v>
      </c>
      <c r="F1877">
        <v>97</v>
      </c>
      <c r="G1877">
        <v>19</v>
      </c>
      <c r="H1877">
        <v>2016</v>
      </c>
      <c r="I1877">
        <v>52</v>
      </c>
      <c r="J1877" t="s">
        <v>331</v>
      </c>
      <c r="K1877" s="1">
        <v>42730</v>
      </c>
      <c r="L1877" s="1">
        <v>42736</v>
      </c>
      <c r="M1877" t="s">
        <v>17</v>
      </c>
    </row>
    <row r="1878" spans="1:13" x14ac:dyDescent="0.25">
      <c r="A1878">
        <v>832462119</v>
      </c>
      <c r="B1878">
        <v>852</v>
      </c>
      <c r="C1878">
        <v>5393</v>
      </c>
      <c r="D1878">
        <v>7700</v>
      </c>
      <c r="E1878">
        <v>410085799999000</v>
      </c>
      <c r="F1878">
        <v>97</v>
      </c>
      <c r="G1878">
        <v>19</v>
      </c>
      <c r="H1878">
        <v>2016</v>
      </c>
      <c r="I1878">
        <v>52</v>
      </c>
      <c r="J1878" t="s">
        <v>331</v>
      </c>
      <c r="K1878" s="1">
        <v>42730</v>
      </c>
      <c r="L1878" s="1">
        <v>42736</v>
      </c>
      <c r="M1878" t="s">
        <v>18</v>
      </c>
    </row>
    <row r="1879" spans="1:13" x14ac:dyDescent="0.25">
      <c r="A1879">
        <v>832462188</v>
      </c>
      <c r="B1879">
        <v>2620</v>
      </c>
      <c r="C1879">
        <v>5393</v>
      </c>
      <c r="F1879">
        <v>97</v>
      </c>
      <c r="G1879">
        <v>19</v>
      </c>
      <c r="H1879">
        <v>2016</v>
      </c>
      <c r="I1879">
        <v>52</v>
      </c>
      <c r="J1879" t="s">
        <v>331</v>
      </c>
      <c r="K1879" s="1">
        <v>42730</v>
      </c>
      <c r="L1879" s="1">
        <v>42736</v>
      </c>
      <c r="M1879" t="s">
        <v>19</v>
      </c>
    </row>
    <row r="1880" spans="1:13" x14ac:dyDescent="0.25">
      <c r="A1880">
        <v>832459725</v>
      </c>
      <c r="B1880">
        <v>12</v>
      </c>
      <c r="C1880">
        <v>5393</v>
      </c>
      <c r="D1880">
        <v>7700</v>
      </c>
      <c r="E1880">
        <v>400000610015000</v>
      </c>
      <c r="F1880">
        <v>97</v>
      </c>
      <c r="G1880">
        <v>19</v>
      </c>
      <c r="H1880">
        <v>2017</v>
      </c>
      <c r="I1880">
        <v>1</v>
      </c>
      <c r="J1880" t="s">
        <v>332</v>
      </c>
      <c r="K1880" s="1">
        <v>42737</v>
      </c>
      <c r="L1880" s="1">
        <v>42743</v>
      </c>
      <c r="M1880" t="s">
        <v>14</v>
      </c>
    </row>
    <row r="1881" spans="1:13" x14ac:dyDescent="0.25">
      <c r="A1881">
        <v>832460206</v>
      </c>
      <c r="B1881">
        <v>51</v>
      </c>
      <c r="C1881">
        <v>5393</v>
      </c>
      <c r="D1881">
        <v>7700</v>
      </c>
      <c r="E1881">
        <v>410015610040000</v>
      </c>
      <c r="F1881">
        <v>97</v>
      </c>
      <c r="G1881">
        <v>19</v>
      </c>
      <c r="H1881">
        <v>2017</v>
      </c>
      <c r="I1881">
        <v>1</v>
      </c>
      <c r="J1881" t="s">
        <v>332</v>
      </c>
      <c r="K1881" s="1">
        <v>42737</v>
      </c>
      <c r="L1881" s="1">
        <v>42743</v>
      </c>
      <c r="M1881" t="s">
        <v>15</v>
      </c>
    </row>
    <row r="1882" spans="1:13" x14ac:dyDescent="0.25">
      <c r="A1882">
        <v>832460687</v>
      </c>
      <c r="B1882">
        <v>397</v>
      </c>
      <c r="C1882">
        <v>5393</v>
      </c>
      <c r="D1882">
        <v>7700</v>
      </c>
      <c r="E1882">
        <v>410040610065000</v>
      </c>
      <c r="F1882">
        <v>97</v>
      </c>
      <c r="G1882">
        <v>19</v>
      </c>
      <c r="H1882">
        <v>2017</v>
      </c>
      <c r="I1882">
        <v>1</v>
      </c>
      <c r="J1882" t="s">
        <v>332</v>
      </c>
      <c r="K1882" s="1">
        <v>42737</v>
      </c>
      <c r="L1882" s="1">
        <v>42743</v>
      </c>
      <c r="M1882" t="s">
        <v>16</v>
      </c>
    </row>
    <row r="1883" spans="1:13" x14ac:dyDescent="0.25">
      <c r="A1883">
        <v>832461165</v>
      </c>
      <c r="B1883">
        <v>1429</v>
      </c>
      <c r="C1883">
        <v>5393</v>
      </c>
      <c r="D1883">
        <v>7700</v>
      </c>
      <c r="E1883">
        <v>410065610085000</v>
      </c>
      <c r="F1883">
        <v>97</v>
      </c>
      <c r="G1883">
        <v>19</v>
      </c>
      <c r="H1883">
        <v>2017</v>
      </c>
      <c r="I1883">
        <v>1</v>
      </c>
      <c r="J1883" t="s">
        <v>332</v>
      </c>
      <c r="K1883" s="1">
        <v>42737</v>
      </c>
      <c r="L1883" s="1">
        <v>42743</v>
      </c>
      <c r="M1883" t="s">
        <v>17</v>
      </c>
    </row>
    <row r="1884" spans="1:13" x14ac:dyDescent="0.25">
      <c r="A1884">
        <v>832461649</v>
      </c>
      <c r="B1884">
        <v>874</v>
      </c>
      <c r="C1884">
        <v>5393</v>
      </c>
      <c r="D1884">
        <v>7700</v>
      </c>
      <c r="E1884">
        <v>410085799999000</v>
      </c>
      <c r="F1884">
        <v>97</v>
      </c>
      <c r="G1884">
        <v>19</v>
      </c>
      <c r="H1884">
        <v>2017</v>
      </c>
      <c r="I1884">
        <v>1</v>
      </c>
      <c r="J1884" t="s">
        <v>332</v>
      </c>
      <c r="K1884" s="1">
        <v>42737</v>
      </c>
      <c r="L1884" s="1">
        <v>42743</v>
      </c>
      <c r="M1884" t="s">
        <v>18</v>
      </c>
    </row>
    <row r="1885" spans="1:13" x14ac:dyDescent="0.25">
      <c r="A1885">
        <v>832462505</v>
      </c>
      <c r="B1885">
        <v>2763</v>
      </c>
      <c r="C1885">
        <v>5393</v>
      </c>
      <c r="F1885">
        <v>97</v>
      </c>
      <c r="G1885">
        <v>19</v>
      </c>
      <c r="H1885">
        <v>2017</v>
      </c>
      <c r="I1885">
        <v>1</v>
      </c>
      <c r="J1885" t="s">
        <v>332</v>
      </c>
      <c r="K1885" s="1">
        <v>42737</v>
      </c>
      <c r="L1885" s="1">
        <v>42743</v>
      </c>
      <c r="M1885" t="s">
        <v>19</v>
      </c>
    </row>
    <row r="1886" spans="1:13" x14ac:dyDescent="0.25">
      <c r="A1886">
        <v>832459735</v>
      </c>
      <c r="B1886">
        <v>6</v>
      </c>
      <c r="C1886">
        <v>5393</v>
      </c>
      <c r="D1886">
        <v>7700</v>
      </c>
      <c r="E1886">
        <v>400000610015000</v>
      </c>
      <c r="F1886">
        <v>97</v>
      </c>
      <c r="G1886">
        <v>19</v>
      </c>
      <c r="H1886">
        <v>2017</v>
      </c>
      <c r="I1886">
        <v>2</v>
      </c>
      <c r="J1886" t="s">
        <v>333</v>
      </c>
      <c r="K1886" s="1">
        <v>42744</v>
      </c>
      <c r="L1886" s="1">
        <v>42750</v>
      </c>
      <c r="M1886" t="s">
        <v>14</v>
      </c>
    </row>
    <row r="1887" spans="1:13" x14ac:dyDescent="0.25">
      <c r="A1887">
        <v>832460216</v>
      </c>
      <c r="B1887">
        <v>39</v>
      </c>
      <c r="C1887">
        <v>5393</v>
      </c>
      <c r="D1887">
        <v>7700</v>
      </c>
      <c r="E1887">
        <v>410015610040000</v>
      </c>
      <c r="F1887">
        <v>97</v>
      </c>
      <c r="G1887">
        <v>19</v>
      </c>
      <c r="H1887">
        <v>2017</v>
      </c>
      <c r="I1887">
        <v>2</v>
      </c>
      <c r="J1887" t="s">
        <v>333</v>
      </c>
      <c r="K1887" s="1">
        <v>42744</v>
      </c>
      <c r="L1887" s="1">
        <v>42750</v>
      </c>
      <c r="M1887" t="s">
        <v>15</v>
      </c>
    </row>
    <row r="1888" spans="1:13" x14ac:dyDescent="0.25">
      <c r="A1888">
        <v>832460697</v>
      </c>
      <c r="B1888">
        <v>420</v>
      </c>
      <c r="C1888">
        <v>5393</v>
      </c>
      <c r="D1888">
        <v>7700</v>
      </c>
      <c r="E1888">
        <v>410040610065000</v>
      </c>
      <c r="F1888">
        <v>97</v>
      </c>
      <c r="G1888">
        <v>19</v>
      </c>
      <c r="H1888">
        <v>2017</v>
      </c>
      <c r="I1888">
        <v>2</v>
      </c>
      <c r="J1888" t="s">
        <v>333</v>
      </c>
      <c r="K1888" s="1">
        <v>42744</v>
      </c>
      <c r="L1888" s="1">
        <v>42750</v>
      </c>
      <c r="M1888" t="s">
        <v>16</v>
      </c>
    </row>
    <row r="1889" spans="1:13" x14ac:dyDescent="0.25">
      <c r="A1889">
        <v>832461178</v>
      </c>
      <c r="B1889">
        <v>1403</v>
      </c>
      <c r="C1889">
        <v>5393</v>
      </c>
      <c r="D1889">
        <v>7700</v>
      </c>
      <c r="E1889">
        <v>410065610085000</v>
      </c>
      <c r="F1889">
        <v>97</v>
      </c>
      <c r="G1889">
        <v>19</v>
      </c>
      <c r="H1889">
        <v>2017</v>
      </c>
      <c r="I1889">
        <v>2</v>
      </c>
      <c r="J1889" t="s">
        <v>333</v>
      </c>
      <c r="K1889" s="1">
        <v>42744</v>
      </c>
      <c r="L1889" s="1">
        <v>42750</v>
      </c>
      <c r="M1889" t="s">
        <v>17</v>
      </c>
    </row>
    <row r="1890" spans="1:13" x14ac:dyDescent="0.25">
      <c r="A1890">
        <v>832461659</v>
      </c>
      <c r="B1890">
        <v>943</v>
      </c>
      <c r="C1890">
        <v>5393</v>
      </c>
      <c r="D1890">
        <v>7700</v>
      </c>
      <c r="E1890">
        <v>410085799999000</v>
      </c>
      <c r="F1890">
        <v>97</v>
      </c>
      <c r="G1890">
        <v>19</v>
      </c>
      <c r="H1890">
        <v>2017</v>
      </c>
      <c r="I1890">
        <v>2</v>
      </c>
      <c r="J1890" t="s">
        <v>333</v>
      </c>
      <c r="K1890" s="1">
        <v>42744</v>
      </c>
      <c r="L1890" s="1">
        <v>42750</v>
      </c>
      <c r="M1890" t="s">
        <v>18</v>
      </c>
    </row>
    <row r="1891" spans="1:13" x14ac:dyDescent="0.25">
      <c r="A1891">
        <v>832462548</v>
      </c>
      <c r="B1891">
        <v>2811</v>
      </c>
      <c r="C1891">
        <v>5393</v>
      </c>
      <c r="F1891">
        <v>97</v>
      </c>
      <c r="G1891">
        <v>19</v>
      </c>
      <c r="H1891">
        <v>2017</v>
      </c>
      <c r="I1891">
        <v>2</v>
      </c>
      <c r="J1891" t="s">
        <v>333</v>
      </c>
      <c r="K1891" s="1">
        <v>42744</v>
      </c>
      <c r="L1891" s="1">
        <v>42750</v>
      </c>
      <c r="M1891" t="s">
        <v>19</v>
      </c>
    </row>
    <row r="1892" spans="1:13" x14ac:dyDescent="0.25">
      <c r="A1892">
        <v>832459745</v>
      </c>
      <c r="B1892">
        <v>11</v>
      </c>
      <c r="C1892">
        <v>5393</v>
      </c>
      <c r="D1892">
        <v>7700</v>
      </c>
      <c r="E1892">
        <v>400000610015000</v>
      </c>
      <c r="F1892">
        <v>97</v>
      </c>
      <c r="G1892">
        <v>19</v>
      </c>
      <c r="H1892">
        <v>2017</v>
      </c>
      <c r="I1892">
        <v>3</v>
      </c>
      <c r="J1892" t="s">
        <v>334</v>
      </c>
      <c r="K1892" s="1">
        <v>42751</v>
      </c>
      <c r="L1892" s="1">
        <v>42757</v>
      </c>
      <c r="M1892" t="s">
        <v>14</v>
      </c>
    </row>
    <row r="1893" spans="1:13" x14ac:dyDescent="0.25">
      <c r="A1893">
        <v>832460226</v>
      </c>
      <c r="B1893">
        <v>43</v>
      </c>
      <c r="C1893">
        <v>5393</v>
      </c>
      <c r="D1893">
        <v>7700</v>
      </c>
      <c r="E1893">
        <v>410015610040000</v>
      </c>
      <c r="F1893">
        <v>97</v>
      </c>
      <c r="G1893">
        <v>19</v>
      </c>
      <c r="H1893">
        <v>2017</v>
      </c>
      <c r="I1893">
        <v>3</v>
      </c>
      <c r="J1893" t="s">
        <v>334</v>
      </c>
      <c r="K1893" s="1">
        <v>42751</v>
      </c>
      <c r="L1893" s="1">
        <v>42757</v>
      </c>
      <c r="M1893" t="s">
        <v>15</v>
      </c>
    </row>
    <row r="1894" spans="1:13" x14ac:dyDescent="0.25">
      <c r="A1894">
        <v>832460707</v>
      </c>
      <c r="B1894">
        <v>416</v>
      </c>
      <c r="C1894">
        <v>5393</v>
      </c>
      <c r="D1894">
        <v>7700</v>
      </c>
      <c r="E1894">
        <v>410040610065000</v>
      </c>
      <c r="F1894">
        <v>97</v>
      </c>
      <c r="G1894">
        <v>19</v>
      </c>
      <c r="H1894">
        <v>2017</v>
      </c>
      <c r="I1894">
        <v>3</v>
      </c>
      <c r="J1894" t="s">
        <v>334</v>
      </c>
      <c r="K1894" s="1">
        <v>42751</v>
      </c>
      <c r="L1894" s="1">
        <v>42757</v>
      </c>
      <c r="M1894" t="s">
        <v>16</v>
      </c>
    </row>
    <row r="1895" spans="1:13" x14ac:dyDescent="0.25">
      <c r="A1895">
        <v>832461188</v>
      </c>
      <c r="B1895">
        <v>1460</v>
      </c>
      <c r="C1895">
        <v>5393</v>
      </c>
      <c r="D1895">
        <v>7700</v>
      </c>
      <c r="E1895">
        <v>410065610085000</v>
      </c>
      <c r="F1895">
        <v>97</v>
      </c>
      <c r="G1895">
        <v>19</v>
      </c>
      <c r="H1895">
        <v>2017</v>
      </c>
      <c r="I1895">
        <v>3</v>
      </c>
      <c r="J1895" t="s">
        <v>334</v>
      </c>
      <c r="K1895" s="1">
        <v>42751</v>
      </c>
      <c r="L1895" s="1">
        <v>42757</v>
      </c>
      <c r="M1895" t="s">
        <v>17</v>
      </c>
    </row>
    <row r="1896" spans="1:13" x14ac:dyDescent="0.25">
      <c r="A1896">
        <v>832461669</v>
      </c>
      <c r="B1896">
        <v>903</v>
      </c>
      <c r="C1896">
        <v>5393</v>
      </c>
      <c r="D1896">
        <v>7700</v>
      </c>
      <c r="E1896">
        <v>410085799999000</v>
      </c>
      <c r="F1896">
        <v>97</v>
      </c>
      <c r="G1896">
        <v>19</v>
      </c>
      <c r="H1896">
        <v>2017</v>
      </c>
      <c r="I1896">
        <v>3</v>
      </c>
      <c r="J1896" t="s">
        <v>334</v>
      </c>
      <c r="K1896" s="1">
        <v>42751</v>
      </c>
      <c r="L1896" s="1">
        <v>42757</v>
      </c>
      <c r="M1896" t="s">
        <v>18</v>
      </c>
    </row>
    <row r="1897" spans="1:13" x14ac:dyDescent="0.25">
      <c r="A1897">
        <v>832462364</v>
      </c>
      <c r="B1897">
        <v>2833</v>
      </c>
      <c r="C1897">
        <v>5393</v>
      </c>
      <c r="F1897">
        <v>97</v>
      </c>
      <c r="G1897">
        <v>19</v>
      </c>
      <c r="H1897">
        <v>2017</v>
      </c>
      <c r="I1897">
        <v>3</v>
      </c>
      <c r="J1897" t="s">
        <v>334</v>
      </c>
      <c r="K1897" s="1">
        <v>42751</v>
      </c>
      <c r="L1897" s="1">
        <v>42757</v>
      </c>
      <c r="M1897" t="s">
        <v>19</v>
      </c>
    </row>
    <row r="1898" spans="1:13" x14ac:dyDescent="0.25">
      <c r="A1898">
        <v>832459755</v>
      </c>
      <c r="B1898">
        <v>7</v>
      </c>
      <c r="C1898">
        <v>5393</v>
      </c>
      <c r="D1898">
        <v>7700</v>
      </c>
      <c r="E1898">
        <v>400000610015000</v>
      </c>
      <c r="F1898">
        <v>97</v>
      </c>
      <c r="G1898">
        <v>19</v>
      </c>
      <c r="H1898">
        <v>2017</v>
      </c>
      <c r="I1898">
        <v>4</v>
      </c>
      <c r="J1898" t="s">
        <v>335</v>
      </c>
      <c r="K1898" s="1">
        <v>42758</v>
      </c>
      <c r="L1898" s="1">
        <v>42764</v>
      </c>
      <c r="M1898" t="s">
        <v>14</v>
      </c>
    </row>
    <row r="1899" spans="1:13" x14ac:dyDescent="0.25">
      <c r="A1899">
        <v>832460236</v>
      </c>
      <c r="B1899">
        <v>34</v>
      </c>
      <c r="C1899">
        <v>5393</v>
      </c>
      <c r="D1899">
        <v>7700</v>
      </c>
      <c r="E1899">
        <v>410015610040000</v>
      </c>
      <c r="F1899">
        <v>97</v>
      </c>
      <c r="G1899">
        <v>19</v>
      </c>
      <c r="H1899">
        <v>2017</v>
      </c>
      <c r="I1899">
        <v>4</v>
      </c>
      <c r="J1899" t="s">
        <v>335</v>
      </c>
      <c r="K1899" s="1">
        <v>42758</v>
      </c>
      <c r="L1899" s="1">
        <v>42764</v>
      </c>
      <c r="M1899" t="s">
        <v>15</v>
      </c>
    </row>
    <row r="1900" spans="1:13" x14ac:dyDescent="0.25">
      <c r="A1900">
        <v>832460717</v>
      </c>
      <c r="B1900">
        <v>401</v>
      </c>
      <c r="C1900">
        <v>5393</v>
      </c>
      <c r="D1900">
        <v>7700</v>
      </c>
      <c r="E1900">
        <v>410040610065000</v>
      </c>
      <c r="F1900">
        <v>97</v>
      </c>
      <c r="G1900">
        <v>19</v>
      </c>
      <c r="H1900">
        <v>2017</v>
      </c>
      <c r="I1900">
        <v>4</v>
      </c>
      <c r="J1900" t="s">
        <v>335</v>
      </c>
      <c r="K1900" s="1">
        <v>42758</v>
      </c>
      <c r="L1900" s="1">
        <v>42764</v>
      </c>
      <c r="M1900" t="s">
        <v>16</v>
      </c>
    </row>
    <row r="1901" spans="1:13" x14ac:dyDescent="0.25">
      <c r="A1901">
        <v>832461198</v>
      </c>
      <c r="B1901">
        <v>1418</v>
      </c>
      <c r="C1901">
        <v>5393</v>
      </c>
      <c r="D1901">
        <v>7700</v>
      </c>
      <c r="E1901">
        <v>410065610085000</v>
      </c>
      <c r="F1901">
        <v>97</v>
      </c>
      <c r="G1901">
        <v>19</v>
      </c>
      <c r="H1901">
        <v>2017</v>
      </c>
      <c r="I1901">
        <v>4</v>
      </c>
      <c r="J1901" t="s">
        <v>335</v>
      </c>
      <c r="K1901" s="1">
        <v>42758</v>
      </c>
      <c r="L1901" s="1">
        <v>42764</v>
      </c>
      <c r="M1901" t="s">
        <v>17</v>
      </c>
    </row>
    <row r="1902" spans="1:13" x14ac:dyDescent="0.25">
      <c r="A1902">
        <v>832461679</v>
      </c>
      <c r="B1902">
        <v>901</v>
      </c>
      <c r="C1902">
        <v>5393</v>
      </c>
      <c r="D1902">
        <v>7700</v>
      </c>
      <c r="E1902">
        <v>410085799999000</v>
      </c>
      <c r="F1902">
        <v>97</v>
      </c>
      <c r="G1902">
        <v>19</v>
      </c>
      <c r="H1902">
        <v>2017</v>
      </c>
      <c r="I1902">
        <v>4</v>
      </c>
      <c r="J1902" t="s">
        <v>335</v>
      </c>
      <c r="K1902" s="1">
        <v>42758</v>
      </c>
      <c r="L1902" s="1">
        <v>42764</v>
      </c>
      <c r="M1902" t="s">
        <v>18</v>
      </c>
    </row>
    <row r="1903" spans="1:13" x14ac:dyDescent="0.25">
      <c r="A1903">
        <v>832462294</v>
      </c>
      <c r="B1903">
        <v>2761</v>
      </c>
      <c r="C1903">
        <v>5393</v>
      </c>
      <c r="F1903">
        <v>97</v>
      </c>
      <c r="G1903">
        <v>19</v>
      </c>
      <c r="H1903">
        <v>2017</v>
      </c>
      <c r="I1903">
        <v>4</v>
      </c>
      <c r="J1903" t="s">
        <v>335</v>
      </c>
      <c r="K1903" s="1">
        <v>42758</v>
      </c>
      <c r="L1903" s="1">
        <v>42764</v>
      </c>
      <c r="M1903" t="s">
        <v>19</v>
      </c>
    </row>
    <row r="1904" spans="1:13" x14ac:dyDescent="0.25">
      <c r="A1904">
        <v>832459766</v>
      </c>
      <c r="B1904">
        <v>9</v>
      </c>
      <c r="C1904">
        <v>5393</v>
      </c>
      <c r="D1904">
        <v>7700</v>
      </c>
      <c r="E1904">
        <v>400000610015000</v>
      </c>
      <c r="F1904">
        <v>97</v>
      </c>
      <c r="G1904">
        <v>19</v>
      </c>
      <c r="H1904">
        <v>2017</v>
      </c>
      <c r="I1904">
        <v>5</v>
      </c>
      <c r="J1904" t="s">
        <v>336</v>
      </c>
      <c r="K1904" s="1">
        <v>42765</v>
      </c>
      <c r="L1904" s="1">
        <v>42771</v>
      </c>
      <c r="M1904" t="s">
        <v>14</v>
      </c>
    </row>
    <row r="1905" spans="1:13" x14ac:dyDescent="0.25">
      <c r="A1905">
        <v>832460246</v>
      </c>
      <c r="B1905">
        <v>33</v>
      </c>
      <c r="C1905">
        <v>5393</v>
      </c>
      <c r="D1905">
        <v>7700</v>
      </c>
      <c r="E1905">
        <v>410015610040000</v>
      </c>
      <c r="F1905">
        <v>97</v>
      </c>
      <c r="G1905">
        <v>19</v>
      </c>
      <c r="H1905">
        <v>2017</v>
      </c>
      <c r="I1905">
        <v>5</v>
      </c>
      <c r="J1905" t="s">
        <v>336</v>
      </c>
      <c r="K1905" s="1">
        <v>42765</v>
      </c>
      <c r="L1905" s="1">
        <v>42771</v>
      </c>
      <c r="M1905" t="s">
        <v>15</v>
      </c>
    </row>
    <row r="1906" spans="1:13" x14ac:dyDescent="0.25">
      <c r="A1906">
        <v>832460727</v>
      </c>
      <c r="B1906">
        <v>348</v>
      </c>
      <c r="C1906">
        <v>5393</v>
      </c>
      <c r="D1906">
        <v>7700</v>
      </c>
      <c r="E1906">
        <v>410040610065000</v>
      </c>
      <c r="F1906">
        <v>97</v>
      </c>
      <c r="G1906">
        <v>19</v>
      </c>
      <c r="H1906">
        <v>2017</v>
      </c>
      <c r="I1906">
        <v>5</v>
      </c>
      <c r="J1906" t="s">
        <v>336</v>
      </c>
      <c r="K1906" s="1">
        <v>42765</v>
      </c>
      <c r="L1906" s="1">
        <v>42771</v>
      </c>
      <c r="M1906" t="s">
        <v>16</v>
      </c>
    </row>
    <row r="1907" spans="1:13" x14ac:dyDescent="0.25">
      <c r="A1907">
        <v>832461208</v>
      </c>
      <c r="B1907">
        <v>1336</v>
      </c>
      <c r="C1907">
        <v>5393</v>
      </c>
      <c r="D1907">
        <v>7700</v>
      </c>
      <c r="E1907">
        <v>410065610085000</v>
      </c>
      <c r="F1907">
        <v>97</v>
      </c>
      <c r="G1907">
        <v>19</v>
      </c>
      <c r="H1907">
        <v>2017</v>
      </c>
      <c r="I1907">
        <v>5</v>
      </c>
      <c r="J1907" t="s">
        <v>336</v>
      </c>
      <c r="K1907" s="1">
        <v>42765</v>
      </c>
      <c r="L1907" s="1">
        <v>42771</v>
      </c>
      <c r="M1907" t="s">
        <v>17</v>
      </c>
    </row>
    <row r="1908" spans="1:13" x14ac:dyDescent="0.25">
      <c r="A1908">
        <v>832461689</v>
      </c>
      <c r="B1908">
        <v>872</v>
      </c>
      <c r="C1908">
        <v>5393</v>
      </c>
      <c r="D1908">
        <v>7700</v>
      </c>
      <c r="E1908">
        <v>410085799999000</v>
      </c>
      <c r="F1908">
        <v>97</v>
      </c>
      <c r="G1908">
        <v>19</v>
      </c>
      <c r="H1908">
        <v>2017</v>
      </c>
      <c r="I1908">
        <v>5</v>
      </c>
      <c r="J1908" t="s">
        <v>336</v>
      </c>
      <c r="K1908" s="1">
        <v>42765</v>
      </c>
      <c r="L1908" s="1">
        <v>42771</v>
      </c>
      <c r="M1908" t="s">
        <v>18</v>
      </c>
    </row>
    <row r="1909" spans="1:13" x14ac:dyDescent="0.25">
      <c r="A1909">
        <v>832462601</v>
      </c>
      <c r="B1909">
        <v>2598</v>
      </c>
      <c r="C1909">
        <v>5393</v>
      </c>
      <c r="F1909">
        <v>97</v>
      </c>
      <c r="G1909">
        <v>19</v>
      </c>
      <c r="H1909">
        <v>2017</v>
      </c>
      <c r="I1909">
        <v>5</v>
      </c>
      <c r="J1909" t="s">
        <v>336</v>
      </c>
      <c r="K1909" s="1">
        <v>42765</v>
      </c>
      <c r="L1909" s="1">
        <v>42771</v>
      </c>
      <c r="M1909" t="s">
        <v>19</v>
      </c>
    </row>
    <row r="1910" spans="1:13" x14ac:dyDescent="0.25">
      <c r="A1910">
        <v>832459775</v>
      </c>
      <c r="B1910">
        <v>9</v>
      </c>
      <c r="C1910">
        <v>5393</v>
      </c>
      <c r="D1910">
        <v>7700</v>
      </c>
      <c r="E1910">
        <v>400000610015000</v>
      </c>
      <c r="F1910">
        <v>97</v>
      </c>
      <c r="G1910">
        <v>19</v>
      </c>
      <c r="H1910">
        <v>2017</v>
      </c>
      <c r="I1910">
        <v>6</v>
      </c>
      <c r="J1910" t="s">
        <v>337</v>
      </c>
      <c r="K1910" s="1">
        <v>42772</v>
      </c>
      <c r="L1910" s="1">
        <v>42778</v>
      </c>
      <c r="M1910" t="s">
        <v>14</v>
      </c>
    </row>
    <row r="1911" spans="1:13" x14ac:dyDescent="0.25">
      <c r="A1911">
        <v>832460256</v>
      </c>
      <c r="B1911">
        <v>42</v>
      </c>
      <c r="C1911">
        <v>5393</v>
      </c>
      <c r="D1911">
        <v>7700</v>
      </c>
      <c r="E1911">
        <v>410015610040000</v>
      </c>
      <c r="F1911">
        <v>97</v>
      </c>
      <c r="G1911">
        <v>19</v>
      </c>
      <c r="H1911">
        <v>2017</v>
      </c>
      <c r="I1911">
        <v>6</v>
      </c>
      <c r="J1911" t="s">
        <v>337</v>
      </c>
      <c r="K1911" s="1">
        <v>42772</v>
      </c>
      <c r="L1911" s="1">
        <v>42778</v>
      </c>
      <c r="M1911" t="s">
        <v>15</v>
      </c>
    </row>
    <row r="1912" spans="1:13" x14ac:dyDescent="0.25">
      <c r="A1912">
        <v>832460737</v>
      </c>
      <c r="B1912">
        <v>381</v>
      </c>
      <c r="C1912">
        <v>5393</v>
      </c>
      <c r="D1912">
        <v>7700</v>
      </c>
      <c r="E1912">
        <v>410040610065000</v>
      </c>
      <c r="F1912">
        <v>97</v>
      </c>
      <c r="G1912">
        <v>19</v>
      </c>
      <c r="H1912">
        <v>2017</v>
      </c>
      <c r="I1912">
        <v>6</v>
      </c>
      <c r="J1912" t="s">
        <v>337</v>
      </c>
      <c r="K1912" s="1">
        <v>42772</v>
      </c>
      <c r="L1912" s="1">
        <v>42778</v>
      </c>
      <c r="M1912" t="s">
        <v>16</v>
      </c>
    </row>
    <row r="1913" spans="1:13" x14ac:dyDescent="0.25">
      <c r="A1913">
        <v>832461218</v>
      </c>
      <c r="B1913">
        <v>1317</v>
      </c>
      <c r="C1913">
        <v>5393</v>
      </c>
      <c r="D1913">
        <v>7700</v>
      </c>
      <c r="E1913">
        <v>410065610085000</v>
      </c>
      <c r="F1913">
        <v>97</v>
      </c>
      <c r="G1913">
        <v>19</v>
      </c>
      <c r="H1913">
        <v>2017</v>
      </c>
      <c r="I1913">
        <v>6</v>
      </c>
      <c r="J1913" t="s">
        <v>337</v>
      </c>
      <c r="K1913" s="1">
        <v>42772</v>
      </c>
      <c r="L1913" s="1">
        <v>42778</v>
      </c>
      <c r="M1913" t="s">
        <v>17</v>
      </c>
    </row>
    <row r="1914" spans="1:13" x14ac:dyDescent="0.25">
      <c r="A1914">
        <v>832461699</v>
      </c>
      <c r="B1914">
        <v>891</v>
      </c>
      <c r="C1914">
        <v>5393</v>
      </c>
      <c r="D1914">
        <v>7700</v>
      </c>
      <c r="E1914">
        <v>410085799999000</v>
      </c>
      <c r="F1914">
        <v>97</v>
      </c>
      <c r="G1914">
        <v>19</v>
      </c>
      <c r="H1914">
        <v>2017</v>
      </c>
      <c r="I1914">
        <v>6</v>
      </c>
      <c r="J1914" t="s">
        <v>337</v>
      </c>
      <c r="K1914" s="1">
        <v>42772</v>
      </c>
      <c r="L1914" s="1">
        <v>42778</v>
      </c>
      <c r="M1914" t="s">
        <v>18</v>
      </c>
    </row>
    <row r="1915" spans="1:13" x14ac:dyDescent="0.25">
      <c r="A1915">
        <v>832462318</v>
      </c>
      <c r="B1915">
        <v>2640</v>
      </c>
      <c r="C1915">
        <v>5393</v>
      </c>
      <c r="F1915">
        <v>97</v>
      </c>
      <c r="G1915">
        <v>19</v>
      </c>
      <c r="H1915">
        <v>2017</v>
      </c>
      <c r="I1915">
        <v>6</v>
      </c>
      <c r="J1915" t="s">
        <v>337</v>
      </c>
      <c r="K1915" s="1">
        <v>42772</v>
      </c>
      <c r="L1915" s="1">
        <v>42778</v>
      </c>
      <c r="M1915" t="s">
        <v>19</v>
      </c>
    </row>
    <row r="1916" spans="1:13" x14ac:dyDescent="0.25">
      <c r="A1916">
        <v>832459785</v>
      </c>
      <c r="B1916">
        <v>8</v>
      </c>
      <c r="C1916">
        <v>5393</v>
      </c>
      <c r="D1916">
        <v>7700</v>
      </c>
      <c r="E1916">
        <v>400000610015000</v>
      </c>
      <c r="F1916">
        <v>97</v>
      </c>
      <c r="G1916">
        <v>19</v>
      </c>
      <c r="H1916">
        <v>2017</v>
      </c>
      <c r="I1916">
        <v>7</v>
      </c>
      <c r="J1916" t="s">
        <v>338</v>
      </c>
      <c r="K1916" s="1">
        <v>42779</v>
      </c>
      <c r="L1916" s="1">
        <v>42785</v>
      </c>
      <c r="M1916" t="s">
        <v>14</v>
      </c>
    </row>
    <row r="1917" spans="1:13" x14ac:dyDescent="0.25">
      <c r="A1917">
        <v>832460266</v>
      </c>
      <c r="B1917">
        <v>30</v>
      </c>
      <c r="C1917">
        <v>5393</v>
      </c>
      <c r="D1917">
        <v>7700</v>
      </c>
      <c r="E1917">
        <v>410015610040000</v>
      </c>
      <c r="F1917">
        <v>97</v>
      </c>
      <c r="G1917">
        <v>19</v>
      </c>
      <c r="H1917">
        <v>2017</v>
      </c>
      <c r="I1917">
        <v>7</v>
      </c>
      <c r="J1917" t="s">
        <v>338</v>
      </c>
      <c r="K1917" s="1">
        <v>42779</v>
      </c>
      <c r="L1917" s="1">
        <v>42785</v>
      </c>
      <c r="M1917" t="s">
        <v>15</v>
      </c>
    </row>
    <row r="1918" spans="1:13" x14ac:dyDescent="0.25">
      <c r="A1918">
        <v>832460747</v>
      </c>
      <c r="B1918">
        <v>373</v>
      </c>
      <c r="C1918">
        <v>5393</v>
      </c>
      <c r="D1918">
        <v>7700</v>
      </c>
      <c r="E1918">
        <v>410040610065000</v>
      </c>
      <c r="F1918">
        <v>97</v>
      </c>
      <c r="G1918">
        <v>19</v>
      </c>
      <c r="H1918">
        <v>2017</v>
      </c>
      <c r="I1918">
        <v>7</v>
      </c>
      <c r="J1918" t="s">
        <v>338</v>
      </c>
      <c r="K1918" s="1">
        <v>42779</v>
      </c>
      <c r="L1918" s="1">
        <v>42785</v>
      </c>
      <c r="M1918" t="s">
        <v>16</v>
      </c>
    </row>
    <row r="1919" spans="1:13" x14ac:dyDescent="0.25">
      <c r="A1919">
        <v>832461229</v>
      </c>
      <c r="B1919">
        <v>1239</v>
      </c>
      <c r="C1919">
        <v>5393</v>
      </c>
      <c r="D1919">
        <v>7700</v>
      </c>
      <c r="E1919">
        <v>410065610085000</v>
      </c>
      <c r="F1919">
        <v>97</v>
      </c>
      <c r="G1919">
        <v>19</v>
      </c>
      <c r="H1919">
        <v>2017</v>
      </c>
      <c r="I1919">
        <v>7</v>
      </c>
      <c r="J1919" t="s">
        <v>338</v>
      </c>
      <c r="K1919" s="1">
        <v>42779</v>
      </c>
      <c r="L1919" s="1">
        <v>42785</v>
      </c>
      <c r="M1919" t="s">
        <v>17</v>
      </c>
    </row>
    <row r="1920" spans="1:13" x14ac:dyDescent="0.25">
      <c r="A1920">
        <v>832461709</v>
      </c>
      <c r="B1920">
        <v>842</v>
      </c>
      <c r="C1920">
        <v>5393</v>
      </c>
      <c r="D1920">
        <v>7700</v>
      </c>
      <c r="E1920">
        <v>410085799999000</v>
      </c>
      <c r="F1920">
        <v>97</v>
      </c>
      <c r="G1920">
        <v>19</v>
      </c>
      <c r="H1920">
        <v>2017</v>
      </c>
      <c r="I1920">
        <v>7</v>
      </c>
      <c r="J1920" t="s">
        <v>338</v>
      </c>
      <c r="K1920" s="1">
        <v>42779</v>
      </c>
      <c r="L1920" s="1">
        <v>42785</v>
      </c>
      <c r="M1920" t="s">
        <v>18</v>
      </c>
    </row>
    <row r="1921" spans="1:13" x14ac:dyDescent="0.25">
      <c r="A1921">
        <v>832462430</v>
      </c>
      <c r="B1921">
        <v>2492</v>
      </c>
      <c r="C1921">
        <v>5393</v>
      </c>
      <c r="F1921">
        <v>97</v>
      </c>
      <c r="G1921">
        <v>19</v>
      </c>
      <c r="H1921">
        <v>2017</v>
      </c>
      <c r="I1921">
        <v>7</v>
      </c>
      <c r="J1921" t="s">
        <v>338</v>
      </c>
      <c r="K1921" s="1">
        <v>42779</v>
      </c>
      <c r="L1921" s="1">
        <v>42785</v>
      </c>
      <c r="M1921" t="s">
        <v>19</v>
      </c>
    </row>
    <row r="1922" spans="1:13" x14ac:dyDescent="0.25">
      <c r="A1922">
        <v>832459795</v>
      </c>
      <c r="B1922">
        <v>9</v>
      </c>
      <c r="C1922">
        <v>5393</v>
      </c>
      <c r="D1922">
        <v>7700</v>
      </c>
      <c r="E1922">
        <v>400000610015000</v>
      </c>
      <c r="F1922">
        <v>97</v>
      </c>
      <c r="G1922">
        <v>19</v>
      </c>
      <c r="H1922">
        <v>2017</v>
      </c>
      <c r="I1922">
        <v>8</v>
      </c>
      <c r="J1922" t="s">
        <v>339</v>
      </c>
      <c r="K1922" s="1">
        <v>42786</v>
      </c>
      <c r="L1922" s="1">
        <v>42792</v>
      </c>
      <c r="M1922" t="s">
        <v>14</v>
      </c>
    </row>
    <row r="1923" spans="1:13" x14ac:dyDescent="0.25">
      <c r="A1923">
        <v>832460276</v>
      </c>
      <c r="B1923">
        <v>35</v>
      </c>
      <c r="C1923">
        <v>5393</v>
      </c>
      <c r="D1923">
        <v>7700</v>
      </c>
      <c r="E1923">
        <v>410015610040000</v>
      </c>
      <c r="F1923">
        <v>97</v>
      </c>
      <c r="G1923">
        <v>19</v>
      </c>
      <c r="H1923">
        <v>2017</v>
      </c>
      <c r="I1923">
        <v>8</v>
      </c>
      <c r="J1923" t="s">
        <v>339</v>
      </c>
      <c r="K1923" s="1">
        <v>42786</v>
      </c>
      <c r="L1923" s="1">
        <v>42792</v>
      </c>
      <c r="M1923" t="s">
        <v>15</v>
      </c>
    </row>
    <row r="1924" spans="1:13" x14ac:dyDescent="0.25">
      <c r="A1924">
        <v>832460757</v>
      </c>
      <c r="B1924">
        <v>322</v>
      </c>
      <c r="C1924">
        <v>5393</v>
      </c>
      <c r="D1924">
        <v>7700</v>
      </c>
      <c r="E1924">
        <v>410040610065000</v>
      </c>
      <c r="F1924">
        <v>97</v>
      </c>
      <c r="G1924">
        <v>19</v>
      </c>
      <c r="H1924">
        <v>2017</v>
      </c>
      <c r="I1924">
        <v>8</v>
      </c>
      <c r="J1924" t="s">
        <v>339</v>
      </c>
      <c r="K1924" s="1">
        <v>42786</v>
      </c>
      <c r="L1924" s="1">
        <v>42792</v>
      </c>
      <c r="M1924" t="s">
        <v>16</v>
      </c>
    </row>
    <row r="1925" spans="1:13" x14ac:dyDescent="0.25">
      <c r="A1925">
        <v>832461238</v>
      </c>
      <c r="B1925">
        <v>1221</v>
      </c>
      <c r="C1925">
        <v>5393</v>
      </c>
      <c r="D1925">
        <v>7700</v>
      </c>
      <c r="E1925">
        <v>410065610085000</v>
      </c>
      <c r="F1925">
        <v>97</v>
      </c>
      <c r="G1925">
        <v>19</v>
      </c>
      <c r="H1925">
        <v>2017</v>
      </c>
      <c r="I1925">
        <v>8</v>
      </c>
      <c r="J1925" t="s">
        <v>339</v>
      </c>
      <c r="K1925" s="1">
        <v>42786</v>
      </c>
      <c r="L1925" s="1">
        <v>42792</v>
      </c>
      <c r="M1925" t="s">
        <v>17</v>
      </c>
    </row>
    <row r="1926" spans="1:13" x14ac:dyDescent="0.25">
      <c r="A1926">
        <v>832461719</v>
      </c>
      <c r="B1926">
        <v>770</v>
      </c>
      <c r="C1926">
        <v>5393</v>
      </c>
      <c r="D1926">
        <v>7700</v>
      </c>
      <c r="E1926">
        <v>410085799999000</v>
      </c>
      <c r="F1926">
        <v>97</v>
      </c>
      <c r="G1926">
        <v>19</v>
      </c>
      <c r="H1926">
        <v>2017</v>
      </c>
      <c r="I1926">
        <v>8</v>
      </c>
      <c r="J1926" t="s">
        <v>339</v>
      </c>
      <c r="K1926" s="1">
        <v>42786</v>
      </c>
      <c r="L1926" s="1">
        <v>42792</v>
      </c>
      <c r="M1926" t="s">
        <v>18</v>
      </c>
    </row>
    <row r="1927" spans="1:13" x14ac:dyDescent="0.25">
      <c r="A1927">
        <v>832462325</v>
      </c>
      <c r="B1927">
        <v>2357</v>
      </c>
      <c r="C1927">
        <v>5393</v>
      </c>
      <c r="F1927">
        <v>97</v>
      </c>
      <c r="G1927">
        <v>19</v>
      </c>
      <c r="H1927">
        <v>2017</v>
      </c>
      <c r="I1927">
        <v>8</v>
      </c>
      <c r="J1927" t="s">
        <v>339</v>
      </c>
      <c r="K1927" s="1">
        <v>42786</v>
      </c>
      <c r="L1927" s="1">
        <v>42792</v>
      </c>
      <c r="M1927" t="s">
        <v>19</v>
      </c>
    </row>
    <row r="1928" spans="1:13" x14ac:dyDescent="0.25">
      <c r="A1928">
        <v>832459805</v>
      </c>
      <c r="B1928">
        <v>9</v>
      </c>
      <c r="C1928">
        <v>5393</v>
      </c>
      <c r="D1928">
        <v>7700</v>
      </c>
      <c r="E1928">
        <v>400000610015000</v>
      </c>
      <c r="F1928">
        <v>97</v>
      </c>
      <c r="G1928">
        <v>19</v>
      </c>
      <c r="H1928">
        <v>2017</v>
      </c>
      <c r="I1928">
        <v>9</v>
      </c>
      <c r="J1928" t="s">
        <v>340</v>
      </c>
      <c r="K1928" s="1">
        <v>42793</v>
      </c>
      <c r="L1928" s="1">
        <v>42799</v>
      </c>
      <c r="M1928" t="s">
        <v>14</v>
      </c>
    </row>
    <row r="1929" spans="1:13" x14ac:dyDescent="0.25">
      <c r="A1929">
        <v>832460286</v>
      </c>
      <c r="B1929">
        <v>34</v>
      </c>
      <c r="C1929">
        <v>5393</v>
      </c>
      <c r="D1929">
        <v>7700</v>
      </c>
      <c r="E1929">
        <v>410015610040000</v>
      </c>
      <c r="F1929">
        <v>97</v>
      </c>
      <c r="G1929">
        <v>19</v>
      </c>
      <c r="H1929">
        <v>2017</v>
      </c>
      <c r="I1929">
        <v>9</v>
      </c>
      <c r="J1929" t="s">
        <v>340</v>
      </c>
      <c r="K1929" s="1">
        <v>42793</v>
      </c>
      <c r="L1929" s="1">
        <v>42799</v>
      </c>
      <c r="M1929" t="s">
        <v>15</v>
      </c>
    </row>
    <row r="1930" spans="1:13" x14ac:dyDescent="0.25">
      <c r="A1930">
        <v>832460767</v>
      </c>
      <c r="B1930">
        <v>367</v>
      </c>
      <c r="C1930">
        <v>5393</v>
      </c>
      <c r="D1930">
        <v>7700</v>
      </c>
      <c r="E1930">
        <v>410040610065000</v>
      </c>
      <c r="F1930">
        <v>97</v>
      </c>
      <c r="G1930">
        <v>19</v>
      </c>
      <c r="H1930">
        <v>2017</v>
      </c>
      <c r="I1930">
        <v>9</v>
      </c>
      <c r="J1930" t="s">
        <v>340</v>
      </c>
      <c r="K1930" s="1">
        <v>42793</v>
      </c>
      <c r="L1930" s="1">
        <v>42799</v>
      </c>
      <c r="M1930" t="s">
        <v>16</v>
      </c>
    </row>
    <row r="1931" spans="1:13" x14ac:dyDescent="0.25">
      <c r="A1931">
        <v>832461248</v>
      </c>
      <c r="B1931">
        <v>1225</v>
      </c>
      <c r="C1931">
        <v>5393</v>
      </c>
      <c r="D1931">
        <v>7700</v>
      </c>
      <c r="E1931">
        <v>410065610085000</v>
      </c>
      <c r="F1931">
        <v>97</v>
      </c>
      <c r="G1931">
        <v>19</v>
      </c>
      <c r="H1931">
        <v>2017</v>
      </c>
      <c r="I1931">
        <v>9</v>
      </c>
      <c r="J1931" t="s">
        <v>340</v>
      </c>
      <c r="K1931" s="1">
        <v>42793</v>
      </c>
      <c r="L1931" s="1">
        <v>42799</v>
      </c>
      <c r="M1931" t="s">
        <v>17</v>
      </c>
    </row>
    <row r="1932" spans="1:13" x14ac:dyDescent="0.25">
      <c r="A1932">
        <v>832461729</v>
      </c>
      <c r="B1932">
        <v>718</v>
      </c>
      <c r="C1932">
        <v>5393</v>
      </c>
      <c r="D1932">
        <v>7700</v>
      </c>
      <c r="E1932">
        <v>410085799999000</v>
      </c>
      <c r="F1932">
        <v>97</v>
      </c>
      <c r="G1932">
        <v>19</v>
      </c>
      <c r="H1932">
        <v>2017</v>
      </c>
      <c r="I1932">
        <v>9</v>
      </c>
      <c r="J1932" t="s">
        <v>340</v>
      </c>
      <c r="K1932" s="1">
        <v>42793</v>
      </c>
      <c r="L1932" s="1">
        <v>42799</v>
      </c>
      <c r="M1932" t="s">
        <v>18</v>
      </c>
    </row>
    <row r="1933" spans="1:13" x14ac:dyDescent="0.25">
      <c r="A1933">
        <v>832462571</v>
      </c>
      <c r="B1933">
        <v>2353</v>
      </c>
      <c r="C1933">
        <v>5393</v>
      </c>
      <c r="F1933">
        <v>97</v>
      </c>
      <c r="G1933">
        <v>19</v>
      </c>
      <c r="H1933">
        <v>2017</v>
      </c>
      <c r="I1933">
        <v>9</v>
      </c>
      <c r="J1933" t="s">
        <v>340</v>
      </c>
      <c r="K1933" s="1">
        <v>42793</v>
      </c>
      <c r="L1933" s="1">
        <v>42799</v>
      </c>
      <c r="M1933" t="s">
        <v>19</v>
      </c>
    </row>
    <row r="1934" spans="1:13" x14ac:dyDescent="0.25">
      <c r="A1934">
        <v>832459815</v>
      </c>
      <c r="B1934">
        <v>8</v>
      </c>
      <c r="C1934">
        <v>5393</v>
      </c>
      <c r="D1934">
        <v>7700</v>
      </c>
      <c r="E1934">
        <v>400000610015000</v>
      </c>
      <c r="F1934">
        <v>97</v>
      </c>
      <c r="G1934">
        <v>19</v>
      </c>
      <c r="H1934">
        <v>2017</v>
      </c>
      <c r="I1934">
        <v>10</v>
      </c>
      <c r="J1934" t="s">
        <v>341</v>
      </c>
      <c r="K1934" s="1">
        <v>42800</v>
      </c>
      <c r="L1934" s="1">
        <v>42806</v>
      </c>
      <c r="M1934" t="s">
        <v>14</v>
      </c>
    </row>
    <row r="1935" spans="1:13" x14ac:dyDescent="0.25">
      <c r="A1935">
        <v>832460296</v>
      </c>
      <c r="B1935">
        <v>32</v>
      </c>
      <c r="C1935">
        <v>5393</v>
      </c>
      <c r="D1935">
        <v>7700</v>
      </c>
      <c r="E1935">
        <v>410015610040000</v>
      </c>
      <c r="F1935">
        <v>97</v>
      </c>
      <c r="G1935">
        <v>19</v>
      </c>
      <c r="H1935">
        <v>2017</v>
      </c>
      <c r="I1935">
        <v>10</v>
      </c>
      <c r="J1935" t="s">
        <v>341</v>
      </c>
      <c r="K1935" s="1">
        <v>42800</v>
      </c>
      <c r="L1935" s="1">
        <v>42806</v>
      </c>
      <c r="M1935" t="s">
        <v>15</v>
      </c>
    </row>
    <row r="1936" spans="1:13" x14ac:dyDescent="0.25">
      <c r="A1936">
        <v>832460777</v>
      </c>
      <c r="B1936">
        <v>318</v>
      </c>
      <c r="C1936">
        <v>5393</v>
      </c>
      <c r="D1936">
        <v>7700</v>
      </c>
      <c r="E1936">
        <v>410040610065000</v>
      </c>
      <c r="F1936">
        <v>97</v>
      </c>
      <c r="G1936">
        <v>19</v>
      </c>
      <c r="H1936">
        <v>2017</v>
      </c>
      <c r="I1936">
        <v>10</v>
      </c>
      <c r="J1936" t="s">
        <v>341</v>
      </c>
      <c r="K1936" s="1">
        <v>42800</v>
      </c>
      <c r="L1936" s="1">
        <v>42806</v>
      </c>
      <c r="M1936" t="s">
        <v>16</v>
      </c>
    </row>
    <row r="1937" spans="1:13" x14ac:dyDescent="0.25">
      <c r="A1937">
        <v>832461258</v>
      </c>
      <c r="B1937">
        <v>1187</v>
      </c>
      <c r="C1937">
        <v>5393</v>
      </c>
      <c r="D1937">
        <v>7700</v>
      </c>
      <c r="E1937">
        <v>410065610085000</v>
      </c>
      <c r="F1937">
        <v>97</v>
      </c>
      <c r="G1937">
        <v>19</v>
      </c>
      <c r="H1937">
        <v>2017</v>
      </c>
      <c r="I1937">
        <v>10</v>
      </c>
      <c r="J1937" t="s">
        <v>341</v>
      </c>
      <c r="K1937" s="1">
        <v>42800</v>
      </c>
      <c r="L1937" s="1">
        <v>42806</v>
      </c>
      <c r="M1937" t="s">
        <v>17</v>
      </c>
    </row>
    <row r="1938" spans="1:13" x14ac:dyDescent="0.25">
      <c r="A1938">
        <v>832461739</v>
      </c>
      <c r="B1938">
        <v>680</v>
      </c>
      <c r="C1938">
        <v>5393</v>
      </c>
      <c r="D1938">
        <v>7700</v>
      </c>
      <c r="E1938">
        <v>410085799999000</v>
      </c>
      <c r="F1938">
        <v>97</v>
      </c>
      <c r="G1938">
        <v>19</v>
      </c>
      <c r="H1938">
        <v>2017</v>
      </c>
      <c r="I1938">
        <v>10</v>
      </c>
      <c r="J1938" t="s">
        <v>341</v>
      </c>
      <c r="K1938" s="1">
        <v>42800</v>
      </c>
      <c r="L1938" s="1">
        <v>42806</v>
      </c>
      <c r="M1938" t="s">
        <v>18</v>
      </c>
    </row>
    <row r="1939" spans="1:13" x14ac:dyDescent="0.25">
      <c r="A1939">
        <v>832462297</v>
      </c>
      <c r="B1939">
        <v>2225</v>
      </c>
      <c r="C1939">
        <v>5393</v>
      </c>
      <c r="F1939">
        <v>97</v>
      </c>
      <c r="G1939">
        <v>19</v>
      </c>
      <c r="H1939">
        <v>2017</v>
      </c>
      <c r="I1939">
        <v>10</v>
      </c>
      <c r="J1939" t="s">
        <v>341</v>
      </c>
      <c r="K1939" s="1">
        <v>42800</v>
      </c>
      <c r="L1939" s="1">
        <v>42806</v>
      </c>
      <c r="M1939" t="s">
        <v>19</v>
      </c>
    </row>
    <row r="1940" spans="1:13" x14ac:dyDescent="0.25">
      <c r="A1940">
        <v>832459826</v>
      </c>
      <c r="B1940">
        <v>6</v>
      </c>
      <c r="C1940">
        <v>5393</v>
      </c>
      <c r="D1940">
        <v>7700</v>
      </c>
      <c r="E1940">
        <v>400000610015000</v>
      </c>
      <c r="F1940">
        <v>97</v>
      </c>
      <c r="G1940">
        <v>19</v>
      </c>
      <c r="H1940">
        <v>2017</v>
      </c>
      <c r="I1940">
        <v>11</v>
      </c>
      <c r="J1940" t="s">
        <v>342</v>
      </c>
      <c r="K1940" s="1">
        <v>42807</v>
      </c>
      <c r="L1940" s="1">
        <v>42813</v>
      </c>
      <c r="M1940" t="s">
        <v>14</v>
      </c>
    </row>
    <row r="1941" spans="1:13" x14ac:dyDescent="0.25">
      <c r="A1941">
        <v>832460306</v>
      </c>
      <c r="B1941">
        <v>38</v>
      </c>
      <c r="C1941">
        <v>5393</v>
      </c>
      <c r="D1941">
        <v>7700</v>
      </c>
      <c r="E1941">
        <v>410015610040000</v>
      </c>
      <c r="F1941">
        <v>97</v>
      </c>
      <c r="G1941">
        <v>19</v>
      </c>
      <c r="H1941">
        <v>2017</v>
      </c>
      <c r="I1941">
        <v>11</v>
      </c>
      <c r="J1941" t="s">
        <v>342</v>
      </c>
      <c r="K1941" s="1">
        <v>42807</v>
      </c>
      <c r="L1941" s="1">
        <v>42813</v>
      </c>
      <c r="M1941" t="s">
        <v>15</v>
      </c>
    </row>
    <row r="1942" spans="1:13" x14ac:dyDescent="0.25">
      <c r="A1942">
        <v>832460787</v>
      </c>
      <c r="B1942">
        <v>343</v>
      </c>
      <c r="C1942">
        <v>5393</v>
      </c>
      <c r="D1942">
        <v>7700</v>
      </c>
      <c r="E1942">
        <v>410040610065000</v>
      </c>
      <c r="F1942">
        <v>97</v>
      </c>
      <c r="G1942">
        <v>19</v>
      </c>
      <c r="H1942">
        <v>2017</v>
      </c>
      <c r="I1942">
        <v>11</v>
      </c>
      <c r="J1942" t="s">
        <v>342</v>
      </c>
      <c r="K1942" s="1">
        <v>42807</v>
      </c>
      <c r="L1942" s="1">
        <v>42813</v>
      </c>
      <c r="M1942" t="s">
        <v>16</v>
      </c>
    </row>
    <row r="1943" spans="1:13" x14ac:dyDescent="0.25">
      <c r="A1943">
        <v>832461268</v>
      </c>
      <c r="B1943">
        <v>1111</v>
      </c>
      <c r="C1943">
        <v>5393</v>
      </c>
      <c r="D1943">
        <v>7700</v>
      </c>
      <c r="E1943">
        <v>410065610085000</v>
      </c>
      <c r="F1943">
        <v>97</v>
      </c>
      <c r="G1943">
        <v>19</v>
      </c>
      <c r="H1943">
        <v>2017</v>
      </c>
      <c r="I1943">
        <v>11</v>
      </c>
      <c r="J1943" t="s">
        <v>342</v>
      </c>
      <c r="K1943" s="1">
        <v>42807</v>
      </c>
      <c r="L1943" s="1">
        <v>42813</v>
      </c>
      <c r="M1943" t="s">
        <v>17</v>
      </c>
    </row>
    <row r="1944" spans="1:13" x14ac:dyDescent="0.25">
      <c r="A1944">
        <v>832461749</v>
      </c>
      <c r="B1944">
        <v>666</v>
      </c>
      <c r="C1944">
        <v>5393</v>
      </c>
      <c r="D1944">
        <v>7700</v>
      </c>
      <c r="E1944">
        <v>410085799999000</v>
      </c>
      <c r="F1944">
        <v>97</v>
      </c>
      <c r="G1944">
        <v>19</v>
      </c>
      <c r="H1944">
        <v>2017</v>
      </c>
      <c r="I1944">
        <v>11</v>
      </c>
      <c r="J1944" t="s">
        <v>342</v>
      </c>
      <c r="K1944" s="1">
        <v>42807</v>
      </c>
      <c r="L1944" s="1">
        <v>42813</v>
      </c>
      <c r="M1944" t="s">
        <v>18</v>
      </c>
    </row>
    <row r="1945" spans="1:13" x14ac:dyDescent="0.25">
      <c r="A1945">
        <v>832462303</v>
      </c>
      <c r="B1945">
        <v>2164</v>
      </c>
      <c r="C1945">
        <v>5393</v>
      </c>
      <c r="F1945">
        <v>97</v>
      </c>
      <c r="G1945">
        <v>19</v>
      </c>
      <c r="H1945">
        <v>2017</v>
      </c>
      <c r="I1945">
        <v>11</v>
      </c>
      <c r="J1945" t="s">
        <v>342</v>
      </c>
      <c r="K1945" s="1">
        <v>42807</v>
      </c>
      <c r="L1945" s="1">
        <v>42813</v>
      </c>
      <c r="M1945" t="s">
        <v>19</v>
      </c>
    </row>
    <row r="1946" spans="1:13" x14ac:dyDescent="0.25">
      <c r="A1946">
        <v>832459835</v>
      </c>
      <c r="B1946">
        <v>4</v>
      </c>
      <c r="C1946">
        <v>5393</v>
      </c>
      <c r="D1946">
        <v>7700</v>
      </c>
      <c r="E1946">
        <v>400000610015000</v>
      </c>
      <c r="F1946">
        <v>97</v>
      </c>
      <c r="G1946">
        <v>19</v>
      </c>
      <c r="H1946">
        <v>2017</v>
      </c>
      <c r="I1946">
        <v>12</v>
      </c>
      <c r="J1946" t="s">
        <v>343</v>
      </c>
      <c r="K1946" s="1">
        <v>42814</v>
      </c>
      <c r="L1946" s="1">
        <v>42820</v>
      </c>
      <c r="M1946" t="s">
        <v>14</v>
      </c>
    </row>
    <row r="1947" spans="1:13" x14ac:dyDescent="0.25">
      <c r="A1947">
        <v>832460316</v>
      </c>
      <c r="B1947">
        <v>30</v>
      </c>
      <c r="C1947">
        <v>5393</v>
      </c>
      <c r="D1947">
        <v>7700</v>
      </c>
      <c r="E1947">
        <v>410015610040000</v>
      </c>
      <c r="F1947">
        <v>97</v>
      </c>
      <c r="G1947">
        <v>19</v>
      </c>
      <c r="H1947">
        <v>2017</v>
      </c>
      <c r="I1947">
        <v>12</v>
      </c>
      <c r="J1947" t="s">
        <v>343</v>
      </c>
      <c r="K1947" s="1">
        <v>42814</v>
      </c>
      <c r="L1947" s="1">
        <v>42820</v>
      </c>
      <c r="M1947" t="s">
        <v>15</v>
      </c>
    </row>
    <row r="1948" spans="1:13" x14ac:dyDescent="0.25">
      <c r="A1948">
        <v>832460797</v>
      </c>
      <c r="B1948">
        <v>358</v>
      </c>
      <c r="C1948">
        <v>5393</v>
      </c>
      <c r="D1948">
        <v>7700</v>
      </c>
      <c r="E1948">
        <v>410040610065000</v>
      </c>
      <c r="F1948">
        <v>97</v>
      </c>
      <c r="G1948">
        <v>19</v>
      </c>
      <c r="H1948">
        <v>2017</v>
      </c>
      <c r="I1948">
        <v>12</v>
      </c>
      <c r="J1948" t="s">
        <v>343</v>
      </c>
      <c r="K1948" s="1">
        <v>42814</v>
      </c>
      <c r="L1948" s="1">
        <v>42820</v>
      </c>
      <c r="M1948" t="s">
        <v>16</v>
      </c>
    </row>
    <row r="1949" spans="1:13" x14ac:dyDescent="0.25">
      <c r="A1949">
        <v>832461278</v>
      </c>
      <c r="B1949">
        <v>1083</v>
      </c>
      <c r="C1949">
        <v>5393</v>
      </c>
      <c r="D1949">
        <v>7700</v>
      </c>
      <c r="E1949">
        <v>410065610085000</v>
      </c>
      <c r="F1949">
        <v>97</v>
      </c>
      <c r="G1949">
        <v>19</v>
      </c>
      <c r="H1949">
        <v>2017</v>
      </c>
      <c r="I1949">
        <v>12</v>
      </c>
      <c r="J1949" t="s">
        <v>343</v>
      </c>
      <c r="K1949" s="1">
        <v>42814</v>
      </c>
      <c r="L1949" s="1">
        <v>42820</v>
      </c>
      <c r="M1949" t="s">
        <v>17</v>
      </c>
    </row>
    <row r="1950" spans="1:13" x14ac:dyDescent="0.25">
      <c r="A1950">
        <v>832461759</v>
      </c>
      <c r="B1950">
        <v>628</v>
      </c>
      <c r="C1950">
        <v>5393</v>
      </c>
      <c r="D1950">
        <v>7700</v>
      </c>
      <c r="E1950">
        <v>410085799999000</v>
      </c>
      <c r="F1950">
        <v>97</v>
      </c>
      <c r="G1950">
        <v>19</v>
      </c>
      <c r="H1950">
        <v>2017</v>
      </c>
      <c r="I1950">
        <v>12</v>
      </c>
      <c r="J1950" t="s">
        <v>343</v>
      </c>
      <c r="K1950" s="1">
        <v>42814</v>
      </c>
      <c r="L1950" s="1">
        <v>42820</v>
      </c>
      <c r="M1950" t="s">
        <v>18</v>
      </c>
    </row>
    <row r="1951" spans="1:13" x14ac:dyDescent="0.25">
      <c r="A1951">
        <v>832462480</v>
      </c>
      <c r="B1951">
        <v>2103</v>
      </c>
      <c r="C1951">
        <v>5393</v>
      </c>
      <c r="F1951">
        <v>97</v>
      </c>
      <c r="G1951">
        <v>19</v>
      </c>
      <c r="H1951">
        <v>2017</v>
      </c>
      <c r="I1951">
        <v>12</v>
      </c>
      <c r="J1951" t="s">
        <v>343</v>
      </c>
      <c r="K1951" s="1">
        <v>42814</v>
      </c>
      <c r="L1951" s="1">
        <v>42820</v>
      </c>
      <c r="M1951" t="s">
        <v>19</v>
      </c>
    </row>
    <row r="1952" spans="1:13" x14ac:dyDescent="0.25">
      <c r="A1952">
        <v>832459845</v>
      </c>
      <c r="B1952">
        <v>7</v>
      </c>
      <c r="C1952">
        <v>5393</v>
      </c>
      <c r="D1952">
        <v>7700</v>
      </c>
      <c r="E1952">
        <v>400000610015000</v>
      </c>
      <c r="F1952">
        <v>97</v>
      </c>
      <c r="G1952">
        <v>19</v>
      </c>
      <c r="H1952">
        <v>2017</v>
      </c>
      <c r="I1952">
        <v>13</v>
      </c>
      <c r="J1952" t="s">
        <v>344</v>
      </c>
      <c r="K1952" s="1">
        <v>42821</v>
      </c>
      <c r="L1952" s="1">
        <v>42827</v>
      </c>
      <c r="M1952" t="s">
        <v>14</v>
      </c>
    </row>
    <row r="1953" spans="1:13" x14ac:dyDescent="0.25">
      <c r="A1953">
        <v>832460326</v>
      </c>
      <c r="B1953">
        <v>42</v>
      </c>
      <c r="C1953">
        <v>5393</v>
      </c>
      <c r="D1953">
        <v>7700</v>
      </c>
      <c r="E1953">
        <v>410015610040000</v>
      </c>
      <c r="F1953">
        <v>97</v>
      </c>
      <c r="G1953">
        <v>19</v>
      </c>
      <c r="H1953">
        <v>2017</v>
      </c>
      <c r="I1953">
        <v>13</v>
      </c>
      <c r="J1953" t="s">
        <v>344</v>
      </c>
      <c r="K1953" s="1">
        <v>42821</v>
      </c>
      <c r="L1953" s="1">
        <v>42827</v>
      </c>
      <c r="M1953" t="s">
        <v>15</v>
      </c>
    </row>
    <row r="1954" spans="1:13" x14ac:dyDescent="0.25">
      <c r="A1954">
        <v>832460807</v>
      </c>
      <c r="B1954">
        <v>316</v>
      </c>
      <c r="C1954">
        <v>5393</v>
      </c>
      <c r="D1954">
        <v>7700</v>
      </c>
      <c r="E1954">
        <v>410040610065000</v>
      </c>
      <c r="F1954">
        <v>97</v>
      </c>
      <c r="G1954">
        <v>19</v>
      </c>
      <c r="H1954">
        <v>2017</v>
      </c>
      <c r="I1954">
        <v>13</v>
      </c>
      <c r="J1954" t="s">
        <v>344</v>
      </c>
      <c r="K1954" s="1">
        <v>42821</v>
      </c>
      <c r="L1954" s="1">
        <v>42827</v>
      </c>
      <c r="M1954" t="s">
        <v>16</v>
      </c>
    </row>
    <row r="1955" spans="1:13" x14ac:dyDescent="0.25">
      <c r="A1955">
        <v>832461289</v>
      </c>
      <c r="B1955">
        <v>1093</v>
      </c>
      <c r="C1955">
        <v>5393</v>
      </c>
      <c r="D1955">
        <v>7700</v>
      </c>
      <c r="E1955">
        <v>410065610085000</v>
      </c>
      <c r="F1955">
        <v>97</v>
      </c>
      <c r="G1955">
        <v>19</v>
      </c>
      <c r="H1955">
        <v>2017</v>
      </c>
      <c r="I1955">
        <v>13</v>
      </c>
      <c r="J1955" t="s">
        <v>344</v>
      </c>
      <c r="K1955" s="1">
        <v>42821</v>
      </c>
      <c r="L1955" s="1">
        <v>42827</v>
      </c>
      <c r="M1955" t="s">
        <v>17</v>
      </c>
    </row>
    <row r="1956" spans="1:13" x14ac:dyDescent="0.25">
      <c r="A1956">
        <v>832461769</v>
      </c>
      <c r="B1956">
        <v>617</v>
      </c>
      <c r="C1956">
        <v>5393</v>
      </c>
      <c r="D1956">
        <v>7700</v>
      </c>
      <c r="E1956">
        <v>410085799999000</v>
      </c>
      <c r="F1956">
        <v>97</v>
      </c>
      <c r="G1956">
        <v>19</v>
      </c>
      <c r="H1956">
        <v>2017</v>
      </c>
      <c r="I1956">
        <v>13</v>
      </c>
      <c r="J1956" t="s">
        <v>344</v>
      </c>
      <c r="K1956" s="1">
        <v>42821</v>
      </c>
      <c r="L1956" s="1">
        <v>42827</v>
      </c>
      <c r="M1956" t="s">
        <v>18</v>
      </c>
    </row>
    <row r="1957" spans="1:13" x14ac:dyDescent="0.25">
      <c r="A1957">
        <v>832462383</v>
      </c>
      <c r="B1957">
        <v>2075</v>
      </c>
      <c r="C1957">
        <v>5393</v>
      </c>
      <c r="F1957">
        <v>97</v>
      </c>
      <c r="G1957">
        <v>19</v>
      </c>
      <c r="H1957">
        <v>2017</v>
      </c>
      <c r="I1957">
        <v>13</v>
      </c>
      <c r="J1957" t="s">
        <v>344</v>
      </c>
      <c r="K1957" s="1">
        <v>42821</v>
      </c>
      <c r="L1957" s="1">
        <v>42827</v>
      </c>
      <c r="M1957" t="s">
        <v>19</v>
      </c>
    </row>
    <row r="1958" spans="1:13" x14ac:dyDescent="0.25">
      <c r="A1958">
        <v>832459854</v>
      </c>
      <c r="B1958">
        <v>6</v>
      </c>
      <c r="C1958">
        <v>5393</v>
      </c>
      <c r="D1958">
        <v>7700</v>
      </c>
      <c r="E1958">
        <v>400000610015000</v>
      </c>
      <c r="F1958">
        <v>97</v>
      </c>
      <c r="G1958">
        <v>19</v>
      </c>
      <c r="H1958">
        <v>2017</v>
      </c>
      <c r="I1958">
        <v>14</v>
      </c>
      <c r="J1958" t="s">
        <v>345</v>
      </c>
      <c r="K1958" s="1">
        <v>42828</v>
      </c>
      <c r="L1958" s="1">
        <v>42834</v>
      </c>
      <c r="M1958" t="s">
        <v>14</v>
      </c>
    </row>
    <row r="1959" spans="1:13" x14ac:dyDescent="0.25">
      <c r="A1959">
        <v>832460335</v>
      </c>
      <c r="B1959">
        <v>34</v>
      </c>
      <c r="C1959">
        <v>5393</v>
      </c>
      <c r="D1959">
        <v>7700</v>
      </c>
      <c r="E1959">
        <v>410015610040000</v>
      </c>
      <c r="F1959">
        <v>97</v>
      </c>
      <c r="G1959">
        <v>19</v>
      </c>
      <c r="H1959">
        <v>2017</v>
      </c>
      <c r="I1959">
        <v>14</v>
      </c>
      <c r="J1959" t="s">
        <v>345</v>
      </c>
      <c r="K1959" s="1">
        <v>42828</v>
      </c>
      <c r="L1959" s="1">
        <v>42834</v>
      </c>
      <c r="M1959" t="s">
        <v>15</v>
      </c>
    </row>
    <row r="1960" spans="1:13" x14ac:dyDescent="0.25">
      <c r="A1960">
        <v>832460816</v>
      </c>
      <c r="B1960">
        <v>330</v>
      </c>
      <c r="C1960">
        <v>5393</v>
      </c>
      <c r="D1960">
        <v>7700</v>
      </c>
      <c r="E1960">
        <v>410040610065000</v>
      </c>
      <c r="F1960">
        <v>97</v>
      </c>
      <c r="G1960">
        <v>19</v>
      </c>
      <c r="H1960">
        <v>2017</v>
      </c>
      <c r="I1960">
        <v>14</v>
      </c>
      <c r="J1960" t="s">
        <v>345</v>
      </c>
      <c r="K1960" s="1">
        <v>42828</v>
      </c>
      <c r="L1960" s="1">
        <v>42834</v>
      </c>
      <c r="M1960" t="s">
        <v>16</v>
      </c>
    </row>
    <row r="1961" spans="1:13" x14ac:dyDescent="0.25">
      <c r="A1961">
        <v>832461297</v>
      </c>
      <c r="B1961">
        <v>1058</v>
      </c>
      <c r="C1961">
        <v>5393</v>
      </c>
      <c r="D1961">
        <v>7700</v>
      </c>
      <c r="E1961">
        <v>410065610085000</v>
      </c>
      <c r="F1961">
        <v>97</v>
      </c>
      <c r="G1961">
        <v>19</v>
      </c>
      <c r="H1961">
        <v>2017</v>
      </c>
      <c r="I1961">
        <v>14</v>
      </c>
      <c r="J1961" t="s">
        <v>345</v>
      </c>
      <c r="K1961" s="1">
        <v>42828</v>
      </c>
      <c r="L1961" s="1">
        <v>42834</v>
      </c>
      <c r="M1961" t="s">
        <v>17</v>
      </c>
    </row>
    <row r="1962" spans="1:13" x14ac:dyDescent="0.25">
      <c r="A1962">
        <v>832461775</v>
      </c>
      <c r="B1962">
        <v>641</v>
      </c>
      <c r="C1962">
        <v>5393</v>
      </c>
      <c r="D1962">
        <v>7700</v>
      </c>
      <c r="E1962">
        <v>410085799999000</v>
      </c>
      <c r="F1962">
        <v>97</v>
      </c>
      <c r="G1962">
        <v>19</v>
      </c>
      <c r="H1962">
        <v>2017</v>
      </c>
      <c r="I1962">
        <v>14</v>
      </c>
      <c r="J1962" t="s">
        <v>345</v>
      </c>
      <c r="K1962" s="1">
        <v>42828</v>
      </c>
      <c r="L1962" s="1">
        <v>42834</v>
      </c>
      <c r="M1962" t="s">
        <v>18</v>
      </c>
    </row>
    <row r="1963" spans="1:13" x14ac:dyDescent="0.25">
      <c r="A1963">
        <v>832462585</v>
      </c>
      <c r="B1963">
        <v>2069</v>
      </c>
      <c r="C1963">
        <v>5393</v>
      </c>
      <c r="F1963">
        <v>97</v>
      </c>
      <c r="G1963">
        <v>19</v>
      </c>
      <c r="H1963">
        <v>2017</v>
      </c>
      <c r="I1963">
        <v>14</v>
      </c>
      <c r="J1963" t="s">
        <v>345</v>
      </c>
      <c r="K1963" s="1">
        <v>42828</v>
      </c>
      <c r="L1963" s="1">
        <v>42834</v>
      </c>
      <c r="M1963" t="s">
        <v>19</v>
      </c>
    </row>
    <row r="1964" spans="1:13" x14ac:dyDescent="0.25">
      <c r="A1964">
        <v>832459863</v>
      </c>
      <c r="B1964">
        <v>8</v>
      </c>
      <c r="C1964">
        <v>5393</v>
      </c>
      <c r="D1964">
        <v>7700</v>
      </c>
      <c r="E1964">
        <v>400000610015000</v>
      </c>
      <c r="F1964">
        <v>97</v>
      </c>
      <c r="G1964">
        <v>19</v>
      </c>
      <c r="H1964">
        <v>2017</v>
      </c>
      <c r="I1964">
        <v>15</v>
      </c>
      <c r="J1964" t="s">
        <v>346</v>
      </c>
      <c r="K1964" s="1">
        <v>42835</v>
      </c>
      <c r="L1964" s="1">
        <v>42841</v>
      </c>
      <c r="M1964" t="s">
        <v>14</v>
      </c>
    </row>
    <row r="1965" spans="1:13" x14ac:dyDescent="0.25">
      <c r="A1965">
        <v>832460344</v>
      </c>
      <c r="B1965">
        <v>34</v>
      </c>
      <c r="C1965">
        <v>5393</v>
      </c>
      <c r="D1965">
        <v>7700</v>
      </c>
      <c r="E1965">
        <v>410015610040000</v>
      </c>
      <c r="F1965">
        <v>97</v>
      </c>
      <c r="G1965">
        <v>19</v>
      </c>
      <c r="H1965">
        <v>2017</v>
      </c>
      <c r="I1965">
        <v>15</v>
      </c>
      <c r="J1965" t="s">
        <v>346</v>
      </c>
      <c r="K1965" s="1">
        <v>42835</v>
      </c>
      <c r="L1965" s="1">
        <v>42841</v>
      </c>
      <c r="M1965" t="s">
        <v>15</v>
      </c>
    </row>
    <row r="1966" spans="1:13" x14ac:dyDescent="0.25">
      <c r="A1966">
        <v>832460825</v>
      </c>
      <c r="B1966">
        <v>336</v>
      </c>
      <c r="C1966">
        <v>5393</v>
      </c>
      <c r="D1966">
        <v>7700</v>
      </c>
      <c r="E1966">
        <v>410040610065000</v>
      </c>
      <c r="F1966">
        <v>97</v>
      </c>
      <c r="G1966">
        <v>19</v>
      </c>
      <c r="H1966">
        <v>2017</v>
      </c>
      <c r="I1966">
        <v>15</v>
      </c>
      <c r="J1966" t="s">
        <v>346</v>
      </c>
      <c r="K1966" s="1">
        <v>42835</v>
      </c>
      <c r="L1966" s="1">
        <v>42841</v>
      </c>
      <c r="M1966" t="s">
        <v>16</v>
      </c>
    </row>
    <row r="1967" spans="1:13" x14ac:dyDescent="0.25">
      <c r="A1967">
        <v>832461306</v>
      </c>
      <c r="B1967">
        <v>1028</v>
      </c>
      <c r="C1967">
        <v>5393</v>
      </c>
      <c r="D1967">
        <v>7700</v>
      </c>
      <c r="E1967">
        <v>410065610085000</v>
      </c>
      <c r="F1967">
        <v>97</v>
      </c>
      <c r="G1967">
        <v>19</v>
      </c>
      <c r="H1967">
        <v>2017</v>
      </c>
      <c r="I1967">
        <v>15</v>
      </c>
      <c r="J1967" t="s">
        <v>346</v>
      </c>
      <c r="K1967" s="1">
        <v>42835</v>
      </c>
      <c r="L1967" s="1">
        <v>42841</v>
      </c>
      <c r="M1967" t="s">
        <v>17</v>
      </c>
    </row>
    <row r="1968" spans="1:13" x14ac:dyDescent="0.25">
      <c r="A1968">
        <v>832461787</v>
      </c>
      <c r="B1968">
        <v>588</v>
      </c>
      <c r="C1968">
        <v>5393</v>
      </c>
      <c r="D1968">
        <v>7700</v>
      </c>
      <c r="E1968">
        <v>410085799999000</v>
      </c>
      <c r="F1968">
        <v>97</v>
      </c>
      <c r="G1968">
        <v>19</v>
      </c>
      <c r="H1968">
        <v>2017</v>
      </c>
      <c r="I1968">
        <v>15</v>
      </c>
      <c r="J1968" t="s">
        <v>346</v>
      </c>
      <c r="K1968" s="1">
        <v>42835</v>
      </c>
      <c r="L1968" s="1">
        <v>42841</v>
      </c>
      <c r="M1968" t="s">
        <v>18</v>
      </c>
    </row>
    <row r="1969" spans="1:13" x14ac:dyDescent="0.25">
      <c r="A1969">
        <v>832462243</v>
      </c>
      <c r="B1969">
        <v>1994</v>
      </c>
      <c r="C1969">
        <v>5393</v>
      </c>
      <c r="F1969">
        <v>97</v>
      </c>
      <c r="G1969">
        <v>19</v>
      </c>
      <c r="H1969">
        <v>2017</v>
      </c>
      <c r="I1969">
        <v>15</v>
      </c>
      <c r="J1969" t="s">
        <v>346</v>
      </c>
      <c r="K1969" s="1">
        <v>42835</v>
      </c>
      <c r="L1969" s="1">
        <v>42841</v>
      </c>
      <c r="M1969" t="s">
        <v>19</v>
      </c>
    </row>
    <row r="1970" spans="1:13" x14ac:dyDescent="0.25">
      <c r="A1970">
        <v>832459872</v>
      </c>
      <c r="B1970">
        <v>12</v>
      </c>
      <c r="C1970">
        <v>5393</v>
      </c>
      <c r="D1970">
        <v>7700</v>
      </c>
      <c r="E1970">
        <v>400000610015000</v>
      </c>
      <c r="F1970">
        <v>97</v>
      </c>
      <c r="G1970">
        <v>19</v>
      </c>
      <c r="H1970">
        <v>2017</v>
      </c>
      <c r="I1970">
        <v>16</v>
      </c>
      <c r="J1970" t="s">
        <v>347</v>
      </c>
      <c r="K1970" s="1">
        <v>42842</v>
      </c>
      <c r="L1970" s="1">
        <v>42848</v>
      </c>
      <c r="M1970" t="s">
        <v>14</v>
      </c>
    </row>
    <row r="1971" spans="1:13" x14ac:dyDescent="0.25">
      <c r="A1971">
        <v>832460353</v>
      </c>
      <c r="B1971">
        <v>27</v>
      </c>
      <c r="C1971">
        <v>5393</v>
      </c>
      <c r="D1971">
        <v>7700</v>
      </c>
      <c r="E1971">
        <v>410015610040000</v>
      </c>
      <c r="F1971">
        <v>97</v>
      </c>
      <c r="G1971">
        <v>19</v>
      </c>
      <c r="H1971">
        <v>2017</v>
      </c>
      <c r="I1971">
        <v>16</v>
      </c>
      <c r="J1971" t="s">
        <v>347</v>
      </c>
      <c r="K1971" s="1">
        <v>42842</v>
      </c>
      <c r="L1971" s="1">
        <v>42848</v>
      </c>
      <c r="M1971" t="s">
        <v>15</v>
      </c>
    </row>
    <row r="1972" spans="1:13" x14ac:dyDescent="0.25">
      <c r="A1972">
        <v>832460834</v>
      </c>
      <c r="B1972">
        <v>343</v>
      </c>
      <c r="C1972">
        <v>5393</v>
      </c>
      <c r="D1972">
        <v>7700</v>
      </c>
      <c r="E1972">
        <v>410040610065000</v>
      </c>
      <c r="F1972">
        <v>97</v>
      </c>
      <c r="G1972">
        <v>19</v>
      </c>
      <c r="H1972">
        <v>2017</v>
      </c>
      <c r="I1972">
        <v>16</v>
      </c>
      <c r="J1972" t="s">
        <v>347</v>
      </c>
      <c r="K1972" s="1">
        <v>42842</v>
      </c>
      <c r="L1972" s="1">
        <v>42848</v>
      </c>
      <c r="M1972" t="s">
        <v>16</v>
      </c>
    </row>
    <row r="1973" spans="1:13" x14ac:dyDescent="0.25">
      <c r="A1973">
        <v>832461315</v>
      </c>
      <c r="B1973">
        <v>1058</v>
      </c>
      <c r="C1973">
        <v>5393</v>
      </c>
      <c r="D1973">
        <v>7700</v>
      </c>
      <c r="E1973">
        <v>410065610085000</v>
      </c>
      <c r="F1973">
        <v>97</v>
      </c>
      <c r="G1973">
        <v>19</v>
      </c>
      <c r="H1973">
        <v>2017</v>
      </c>
      <c r="I1973">
        <v>16</v>
      </c>
      <c r="J1973" t="s">
        <v>347</v>
      </c>
      <c r="K1973" s="1">
        <v>42842</v>
      </c>
      <c r="L1973" s="1">
        <v>42848</v>
      </c>
      <c r="M1973" t="s">
        <v>17</v>
      </c>
    </row>
    <row r="1974" spans="1:13" x14ac:dyDescent="0.25">
      <c r="A1974">
        <v>832461796</v>
      </c>
      <c r="B1974">
        <v>603</v>
      </c>
      <c r="C1974">
        <v>5393</v>
      </c>
      <c r="D1974">
        <v>7700</v>
      </c>
      <c r="E1974">
        <v>410085799999000</v>
      </c>
      <c r="F1974">
        <v>97</v>
      </c>
      <c r="G1974">
        <v>19</v>
      </c>
      <c r="H1974">
        <v>2017</v>
      </c>
      <c r="I1974">
        <v>16</v>
      </c>
      <c r="J1974" t="s">
        <v>347</v>
      </c>
      <c r="K1974" s="1">
        <v>42842</v>
      </c>
      <c r="L1974" s="1">
        <v>42848</v>
      </c>
      <c r="M1974" t="s">
        <v>18</v>
      </c>
    </row>
    <row r="1975" spans="1:13" x14ac:dyDescent="0.25">
      <c r="A1975">
        <v>832462275</v>
      </c>
      <c r="B1975">
        <v>2043</v>
      </c>
      <c r="C1975">
        <v>5393</v>
      </c>
      <c r="F1975">
        <v>97</v>
      </c>
      <c r="G1975">
        <v>19</v>
      </c>
      <c r="H1975">
        <v>2017</v>
      </c>
      <c r="I1975">
        <v>16</v>
      </c>
      <c r="J1975" t="s">
        <v>347</v>
      </c>
      <c r="K1975" s="1">
        <v>42842</v>
      </c>
      <c r="L1975" s="1">
        <v>42848</v>
      </c>
      <c r="M1975" t="s">
        <v>19</v>
      </c>
    </row>
    <row r="1976" spans="1:13" x14ac:dyDescent="0.25">
      <c r="A1976">
        <v>832459881</v>
      </c>
      <c r="B1976">
        <v>8</v>
      </c>
      <c r="C1976">
        <v>5393</v>
      </c>
      <c r="D1976">
        <v>7700</v>
      </c>
      <c r="E1976">
        <v>400000610015000</v>
      </c>
      <c r="F1976">
        <v>97</v>
      </c>
      <c r="G1976">
        <v>19</v>
      </c>
      <c r="H1976">
        <v>2017</v>
      </c>
      <c r="I1976">
        <v>17</v>
      </c>
      <c r="J1976" t="s">
        <v>348</v>
      </c>
      <c r="K1976" s="1">
        <v>42849</v>
      </c>
      <c r="L1976" s="1">
        <v>42855</v>
      </c>
      <c r="M1976" t="s">
        <v>14</v>
      </c>
    </row>
    <row r="1977" spans="1:13" x14ac:dyDescent="0.25">
      <c r="A1977">
        <v>832460362</v>
      </c>
      <c r="B1977">
        <v>38</v>
      </c>
      <c r="C1977">
        <v>5393</v>
      </c>
      <c r="D1977">
        <v>7700</v>
      </c>
      <c r="E1977">
        <v>410015610040000</v>
      </c>
      <c r="F1977">
        <v>97</v>
      </c>
      <c r="G1977">
        <v>19</v>
      </c>
      <c r="H1977">
        <v>2017</v>
      </c>
      <c r="I1977">
        <v>17</v>
      </c>
      <c r="J1977" t="s">
        <v>348</v>
      </c>
      <c r="K1977" s="1">
        <v>42849</v>
      </c>
      <c r="L1977" s="1">
        <v>42855</v>
      </c>
      <c r="M1977" t="s">
        <v>15</v>
      </c>
    </row>
    <row r="1978" spans="1:13" x14ac:dyDescent="0.25">
      <c r="A1978">
        <v>832460843</v>
      </c>
      <c r="B1978">
        <v>352</v>
      </c>
      <c r="C1978">
        <v>5393</v>
      </c>
      <c r="D1978">
        <v>7700</v>
      </c>
      <c r="E1978">
        <v>410040610065000</v>
      </c>
      <c r="F1978">
        <v>97</v>
      </c>
      <c r="G1978">
        <v>19</v>
      </c>
      <c r="H1978">
        <v>2017</v>
      </c>
      <c r="I1978">
        <v>17</v>
      </c>
      <c r="J1978" t="s">
        <v>348</v>
      </c>
      <c r="K1978" s="1">
        <v>42849</v>
      </c>
      <c r="L1978" s="1">
        <v>42855</v>
      </c>
      <c r="M1978" t="s">
        <v>16</v>
      </c>
    </row>
    <row r="1979" spans="1:13" x14ac:dyDescent="0.25">
      <c r="A1979">
        <v>832461324</v>
      </c>
      <c r="B1979">
        <v>1019</v>
      </c>
      <c r="C1979">
        <v>5393</v>
      </c>
      <c r="D1979">
        <v>7700</v>
      </c>
      <c r="E1979">
        <v>410065610085000</v>
      </c>
      <c r="F1979">
        <v>97</v>
      </c>
      <c r="G1979">
        <v>19</v>
      </c>
      <c r="H1979">
        <v>2017</v>
      </c>
      <c r="I1979">
        <v>17</v>
      </c>
      <c r="J1979" t="s">
        <v>348</v>
      </c>
      <c r="K1979" s="1">
        <v>42849</v>
      </c>
      <c r="L1979" s="1">
        <v>42855</v>
      </c>
      <c r="M1979" t="s">
        <v>17</v>
      </c>
    </row>
    <row r="1980" spans="1:13" x14ac:dyDescent="0.25">
      <c r="A1980">
        <v>832461805</v>
      </c>
      <c r="B1980">
        <v>634</v>
      </c>
      <c r="C1980">
        <v>5393</v>
      </c>
      <c r="D1980">
        <v>7700</v>
      </c>
      <c r="E1980">
        <v>410085799999000</v>
      </c>
      <c r="F1980">
        <v>97</v>
      </c>
      <c r="G1980">
        <v>19</v>
      </c>
      <c r="H1980">
        <v>2017</v>
      </c>
      <c r="I1980">
        <v>17</v>
      </c>
      <c r="J1980" t="s">
        <v>348</v>
      </c>
      <c r="K1980" s="1">
        <v>42849</v>
      </c>
      <c r="L1980" s="1">
        <v>42855</v>
      </c>
      <c r="M1980" t="s">
        <v>18</v>
      </c>
    </row>
    <row r="1981" spans="1:13" x14ac:dyDescent="0.25">
      <c r="A1981">
        <v>832462487</v>
      </c>
      <c r="B1981">
        <v>2051</v>
      </c>
      <c r="C1981">
        <v>5393</v>
      </c>
      <c r="F1981">
        <v>97</v>
      </c>
      <c r="G1981">
        <v>19</v>
      </c>
      <c r="H1981">
        <v>2017</v>
      </c>
      <c r="I1981">
        <v>17</v>
      </c>
      <c r="J1981" t="s">
        <v>348</v>
      </c>
      <c r="K1981" s="1">
        <v>42849</v>
      </c>
      <c r="L1981" s="1">
        <v>42855</v>
      </c>
      <c r="M1981" t="s">
        <v>19</v>
      </c>
    </row>
    <row r="1982" spans="1:13" x14ac:dyDescent="0.25">
      <c r="A1982">
        <v>832459890</v>
      </c>
      <c r="B1982">
        <v>5</v>
      </c>
      <c r="C1982">
        <v>5393</v>
      </c>
      <c r="D1982">
        <v>7700</v>
      </c>
      <c r="E1982">
        <v>400000610015000</v>
      </c>
      <c r="F1982">
        <v>97</v>
      </c>
      <c r="G1982">
        <v>19</v>
      </c>
      <c r="H1982">
        <v>2017</v>
      </c>
      <c r="I1982">
        <v>18</v>
      </c>
      <c r="J1982" t="s">
        <v>349</v>
      </c>
      <c r="K1982" s="1">
        <v>42856</v>
      </c>
      <c r="L1982" s="1">
        <v>42862</v>
      </c>
      <c r="M1982" t="s">
        <v>14</v>
      </c>
    </row>
    <row r="1983" spans="1:13" x14ac:dyDescent="0.25">
      <c r="A1983">
        <v>832460371</v>
      </c>
      <c r="B1983">
        <v>36</v>
      </c>
      <c r="C1983">
        <v>5393</v>
      </c>
      <c r="D1983">
        <v>7700</v>
      </c>
      <c r="E1983">
        <v>410015610040000</v>
      </c>
      <c r="F1983">
        <v>97</v>
      </c>
      <c r="G1983">
        <v>19</v>
      </c>
      <c r="H1983">
        <v>2017</v>
      </c>
      <c r="I1983">
        <v>18</v>
      </c>
      <c r="J1983" t="s">
        <v>349</v>
      </c>
      <c r="K1983" s="1">
        <v>42856</v>
      </c>
      <c r="L1983" s="1">
        <v>42862</v>
      </c>
      <c r="M1983" t="s">
        <v>15</v>
      </c>
    </row>
    <row r="1984" spans="1:13" x14ac:dyDescent="0.25">
      <c r="A1984">
        <v>832460852</v>
      </c>
      <c r="B1984">
        <v>326</v>
      </c>
      <c r="C1984">
        <v>5393</v>
      </c>
      <c r="D1984">
        <v>7700</v>
      </c>
      <c r="E1984">
        <v>410040610065000</v>
      </c>
      <c r="F1984">
        <v>97</v>
      </c>
      <c r="G1984">
        <v>19</v>
      </c>
      <c r="H1984">
        <v>2017</v>
      </c>
      <c r="I1984">
        <v>18</v>
      </c>
      <c r="J1984" t="s">
        <v>349</v>
      </c>
      <c r="K1984" s="1">
        <v>42856</v>
      </c>
      <c r="L1984" s="1">
        <v>42862</v>
      </c>
      <c r="M1984" t="s">
        <v>16</v>
      </c>
    </row>
    <row r="1985" spans="1:13" x14ac:dyDescent="0.25">
      <c r="A1985">
        <v>832461333</v>
      </c>
      <c r="B1985">
        <v>1079</v>
      </c>
      <c r="C1985">
        <v>5393</v>
      </c>
      <c r="D1985">
        <v>7700</v>
      </c>
      <c r="E1985">
        <v>410065610085000</v>
      </c>
      <c r="F1985">
        <v>97</v>
      </c>
      <c r="G1985">
        <v>19</v>
      </c>
      <c r="H1985">
        <v>2017</v>
      </c>
      <c r="I1985">
        <v>18</v>
      </c>
      <c r="J1985" t="s">
        <v>349</v>
      </c>
      <c r="K1985" s="1">
        <v>42856</v>
      </c>
      <c r="L1985" s="1">
        <v>42862</v>
      </c>
      <c r="M1985" t="s">
        <v>17</v>
      </c>
    </row>
    <row r="1986" spans="1:13" x14ac:dyDescent="0.25">
      <c r="A1986">
        <v>832461814</v>
      </c>
      <c r="B1986">
        <v>595</v>
      </c>
      <c r="C1986">
        <v>5393</v>
      </c>
      <c r="D1986">
        <v>7700</v>
      </c>
      <c r="E1986">
        <v>410085799999000</v>
      </c>
      <c r="F1986">
        <v>97</v>
      </c>
      <c r="G1986">
        <v>19</v>
      </c>
      <c r="H1986">
        <v>2017</v>
      </c>
      <c r="I1986">
        <v>18</v>
      </c>
      <c r="J1986" t="s">
        <v>349</v>
      </c>
      <c r="K1986" s="1">
        <v>42856</v>
      </c>
      <c r="L1986" s="1">
        <v>42862</v>
      </c>
      <c r="M1986" t="s">
        <v>18</v>
      </c>
    </row>
    <row r="1987" spans="1:13" x14ac:dyDescent="0.25">
      <c r="A1987">
        <v>832462530</v>
      </c>
      <c r="B1987">
        <v>2041</v>
      </c>
      <c r="C1987">
        <v>5393</v>
      </c>
      <c r="F1987">
        <v>97</v>
      </c>
      <c r="G1987">
        <v>19</v>
      </c>
      <c r="H1987">
        <v>2017</v>
      </c>
      <c r="I1987">
        <v>18</v>
      </c>
      <c r="J1987" t="s">
        <v>349</v>
      </c>
      <c r="K1987" s="1">
        <v>42856</v>
      </c>
      <c r="L1987" s="1">
        <v>42862</v>
      </c>
      <c r="M1987" t="s">
        <v>19</v>
      </c>
    </row>
    <row r="1988" spans="1:13" x14ac:dyDescent="0.25">
      <c r="A1988">
        <v>832459899</v>
      </c>
      <c r="B1988">
        <v>6</v>
      </c>
      <c r="C1988">
        <v>5393</v>
      </c>
      <c r="D1988">
        <v>7700</v>
      </c>
      <c r="E1988">
        <v>400000610015000</v>
      </c>
      <c r="F1988">
        <v>97</v>
      </c>
      <c r="G1988">
        <v>19</v>
      </c>
      <c r="H1988">
        <v>2017</v>
      </c>
      <c r="I1988">
        <v>19</v>
      </c>
      <c r="J1988" t="s">
        <v>350</v>
      </c>
      <c r="K1988" s="1">
        <v>42863</v>
      </c>
      <c r="L1988" s="1">
        <v>42869</v>
      </c>
      <c r="M1988" t="s">
        <v>14</v>
      </c>
    </row>
    <row r="1989" spans="1:13" x14ac:dyDescent="0.25">
      <c r="A1989">
        <v>832460380</v>
      </c>
      <c r="B1989">
        <v>41</v>
      </c>
      <c r="C1989">
        <v>5393</v>
      </c>
      <c r="D1989">
        <v>7700</v>
      </c>
      <c r="E1989">
        <v>410015610040000</v>
      </c>
      <c r="F1989">
        <v>97</v>
      </c>
      <c r="G1989">
        <v>19</v>
      </c>
      <c r="H1989">
        <v>2017</v>
      </c>
      <c r="I1989">
        <v>19</v>
      </c>
      <c r="J1989" t="s">
        <v>350</v>
      </c>
      <c r="K1989" s="1">
        <v>42863</v>
      </c>
      <c r="L1989" s="1">
        <v>42869</v>
      </c>
      <c r="M1989" t="s">
        <v>15</v>
      </c>
    </row>
    <row r="1990" spans="1:13" x14ac:dyDescent="0.25">
      <c r="A1990">
        <v>832460862</v>
      </c>
      <c r="B1990">
        <v>324</v>
      </c>
      <c r="C1990">
        <v>5393</v>
      </c>
      <c r="D1990">
        <v>7700</v>
      </c>
      <c r="E1990">
        <v>410040610065000</v>
      </c>
      <c r="F1990">
        <v>97</v>
      </c>
      <c r="G1990">
        <v>19</v>
      </c>
      <c r="H1990">
        <v>2017</v>
      </c>
      <c r="I1990">
        <v>19</v>
      </c>
      <c r="J1990" t="s">
        <v>350</v>
      </c>
      <c r="K1990" s="1">
        <v>42863</v>
      </c>
      <c r="L1990" s="1">
        <v>42869</v>
      </c>
      <c r="M1990" t="s">
        <v>16</v>
      </c>
    </row>
    <row r="1991" spans="1:13" x14ac:dyDescent="0.25">
      <c r="A1991">
        <v>832461342</v>
      </c>
      <c r="B1991">
        <v>1104</v>
      </c>
      <c r="C1991">
        <v>5393</v>
      </c>
      <c r="D1991">
        <v>7700</v>
      </c>
      <c r="E1991">
        <v>410065610085000</v>
      </c>
      <c r="F1991">
        <v>97</v>
      </c>
      <c r="G1991">
        <v>19</v>
      </c>
      <c r="H1991">
        <v>2017</v>
      </c>
      <c r="I1991">
        <v>19</v>
      </c>
      <c r="J1991" t="s">
        <v>350</v>
      </c>
      <c r="K1991" s="1">
        <v>42863</v>
      </c>
      <c r="L1991" s="1">
        <v>42869</v>
      </c>
      <c r="M1991" t="s">
        <v>17</v>
      </c>
    </row>
    <row r="1992" spans="1:13" x14ac:dyDescent="0.25">
      <c r="A1992">
        <v>832461823</v>
      </c>
      <c r="B1992">
        <v>599</v>
      </c>
      <c r="C1992">
        <v>5393</v>
      </c>
      <c r="D1992">
        <v>7700</v>
      </c>
      <c r="E1992">
        <v>410085799999000</v>
      </c>
      <c r="F1992">
        <v>97</v>
      </c>
      <c r="G1992">
        <v>19</v>
      </c>
      <c r="H1992">
        <v>2017</v>
      </c>
      <c r="I1992">
        <v>19</v>
      </c>
      <c r="J1992" t="s">
        <v>350</v>
      </c>
      <c r="K1992" s="1">
        <v>42863</v>
      </c>
      <c r="L1992" s="1">
        <v>42869</v>
      </c>
      <c r="M1992" t="s">
        <v>18</v>
      </c>
    </row>
    <row r="1993" spans="1:13" x14ac:dyDescent="0.25">
      <c r="A1993">
        <v>832462345</v>
      </c>
      <c r="B1993">
        <v>2074</v>
      </c>
      <c r="C1993">
        <v>5393</v>
      </c>
      <c r="F1993">
        <v>97</v>
      </c>
      <c r="G1993">
        <v>19</v>
      </c>
      <c r="H1993">
        <v>2017</v>
      </c>
      <c r="I1993">
        <v>19</v>
      </c>
      <c r="J1993" t="s">
        <v>350</v>
      </c>
      <c r="K1993" s="1">
        <v>42863</v>
      </c>
      <c r="L1993" s="1">
        <v>42869</v>
      </c>
      <c r="M1993" t="s">
        <v>19</v>
      </c>
    </row>
    <row r="1994" spans="1:13" x14ac:dyDescent="0.25">
      <c r="A1994">
        <v>832459908</v>
      </c>
      <c r="B1994">
        <v>11</v>
      </c>
      <c r="C1994">
        <v>5393</v>
      </c>
      <c r="D1994">
        <v>7700</v>
      </c>
      <c r="E1994">
        <v>400000610015000</v>
      </c>
      <c r="F1994">
        <v>97</v>
      </c>
      <c r="G1994">
        <v>19</v>
      </c>
      <c r="H1994">
        <v>2017</v>
      </c>
      <c r="I1994">
        <v>20</v>
      </c>
      <c r="J1994" t="s">
        <v>351</v>
      </c>
      <c r="K1994" s="1">
        <v>42870</v>
      </c>
      <c r="L1994" s="1">
        <v>42876</v>
      </c>
      <c r="M1994" t="s">
        <v>14</v>
      </c>
    </row>
    <row r="1995" spans="1:13" x14ac:dyDescent="0.25">
      <c r="A1995">
        <v>832460389</v>
      </c>
      <c r="B1995">
        <v>27</v>
      </c>
      <c r="C1995">
        <v>5393</v>
      </c>
      <c r="D1995">
        <v>7700</v>
      </c>
      <c r="E1995">
        <v>410015610040000</v>
      </c>
      <c r="F1995">
        <v>97</v>
      </c>
      <c r="G1995">
        <v>19</v>
      </c>
      <c r="H1995">
        <v>2017</v>
      </c>
      <c r="I1995">
        <v>20</v>
      </c>
      <c r="J1995" t="s">
        <v>351</v>
      </c>
      <c r="K1995" s="1">
        <v>42870</v>
      </c>
      <c r="L1995" s="1">
        <v>42876</v>
      </c>
      <c r="M1995" t="s">
        <v>15</v>
      </c>
    </row>
    <row r="1996" spans="1:13" x14ac:dyDescent="0.25">
      <c r="A1996">
        <v>832460870</v>
      </c>
      <c r="B1996">
        <v>321</v>
      </c>
      <c r="C1996">
        <v>5393</v>
      </c>
      <c r="D1996">
        <v>7700</v>
      </c>
      <c r="E1996">
        <v>410040610065000</v>
      </c>
      <c r="F1996">
        <v>97</v>
      </c>
      <c r="G1996">
        <v>19</v>
      </c>
      <c r="H1996">
        <v>2017</v>
      </c>
      <c r="I1996">
        <v>20</v>
      </c>
      <c r="J1996" t="s">
        <v>351</v>
      </c>
      <c r="K1996" s="1">
        <v>42870</v>
      </c>
      <c r="L1996" s="1">
        <v>42876</v>
      </c>
      <c r="M1996" t="s">
        <v>16</v>
      </c>
    </row>
    <row r="1997" spans="1:13" x14ac:dyDescent="0.25">
      <c r="A1997">
        <v>832461348</v>
      </c>
      <c r="B1997">
        <v>1024</v>
      </c>
      <c r="C1997">
        <v>5393</v>
      </c>
      <c r="D1997">
        <v>7700</v>
      </c>
      <c r="E1997">
        <v>410065610085000</v>
      </c>
      <c r="F1997">
        <v>97</v>
      </c>
      <c r="G1997">
        <v>19</v>
      </c>
      <c r="H1997">
        <v>2017</v>
      </c>
      <c r="I1997">
        <v>20</v>
      </c>
      <c r="J1997" t="s">
        <v>351</v>
      </c>
      <c r="K1997" s="1">
        <v>42870</v>
      </c>
      <c r="L1997" s="1">
        <v>42876</v>
      </c>
      <c r="M1997" t="s">
        <v>17</v>
      </c>
    </row>
    <row r="1998" spans="1:13" x14ac:dyDescent="0.25">
      <c r="A1998">
        <v>832461832</v>
      </c>
      <c r="B1998">
        <v>591</v>
      </c>
      <c r="C1998">
        <v>5393</v>
      </c>
      <c r="D1998">
        <v>7700</v>
      </c>
      <c r="E1998">
        <v>410085799999000</v>
      </c>
      <c r="F1998">
        <v>97</v>
      </c>
      <c r="G1998">
        <v>19</v>
      </c>
      <c r="H1998">
        <v>2017</v>
      </c>
      <c r="I1998">
        <v>20</v>
      </c>
      <c r="J1998" t="s">
        <v>351</v>
      </c>
      <c r="K1998" s="1">
        <v>42870</v>
      </c>
      <c r="L1998" s="1">
        <v>42876</v>
      </c>
      <c r="M1998" t="s">
        <v>18</v>
      </c>
    </row>
    <row r="1999" spans="1:13" x14ac:dyDescent="0.25">
      <c r="A1999">
        <v>832462478</v>
      </c>
      <c r="B1999">
        <v>1974</v>
      </c>
      <c r="C1999">
        <v>5393</v>
      </c>
      <c r="F1999">
        <v>97</v>
      </c>
      <c r="G1999">
        <v>19</v>
      </c>
      <c r="H1999">
        <v>2017</v>
      </c>
      <c r="I1999">
        <v>20</v>
      </c>
      <c r="J1999" t="s">
        <v>351</v>
      </c>
      <c r="K1999" s="1">
        <v>42870</v>
      </c>
      <c r="L1999" s="1">
        <v>42876</v>
      </c>
      <c r="M1999" t="s">
        <v>19</v>
      </c>
    </row>
    <row r="2000" spans="1:13" x14ac:dyDescent="0.25">
      <c r="A2000">
        <v>832459917</v>
      </c>
      <c r="B2000">
        <v>13</v>
      </c>
      <c r="C2000">
        <v>5393</v>
      </c>
      <c r="D2000">
        <v>7700</v>
      </c>
      <c r="E2000">
        <v>400000610015000</v>
      </c>
      <c r="F2000">
        <v>97</v>
      </c>
      <c r="G2000">
        <v>19</v>
      </c>
      <c r="H2000">
        <v>2017</v>
      </c>
      <c r="I2000">
        <v>21</v>
      </c>
      <c r="J2000" t="s">
        <v>352</v>
      </c>
      <c r="K2000" s="1">
        <v>42877</v>
      </c>
      <c r="L2000" s="1">
        <v>42883</v>
      </c>
      <c r="M2000" t="s">
        <v>14</v>
      </c>
    </row>
    <row r="2001" spans="1:13" x14ac:dyDescent="0.25">
      <c r="A2001">
        <v>832460398</v>
      </c>
      <c r="B2001">
        <v>35</v>
      </c>
      <c r="C2001">
        <v>5393</v>
      </c>
      <c r="D2001">
        <v>7700</v>
      </c>
      <c r="E2001">
        <v>410015610040000</v>
      </c>
      <c r="F2001">
        <v>97</v>
      </c>
      <c r="G2001">
        <v>19</v>
      </c>
      <c r="H2001">
        <v>2017</v>
      </c>
      <c r="I2001">
        <v>21</v>
      </c>
      <c r="J2001" t="s">
        <v>352</v>
      </c>
      <c r="K2001" s="1">
        <v>42877</v>
      </c>
      <c r="L2001" s="1">
        <v>42883</v>
      </c>
      <c r="M2001" t="s">
        <v>15</v>
      </c>
    </row>
    <row r="2002" spans="1:13" x14ac:dyDescent="0.25">
      <c r="A2002">
        <v>832460879</v>
      </c>
      <c r="B2002">
        <v>323</v>
      </c>
      <c r="C2002">
        <v>5393</v>
      </c>
      <c r="D2002">
        <v>7700</v>
      </c>
      <c r="E2002">
        <v>410040610065000</v>
      </c>
      <c r="F2002">
        <v>97</v>
      </c>
      <c r="G2002">
        <v>19</v>
      </c>
      <c r="H2002">
        <v>2017</v>
      </c>
      <c r="I2002">
        <v>21</v>
      </c>
      <c r="J2002" t="s">
        <v>352</v>
      </c>
      <c r="K2002" s="1">
        <v>42877</v>
      </c>
      <c r="L2002" s="1">
        <v>42883</v>
      </c>
      <c r="M2002" t="s">
        <v>16</v>
      </c>
    </row>
    <row r="2003" spans="1:13" x14ac:dyDescent="0.25">
      <c r="A2003">
        <v>832461360</v>
      </c>
      <c r="B2003">
        <v>1016</v>
      </c>
      <c r="C2003">
        <v>5393</v>
      </c>
      <c r="D2003">
        <v>7700</v>
      </c>
      <c r="E2003">
        <v>410065610085000</v>
      </c>
      <c r="F2003">
        <v>97</v>
      </c>
      <c r="G2003">
        <v>19</v>
      </c>
      <c r="H2003">
        <v>2017</v>
      </c>
      <c r="I2003">
        <v>21</v>
      </c>
      <c r="J2003" t="s">
        <v>352</v>
      </c>
      <c r="K2003" s="1">
        <v>42877</v>
      </c>
      <c r="L2003" s="1">
        <v>42883</v>
      </c>
      <c r="M2003" t="s">
        <v>17</v>
      </c>
    </row>
    <row r="2004" spans="1:13" x14ac:dyDescent="0.25">
      <c r="A2004">
        <v>832461841</v>
      </c>
      <c r="B2004">
        <v>545</v>
      </c>
      <c r="C2004">
        <v>5393</v>
      </c>
      <c r="D2004">
        <v>7700</v>
      </c>
      <c r="E2004">
        <v>410085799999000</v>
      </c>
      <c r="F2004">
        <v>97</v>
      </c>
      <c r="G2004">
        <v>19</v>
      </c>
      <c r="H2004">
        <v>2017</v>
      </c>
      <c r="I2004">
        <v>21</v>
      </c>
      <c r="J2004" t="s">
        <v>352</v>
      </c>
      <c r="K2004" s="1">
        <v>42877</v>
      </c>
      <c r="L2004" s="1">
        <v>42883</v>
      </c>
      <c r="M2004" t="s">
        <v>18</v>
      </c>
    </row>
    <row r="2005" spans="1:13" x14ac:dyDescent="0.25">
      <c r="A2005">
        <v>832462337</v>
      </c>
      <c r="B2005">
        <v>1932</v>
      </c>
      <c r="C2005">
        <v>5393</v>
      </c>
      <c r="F2005">
        <v>97</v>
      </c>
      <c r="G2005">
        <v>19</v>
      </c>
      <c r="H2005">
        <v>2017</v>
      </c>
      <c r="I2005">
        <v>21</v>
      </c>
      <c r="J2005" t="s">
        <v>352</v>
      </c>
      <c r="K2005" s="1">
        <v>42877</v>
      </c>
      <c r="L2005" s="1">
        <v>42883</v>
      </c>
      <c r="M2005" t="s">
        <v>19</v>
      </c>
    </row>
    <row r="2006" spans="1:13" x14ac:dyDescent="0.25">
      <c r="A2006">
        <v>832459926</v>
      </c>
      <c r="B2006">
        <v>4</v>
      </c>
      <c r="C2006">
        <v>5393</v>
      </c>
      <c r="D2006">
        <v>7700</v>
      </c>
      <c r="E2006">
        <v>400000610015000</v>
      </c>
      <c r="F2006">
        <v>97</v>
      </c>
      <c r="G2006">
        <v>19</v>
      </c>
      <c r="H2006">
        <v>2017</v>
      </c>
      <c r="I2006">
        <v>22</v>
      </c>
      <c r="J2006" t="s">
        <v>353</v>
      </c>
      <c r="K2006" s="1">
        <v>42884</v>
      </c>
      <c r="L2006" s="1">
        <v>42890</v>
      </c>
      <c r="M2006" t="s">
        <v>14</v>
      </c>
    </row>
    <row r="2007" spans="1:13" x14ac:dyDescent="0.25">
      <c r="A2007">
        <v>832460407</v>
      </c>
      <c r="B2007">
        <v>34</v>
      </c>
      <c r="C2007">
        <v>5393</v>
      </c>
      <c r="D2007">
        <v>7700</v>
      </c>
      <c r="E2007">
        <v>410015610040000</v>
      </c>
      <c r="F2007">
        <v>97</v>
      </c>
      <c r="G2007">
        <v>19</v>
      </c>
      <c r="H2007">
        <v>2017</v>
      </c>
      <c r="I2007">
        <v>22</v>
      </c>
      <c r="J2007" t="s">
        <v>353</v>
      </c>
      <c r="K2007" s="1">
        <v>42884</v>
      </c>
      <c r="L2007" s="1">
        <v>42890</v>
      </c>
      <c r="M2007" t="s">
        <v>15</v>
      </c>
    </row>
    <row r="2008" spans="1:13" x14ac:dyDescent="0.25">
      <c r="A2008">
        <v>832460888</v>
      </c>
      <c r="B2008">
        <v>349</v>
      </c>
      <c r="C2008">
        <v>5393</v>
      </c>
      <c r="D2008">
        <v>7700</v>
      </c>
      <c r="E2008">
        <v>410040610065000</v>
      </c>
      <c r="F2008">
        <v>97</v>
      </c>
      <c r="G2008">
        <v>19</v>
      </c>
      <c r="H2008">
        <v>2017</v>
      </c>
      <c r="I2008">
        <v>22</v>
      </c>
      <c r="J2008" t="s">
        <v>353</v>
      </c>
      <c r="K2008" s="1">
        <v>42884</v>
      </c>
      <c r="L2008" s="1">
        <v>42890</v>
      </c>
      <c r="M2008" t="s">
        <v>16</v>
      </c>
    </row>
    <row r="2009" spans="1:13" x14ac:dyDescent="0.25">
      <c r="A2009">
        <v>832461369</v>
      </c>
      <c r="B2009">
        <v>1064</v>
      </c>
      <c r="C2009">
        <v>5393</v>
      </c>
      <c r="D2009">
        <v>7700</v>
      </c>
      <c r="E2009">
        <v>410065610085000</v>
      </c>
      <c r="F2009">
        <v>97</v>
      </c>
      <c r="G2009">
        <v>19</v>
      </c>
      <c r="H2009">
        <v>2017</v>
      </c>
      <c r="I2009">
        <v>22</v>
      </c>
      <c r="J2009" t="s">
        <v>353</v>
      </c>
      <c r="K2009" s="1">
        <v>42884</v>
      </c>
      <c r="L2009" s="1">
        <v>42890</v>
      </c>
      <c r="M2009" t="s">
        <v>17</v>
      </c>
    </row>
    <row r="2010" spans="1:13" x14ac:dyDescent="0.25">
      <c r="A2010">
        <v>832461850</v>
      </c>
      <c r="B2010">
        <v>582</v>
      </c>
      <c r="C2010">
        <v>5393</v>
      </c>
      <c r="D2010">
        <v>7700</v>
      </c>
      <c r="E2010">
        <v>410085799999000</v>
      </c>
      <c r="F2010">
        <v>97</v>
      </c>
      <c r="G2010">
        <v>19</v>
      </c>
      <c r="H2010">
        <v>2017</v>
      </c>
      <c r="I2010">
        <v>22</v>
      </c>
      <c r="J2010" t="s">
        <v>353</v>
      </c>
      <c r="K2010" s="1">
        <v>42884</v>
      </c>
      <c r="L2010" s="1">
        <v>42890</v>
      </c>
      <c r="M2010" t="s">
        <v>18</v>
      </c>
    </row>
    <row r="2011" spans="1:13" x14ac:dyDescent="0.25">
      <c r="A2011">
        <v>832462170</v>
      </c>
      <c r="B2011">
        <v>2033</v>
      </c>
      <c r="C2011">
        <v>5393</v>
      </c>
      <c r="F2011">
        <v>97</v>
      </c>
      <c r="G2011">
        <v>19</v>
      </c>
      <c r="H2011">
        <v>2017</v>
      </c>
      <c r="I2011">
        <v>22</v>
      </c>
      <c r="J2011" t="s">
        <v>353</v>
      </c>
      <c r="K2011" s="1">
        <v>42884</v>
      </c>
      <c r="L2011" s="1">
        <v>42890</v>
      </c>
      <c r="M2011" t="s">
        <v>19</v>
      </c>
    </row>
    <row r="2012" spans="1:13" x14ac:dyDescent="0.25">
      <c r="A2012">
        <v>832459935</v>
      </c>
      <c r="B2012">
        <v>10</v>
      </c>
      <c r="C2012">
        <v>5393</v>
      </c>
      <c r="D2012">
        <v>7700</v>
      </c>
      <c r="E2012">
        <v>400000610015000</v>
      </c>
      <c r="F2012">
        <v>97</v>
      </c>
      <c r="G2012">
        <v>19</v>
      </c>
      <c r="H2012">
        <v>2017</v>
      </c>
      <c r="I2012">
        <v>23</v>
      </c>
      <c r="J2012" t="s">
        <v>354</v>
      </c>
      <c r="K2012" s="1">
        <v>42891</v>
      </c>
      <c r="L2012" s="1">
        <v>42897</v>
      </c>
      <c r="M2012" t="s">
        <v>14</v>
      </c>
    </row>
    <row r="2013" spans="1:13" x14ac:dyDescent="0.25">
      <c r="A2013">
        <v>832460416</v>
      </c>
      <c r="B2013">
        <v>27</v>
      </c>
      <c r="C2013">
        <v>5393</v>
      </c>
      <c r="D2013">
        <v>7700</v>
      </c>
      <c r="E2013">
        <v>410015610040000</v>
      </c>
      <c r="F2013">
        <v>97</v>
      </c>
      <c r="G2013">
        <v>19</v>
      </c>
      <c r="H2013">
        <v>2017</v>
      </c>
      <c r="I2013">
        <v>23</v>
      </c>
      <c r="J2013" t="s">
        <v>354</v>
      </c>
      <c r="K2013" s="1">
        <v>42891</v>
      </c>
      <c r="L2013" s="1">
        <v>42897</v>
      </c>
      <c r="M2013" t="s">
        <v>15</v>
      </c>
    </row>
    <row r="2014" spans="1:13" x14ac:dyDescent="0.25">
      <c r="A2014">
        <v>832460897</v>
      </c>
      <c r="B2014">
        <v>290</v>
      </c>
      <c r="C2014">
        <v>5393</v>
      </c>
      <c r="D2014">
        <v>7700</v>
      </c>
      <c r="E2014">
        <v>410040610065000</v>
      </c>
      <c r="F2014">
        <v>97</v>
      </c>
      <c r="G2014">
        <v>19</v>
      </c>
      <c r="H2014">
        <v>2017</v>
      </c>
      <c r="I2014">
        <v>23</v>
      </c>
      <c r="J2014" t="s">
        <v>354</v>
      </c>
      <c r="K2014" s="1">
        <v>42891</v>
      </c>
      <c r="L2014" s="1">
        <v>42897</v>
      </c>
      <c r="M2014" t="s">
        <v>16</v>
      </c>
    </row>
    <row r="2015" spans="1:13" x14ac:dyDescent="0.25">
      <c r="A2015">
        <v>832461378</v>
      </c>
      <c r="B2015">
        <v>962</v>
      </c>
      <c r="C2015">
        <v>5393</v>
      </c>
      <c r="D2015">
        <v>7700</v>
      </c>
      <c r="E2015">
        <v>410065610085000</v>
      </c>
      <c r="F2015">
        <v>97</v>
      </c>
      <c r="G2015">
        <v>19</v>
      </c>
      <c r="H2015">
        <v>2017</v>
      </c>
      <c r="I2015">
        <v>23</v>
      </c>
      <c r="J2015" t="s">
        <v>354</v>
      </c>
      <c r="K2015" s="1">
        <v>42891</v>
      </c>
      <c r="L2015" s="1">
        <v>42897</v>
      </c>
      <c r="M2015" t="s">
        <v>17</v>
      </c>
    </row>
    <row r="2016" spans="1:13" x14ac:dyDescent="0.25">
      <c r="A2016">
        <v>832461859</v>
      </c>
      <c r="B2016">
        <v>547</v>
      </c>
      <c r="C2016">
        <v>5393</v>
      </c>
      <c r="D2016">
        <v>7700</v>
      </c>
      <c r="E2016">
        <v>410085799999000</v>
      </c>
      <c r="F2016">
        <v>97</v>
      </c>
      <c r="G2016">
        <v>19</v>
      </c>
      <c r="H2016">
        <v>2017</v>
      </c>
      <c r="I2016">
        <v>23</v>
      </c>
      <c r="J2016" t="s">
        <v>354</v>
      </c>
      <c r="K2016" s="1">
        <v>42891</v>
      </c>
      <c r="L2016" s="1">
        <v>42897</v>
      </c>
      <c r="M2016" t="s">
        <v>18</v>
      </c>
    </row>
    <row r="2017" spans="1:13" x14ac:dyDescent="0.25">
      <c r="A2017">
        <v>832462568</v>
      </c>
      <c r="B2017">
        <v>1836</v>
      </c>
      <c r="C2017">
        <v>5393</v>
      </c>
      <c r="F2017">
        <v>97</v>
      </c>
      <c r="G2017">
        <v>19</v>
      </c>
      <c r="H2017">
        <v>2017</v>
      </c>
      <c r="I2017">
        <v>23</v>
      </c>
      <c r="J2017" t="s">
        <v>354</v>
      </c>
      <c r="K2017" s="1">
        <v>42891</v>
      </c>
      <c r="L2017" s="1">
        <v>42897</v>
      </c>
      <c r="M2017" t="s">
        <v>19</v>
      </c>
    </row>
    <row r="2018" spans="1:13" x14ac:dyDescent="0.25">
      <c r="A2018">
        <v>832459944</v>
      </c>
      <c r="B2018">
        <v>13</v>
      </c>
      <c r="C2018">
        <v>5393</v>
      </c>
      <c r="D2018">
        <v>7700</v>
      </c>
      <c r="E2018">
        <v>400000610015000</v>
      </c>
      <c r="F2018">
        <v>97</v>
      </c>
      <c r="G2018">
        <v>19</v>
      </c>
      <c r="H2018">
        <v>2017</v>
      </c>
      <c r="I2018">
        <v>24</v>
      </c>
      <c r="J2018" t="s">
        <v>355</v>
      </c>
      <c r="K2018" s="1">
        <v>42898</v>
      </c>
      <c r="L2018" s="1">
        <v>42904</v>
      </c>
      <c r="M2018" t="s">
        <v>14</v>
      </c>
    </row>
    <row r="2019" spans="1:13" x14ac:dyDescent="0.25">
      <c r="A2019">
        <v>832460425</v>
      </c>
      <c r="B2019">
        <v>46</v>
      </c>
      <c r="C2019">
        <v>5393</v>
      </c>
      <c r="D2019">
        <v>7700</v>
      </c>
      <c r="E2019">
        <v>410015610040000</v>
      </c>
      <c r="F2019">
        <v>97</v>
      </c>
      <c r="G2019">
        <v>19</v>
      </c>
      <c r="H2019">
        <v>2017</v>
      </c>
      <c r="I2019">
        <v>24</v>
      </c>
      <c r="J2019" t="s">
        <v>355</v>
      </c>
      <c r="K2019" s="1">
        <v>42898</v>
      </c>
      <c r="L2019" s="1">
        <v>42904</v>
      </c>
      <c r="M2019" t="s">
        <v>15</v>
      </c>
    </row>
    <row r="2020" spans="1:13" x14ac:dyDescent="0.25">
      <c r="A2020">
        <v>832460906</v>
      </c>
      <c r="B2020">
        <v>323</v>
      </c>
      <c r="C2020">
        <v>5393</v>
      </c>
      <c r="D2020">
        <v>7700</v>
      </c>
      <c r="E2020">
        <v>410040610065000</v>
      </c>
      <c r="F2020">
        <v>97</v>
      </c>
      <c r="G2020">
        <v>19</v>
      </c>
      <c r="H2020">
        <v>2017</v>
      </c>
      <c r="I2020">
        <v>24</v>
      </c>
      <c r="J2020" t="s">
        <v>355</v>
      </c>
      <c r="K2020" s="1">
        <v>42898</v>
      </c>
      <c r="L2020" s="1">
        <v>42904</v>
      </c>
      <c r="M2020" t="s">
        <v>16</v>
      </c>
    </row>
    <row r="2021" spans="1:13" x14ac:dyDescent="0.25">
      <c r="A2021">
        <v>832461387</v>
      </c>
      <c r="B2021">
        <v>1028</v>
      </c>
      <c r="C2021">
        <v>5393</v>
      </c>
      <c r="D2021">
        <v>7700</v>
      </c>
      <c r="E2021">
        <v>410065610085000</v>
      </c>
      <c r="F2021">
        <v>97</v>
      </c>
      <c r="G2021">
        <v>19</v>
      </c>
      <c r="H2021">
        <v>2017</v>
      </c>
      <c r="I2021">
        <v>24</v>
      </c>
      <c r="J2021" t="s">
        <v>355</v>
      </c>
      <c r="K2021" s="1">
        <v>42898</v>
      </c>
      <c r="L2021" s="1">
        <v>42904</v>
      </c>
      <c r="M2021" t="s">
        <v>17</v>
      </c>
    </row>
    <row r="2022" spans="1:13" x14ac:dyDescent="0.25">
      <c r="A2022">
        <v>832461868</v>
      </c>
      <c r="B2022">
        <v>568</v>
      </c>
      <c r="C2022">
        <v>5393</v>
      </c>
      <c r="D2022">
        <v>7700</v>
      </c>
      <c r="E2022">
        <v>410085799999000</v>
      </c>
      <c r="F2022">
        <v>97</v>
      </c>
      <c r="G2022">
        <v>19</v>
      </c>
      <c r="H2022">
        <v>2017</v>
      </c>
      <c r="I2022">
        <v>24</v>
      </c>
      <c r="J2022" t="s">
        <v>355</v>
      </c>
      <c r="K2022" s="1">
        <v>42898</v>
      </c>
      <c r="L2022" s="1">
        <v>42904</v>
      </c>
      <c r="M2022" t="s">
        <v>18</v>
      </c>
    </row>
    <row r="2023" spans="1:13" x14ac:dyDescent="0.25">
      <c r="A2023">
        <v>832462326</v>
      </c>
      <c r="B2023">
        <v>1978</v>
      </c>
      <c r="C2023">
        <v>5393</v>
      </c>
      <c r="F2023">
        <v>97</v>
      </c>
      <c r="G2023">
        <v>19</v>
      </c>
      <c r="H2023">
        <v>2017</v>
      </c>
      <c r="I2023">
        <v>24</v>
      </c>
      <c r="J2023" t="s">
        <v>355</v>
      </c>
      <c r="K2023" s="1">
        <v>42898</v>
      </c>
      <c r="L2023" s="1">
        <v>42904</v>
      </c>
      <c r="M2023" t="s">
        <v>19</v>
      </c>
    </row>
    <row r="2024" spans="1:13" x14ac:dyDescent="0.25">
      <c r="A2024">
        <v>832459953</v>
      </c>
      <c r="B2024">
        <v>10</v>
      </c>
      <c r="C2024">
        <v>5393</v>
      </c>
      <c r="D2024">
        <v>7700</v>
      </c>
      <c r="E2024">
        <v>400000610015000</v>
      </c>
      <c r="F2024">
        <v>97</v>
      </c>
      <c r="G2024">
        <v>19</v>
      </c>
      <c r="H2024">
        <v>2017</v>
      </c>
      <c r="I2024">
        <v>25</v>
      </c>
      <c r="J2024" t="s">
        <v>356</v>
      </c>
      <c r="K2024" s="1">
        <v>42905</v>
      </c>
      <c r="L2024" s="1">
        <v>42911</v>
      </c>
      <c r="M2024" t="s">
        <v>14</v>
      </c>
    </row>
    <row r="2025" spans="1:13" x14ac:dyDescent="0.25">
      <c r="A2025">
        <v>832460435</v>
      </c>
      <c r="B2025">
        <v>43</v>
      </c>
      <c r="C2025">
        <v>5393</v>
      </c>
      <c r="D2025">
        <v>7700</v>
      </c>
      <c r="E2025">
        <v>410015610040000</v>
      </c>
      <c r="F2025">
        <v>97</v>
      </c>
      <c r="G2025">
        <v>19</v>
      </c>
      <c r="H2025">
        <v>2017</v>
      </c>
      <c r="I2025">
        <v>25</v>
      </c>
      <c r="J2025" t="s">
        <v>356</v>
      </c>
      <c r="K2025" s="1">
        <v>42905</v>
      </c>
      <c r="L2025" s="1">
        <v>42911</v>
      </c>
      <c r="M2025" t="s">
        <v>15</v>
      </c>
    </row>
    <row r="2026" spans="1:13" x14ac:dyDescent="0.25">
      <c r="A2026">
        <v>832460915</v>
      </c>
      <c r="B2026">
        <v>347</v>
      </c>
      <c r="C2026">
        <v>5393</v>
      </c>
      <c r="D2026">
        <v>7700</v>
      </c>
      <c r="E2026">
        <v>410040610065000</v>
      </c>
      <c r="F2026">
        <v>97</v>
      </c>
      <c r="G2026">
        <v>19</v>
      </c>
      <c r="H2026">
        <v>2017</v>
      </c>
      <c r="I2026">
        <v>25</v>
      </c>
      <c r="J2026" t="s">
        <v>356</v>
      </c>
      <c r="K2026" s="1">
        <v>42905</v>
      </c>
      <c r="L2026" s="1">
        <v>42911</v>
      </c>
      <c r="M2026" t="s">
        <v>16</v>
      </c>
    </row>
    <row r="2027" spans="1:13" x14ac:dyDescent="0.25">
      <c r="A2027">
        <v>832461396</v>
      </c>
      <c r="B2027">
        <v>1056</v>
      </c>
      <c r="C2027">
        <v>5393</v>
      </c>
      <c r="D2027">
        <v>7700</v>
      </c>
      <c r="E2027">
        <v>410065610085000</v>
      </c>
      <c r="F2027">
        <v>97</v>
      </c>
      <c r="G2027">
        <v>19</v>
      </c>
      <c r="H2027">
        <v>2017</v>
      </c>
      <c r="I2027">
        <v>25</v>
      </c>
      <c r="J2027" t="s">
        <v>356</v>
      </c>
      <c r="K2027" s="1">
        <v>42905</v>
      </c>
      <c r="L2027" s="1">
        <v>42911</v>
      </c>
      <c r="M2027" t="s">
        <v>17</v>
      </c>
    </row>
    <row r="2028" spans="1:13" x14ac:dyDescent="0.25">
      <c r="A2028">
        <v>832461877</v>
      </c>
      <c r="B2028">
        <v>586</v>
      </c>
      <c r="C2028">
        <v>5393</v>
      </c>
      <c r="D2028">
        <v>7700</v>
      </c>
      <c r="E2028">
        <v>410085799999000</v>
      </c>
      <c r="F2028">
        <v>97</v>
      </c>
      <c r="G2028">
        <v>19</v>
      </c>
      <c r="H2028">
        <v>2017</v>
      </c>
      <c r="I2028">
        <v>25</v>
      </c>
      <c r="J2028" t="s">
        <v>356</v>
      </c>
      <c r="K2028" s="1">
        <v>42905</v>
      </c>
      <c r="L2028" s="1">
        <v>42911</v>
      </c>
      <c r="M2028" t="s">
        <v>18</v>
      </c>
    </row>
    <row r="2029" spans="1:13" x14ac:dyDescent="0.25">
      <c r="A2029">
        <v>832462312</v>
      </c>
      <c r="B2029">
        <v>2042</v>
      </c>
      <c r="C2029">
        <v>5393</v>
      </c>
      <c r="F2029">
        <v>97</v>
      </c>
      <c r="G2029">
        <v>19</v>
      </c>
      <c r="H2029">
        <v>2017</v>
      </c>
      <c r="I2029">
        <v>25</v>
      </c>
      <c r="J2029" t="s">
        <v>356</v>
      </c>
      <c r="K2029" s="1">
        <v>42905</v>
      </c>
      <c r="L2029" s="1">
        <v>42911</v>
      </c>
      <c r="M2029" t="s">
        <v>19</v>
      </c>
    </row>
    <row r="2030" spans="1:13" x14ac:dyDescent="0.25">
      <c r="A2030">
        <v>832459962</v>
      </c>
      <c r="B2030">
        <v>7</v>
      </c>
      <c r="C2030">
        <v>5393</v>
      </c>
      <c r="D2030">
        <v>7700</v>
      </c>
      <c r="E2030">
        <v>400000610015000</v>
      </c>
      <c r="F2030">
        <v>97</v>
      </c>
      <c r="G2030">
        <v>19</v>
      </c>
      <c r="H2030">
        <v>2017</v>
      </c>
      <c r="I2030">
        <v>26</v>
      </c>
      <c r="J2030" t="s">
        <v>357</v>
      </c>
      <c r="K2030" s="1">
        <v>42912</v>
      </c>
      <c r="L2030" s="1">
        <v>42918</v>
      </c>
      <c r="M2030" t="s">
        <v>14</v>
      </c>
    </row>
    <row r="2031" spans="1:13" x14ac:dyDescent="0.25">
      <c r="A2031">
        <v>832460443</v>
      </c>
      <c r="B2031">
        <v>53</v>
      </c>
      <c r="C2031">
        <v>5393</v>
      </c>
      <c r="D2031">
        <v>7700</v>
      </c>
      <c r="E2031">
        <v>410015610040000</v>
      </c>
      <c r="F2031">
        <v>97</v>
      </c>
      <c r="G2031">
        <v>19</v>
      </c>
      <c r="H2031">
        <v>2017</v>
      </c>
      <c r="I2031">
        <v>26</v>
      </c>
      <c r="J2031" t="s">
        <v>357</v>
      </c>
      <c r="K2031" s="1">
        <v>42912</v>
      </c>
      <c r="L2031" s="1">
        <v>42918</v>
      </c>
      <c r="M2031" t="s">
        <v>15</v>
      </c>
    </row>
    <row r="2032" spans="1:13" x14ac:dyDescent="0.25">
      <c r="A2032">
        <v>832460921</v>
      </c>
      <c r="B2032">
        <v>315</v>
      </c>
      <c r="C2032">
        <v>5393</v>
      </c>
      <c r="D2032">
        <v>7700</v>
      </c>
      <c r="E2032">
        <v>410040610065000</v>
      </c>
      <c r="F2032">
        <v>97</v>
      </c>
      <c r="G2032">
        <v>19</v>
      </c>
      <c r="H2032">
        <v>2017</v>
      </c>
      <c r="I2032">
        <v>26</v>
      </c>
      <c r="J2032" t="s">
        <v>357</v>
      </c>
      <c r="K2032" s="1">
        <v>42912</v>
      </c>
      <c r="L2032" s="1">
        <v>42918</v>
      </c>
      <c r="M2032" t="s">
        <v>16</v>
      </c>
    </row>
    <row r="2033" spans="1:13" x14ac:dyDescent="0.25">
      <c r="A2033">
        <v>832461405</v>
      </c>
      <c r="B2033">
        <v>993</v>
      </c>
      <c r="C2033">
        <v>5393</v>
      </c>
      <c r="D2033">
        <v>7700</v>
      </c>
      <c r="E2033">
        <v>410065610085000</v>
      </c>
      <c r="F2033">
        <v>97</v>
      </c>
      <c r="G2033">
        <v>19</v>
      </c>
      <c r="H2033">
        <v>2017</v>
      </c>
      <c r="I2033">
        <v>26</v>
      </c>
      <c r="J2033" t="s">
        <v>357</v>
      </c>
      <c r="K2033" s="1">
        <v>42912</v>
      </c>
      <c r="L2033" s="1">
        <v>42918</v>
      </c>
      <c r="M2033" t="s">
        <v>17</v>
      </c>
    </row>
    <row r="2034" spans="1:13" x14ac:dyDescent="0.25">
      <c r="A2034">
        <v>832461886</v>
      </c>
      <c r="B2034">
        <v>571</v>
      </c>
      <c r="C2034">
        <v>5393</v>
      </c>
      <c r="D2034">
        <v>7700</v>
      </c>
      <c r="E2034">
        <v>410085799999000</v>
      </c>
      <c r="F2034">
        <v>97</v>
      </c>
      <c r="G2034">
        <v>19</v>
      </c>
      <c r="H2034">
        <v>2017</v>
      </c>
      <c r="I2034">
        <v>26</v>
      </c>
      <c r="J2034" t="s">
        <v>357</v>
      </c>
      <c r="K2034" s="1">
        <v>42912</v>
      </c>
      <c r="L2034" s="1">
        <v>42918</v>
      </c>
      <c r="M2034" t="s">
        <v>18</v>
      </c>
    </row>
    <row r="2035" spans="1:13" x14ac:dyDescent="0.25">
      <c r="A2035">
        <v>832462424</v>
      </c>
      <c r="B2035">
        <v>1939</v>
      </c>
      <c r="C2035">
        <v>5393</v>
      </c>
      <c r="F2035">
        <v>97</v>
      </c>
      <c r="G2035">
        <v>19</v>
      </c>
      <c r="H2035">
        <v>2017</v>
      </c>
      <c r="I2035">
        <v>26</v>
      </c>
      <c r="J2035" t="s">
        <v>357</v>
      </c>
      <c r="K2035" s="1">
        <v>42912</v>
      </c>
      <c r="L2035" s="1">
        <v>42918</v>
      </c>
      <c r="M2035" t="s">
        <v>19</v>
      </c>
    </row>
    <row r="2036" spans="1:13" x14ac:dyDescent="0.25">
      <c r="A2036">
        <v>832459971</v>
      </c>
      <c r="B2036">
        <v>8</v>
      </c>
      <c r="C2036">
        <v>5393</v>
      </c>
      <c r="D2036">
        <v>7700</v>
      </c>
      <c r="E2036">
        <v>400000610015000</v>
      </c>
      <c r="F2036">
        <v>97</v>
      </c>
      <c r="G2036">
        <v>19</v>
      </c>
      <c r="H2036">
        <v>2017</v>
      </c>
      <c r="I2036">
        <v>27</v>
      </c>
      <c r="J2036" t="s">
        <v>358</v>
      </c>
      <c r="K2036" s="1">
        <v>42919</v>
      </c>
      <c r="L2036" s="1">
        <v>42925</v>
      </c>
      <c r="M2036" t="s">
        <v>14</v>
      </c>
    </row>
    <row r="2037" spans="1:13" x14ac:dyDescent="0.25">
      <c r="A2037">
        <v>832460452</v>
      </c>
      <c r="B2037">
        <v>29</v>
      </c>
      <c r="C2037">
        <v>5393</v>
      </c>
      <c r="D2037">
        <v>7700</v>
      </c>
      <c r="E2037">
        <v>410015610040000</v>
      </c>
      <c r="F2037">
        <v>97</v>
      </c>
      <c r="G2037">
        <v>19</v>
      </c>
      <c r="H2037">
        <v>2017</v>
      </c>
      <c r="I2037">
        <v>27</v>
      </c>
      <c r="J2037" t="s">
        <v>358</v>
      </c>
      <c r="K2037" s="1">
        <v>42919</v>
      </c>
      <c r="L2037" s="1">
        <v>42925</v>
      </c>
      <c r="M2037" t="s">
        <v>15</v>
      </c>
    </row>
    <row r="2038" spans="1:13" x14ac:dyDescent="0.25">
      <c r="A2038">
        <v>832460933</v>
      </c>
      <c r="B2038">
        <v>340</v>
      </c>
      <c r="C2038">
        <v>5393</v>
      </c>
      <c r="D2038">
        <v>7700</v>
      </c>
      <c r="E2038">
        <v>410040610065000</v>
      </c>
      <c r="F2038">
        <v>97</v>
      </c>
      <c r="G2038">
        <v>19</v>
      </c>
      <c r="H2038">
        <v>2017</v>
      </c>
      <c r="I2038">
        <v>27</v>
      </c>
      <c r="J2038" t="s">
        <v>358</v>
      </c>
      <c r="K2038" s="1">
        <v>42919</v>
      </c>
      <c r="L2038" s="1">
        <v>42925</v>
      </c>
      <c r="M2038" t="s">
        <v>16</v>
      </c>
    </row>
    <row r="2039" spans="1:13" x14ac:dyDescent="0.25">
      <c r="A2039">
        <v>832461414</v>
      </c>
      <c r="B2039">
        <v>1033</v>
      </c>
      <c r="C2039">
        <v>5393</v>
      </c>
      <c r="D2039">
        <v>7700</v>
      </c>
      <c r="E2039">
        <v>410065610085000</v>
      </c>
      <c r="F2039">
        <v>97</v>
      </c>
      <c r="G2039">
        <v>19</v>
      </c>
      <c r="H2039">
        <v>2017</v>
      </c>
      <c r="I2039">
        <v>27</v>
      </c>
      <c r="J2039" t="s">
        <v>358</v>
      </c>
      <c r="K2039" s="1">
        <v>42919</v>
      </c>
      <c r="L2039" s="1">
        <v>42925</v>
      </c>
      <c r="M2039" t="s">
        <v>17</v>
      </c>
    </row>
    <row r="2040" spans="1:13" x14ac:dyDescent="0.25">
      <c r="A2040">
        <v>832461895</v>
      </c>
      <c r="B2040">
        <v>543</v>
      </c>
      <c r="C2040">
        <v>5393</v>
      </c>
      <c r="D2040">
        <v>7700</v>
      </c>
      <c r="E2040">
        <v>410085799999000</v>
      </c>
      <c r="F2040">
        <v>97</v>
      </c>
      <c r="G2040">
        <v>19</v>
      </c>
      <c r="H2040">
        <v>2017</v>
      </c>
      <c r="I2040">
        <v>27</v>
      </c>
      <c r="J2040" t="s">
        <v>358</v>
      </c>
      <c r="K2040" s="1">
        <v>42919</v>
      </c>
      <c r="L2040" s="1">
        <v>42925</v>
      </c>
      <c r="M2040" t="s">
        <v>18</v>
      </c>
    </row>
    <row r="2041" spans="1:13" x14ac:dyDescent="0.25">
      <c r="A2041">
        <v>832462496</v>
      </c>
      <c r="B2041">
        <v>1953</v>
      </c>
      <c r="C2041">
        <v>5393</v>
      </c>
      <c r="F2041">
        <v>97</v>
      </c>
      <c r="G2041">
        <v>19</v>
      </c>
      <c r="H2041">
        <v>2017</v>
      </c>
      <c r="I2041">
        <v>27</v>
      </c>
      <c r="J2041" t="s">
        <v>358</v>
      </c>
      <c r="K2041" s="1">
        <v>42919</v>
      </c>
      <c r="L2041" s="1">
        <v>42925</v>
      </c>
      <c r="M2041" t="s">
        <v>19</v>
      </c>
    </row>
    <row r="2042" spans="1:13" x14ac:dyDescent="0.25">
      <c r="A2042">
        <v>832459980</v>
      </c>
      <c r="B2042">
        <v>15</v>
      </c>
      <c r="C2042">
        <v>5393</v>
      </c>
      <c r="D2042">
        <v>7700</v>
      </c>
      <c r="E2042">
        <v>400000610015000</v>
      </c>
      <c r="F2042">
        <v>97</v>
      </c>
      <c r="G2042">
        <v>19</v>
      </c>
      <c r="H2042">
        <v>2017</v>
      </c>
      <c r="I2042">
        <v>28</v>
      </c>
      <c r="J2042" t="s">
        <v>359</v>
      </c>
      <c r="K2042" s="1">
        <v>42926</v>
      </c>
      <c r="L2042" s="1">
        <v>42932</v>
      </c>
      <c r="M2042" t="s">
        <v>14</v>
      </c>
    </row>
    <row r="2043" spans="1:13" x14ac:dyDescent="0.25">
      <c r="A2043">
        <v>832460461</v>
      </c>
      <c r="B2043">
        <v>37</v>
      </c>
      <c r="C2043">
        <v>5393</v>
      </c>
      <c r="D2043">
        <v>7700</v>
      </c>
      <c r="E2043">
        <v>410015610040000</v>
      </c>
      <c r="F2043">
        <v>97</v>
      </c>
      <c r="G2043">
        <v>19</v>
      </c>
      <c r="H2043">
        <v>2017</v>
      </c>
      <c r="I2043">
        <v>28</v>
      </c>
      <c r="J2043" t="s">
        <v>359</v>
      </c>
      <c r="K2043" s="1">
        <v>42926</v>
      </c>
      <c r="L2043" s="1">
        <v>42932</v>
      </c>
      <c r="M2043" t="s">
        <v>15</v>
      </c>
    </row>
    <row r="2044" spans="1:13" x14ac:dyDescent="0.25">
      <c r="A2044">
        <v>832460942</v>
      </c>
      <c r="B2044">
        <v>311</v>
      </c>
      <c r="C2044">
        <v>5393</v>
      </c>
      <c r="D2044">
        <v>7700</v>
      </c>
      <c r="E2044">
        <v>410040610065000</v>
      </c>
      <c r="F2044">
        <v>97</v>
      </c>
      <c r="G2044">
        <v>19</v>
      </c>
      <c r="H2044">
        <v>2017</v>
      </c>
      <c r="I2044">
        <v>28</v>
      </c>
      <c r="J2044" t="s">
        <v>359</v>
      </c>
      <c r="K2044" s="1">
        <v>42926</v>
      </c>
      <c r="L2044" s="1">
        <v>42932</v>
      </c>
      <c r="M2044" t="s">
        <v>16</v>
      </c>
    </row>
    <row r="2045" spans="1:13" x14ac:dyDescent="0.25">
      <c r="A2045">
        <v>832461423</v>
      </c>
      <c r="B2045">
        <v>981</v>
      </c>
      <c r="C2045">
        <v>5393</v>
      </c>
      <c r="D2045">
        <v>7700</v>
      </c>
      <c r="E2045">
        <v>410065610085000</v>
      </c>
      <c r="F2045">
        <v>97</v>
      </c>
      <c r="G2045">
        <v>19</v>
      </c>
      <c r="H2045">
        <v>2017</v>
      </c>
      <c r="I2045">
        <v>28</v>
      </c>
      <c r="J2045" t="s">
        <v>359</v>
      </c>
      <c r="K2045" s="1">
        <v>42926</v>
      </c>
      <c r="L2045" s="1">
        <v>42932</v>
      </c>
      <c r="M2045" t="s">
        <v>17</v>
      </c>
    </row>
    <row r="2046" spans="1:13" x14ac:dyDescent="0.25">
      <c r="A2046">
        <v>832461904</v>
      </c>
      <c r="B2046">
        <v>542</v>
      </c>
      <c r="C2046">
        <v>5393</v>
      </c>
      <c r="D2046">
        <v>7700</v>
      </c>
      <c r="E2046">
        <v>410085799999000</v>
      </c>
      <c r="F2046">
        <v>97</v>
      </c>
      <c r="G2046">
        <v>19</v>
      </c>
      <c r="H2046">
        <v>2017</v>
      </c>
      <c r="I2046">
        <v>28</v>
      </c>
      <c r="J2046" t="s">
        <v>359</v>
      </c>
      <c r="K2046" s="1">
        <v>42926</v>
      </c>
      <c r="L2046" s="1">
        <v>42932</v>
      </c>
      <c r="M2046" t="s">
        <v>18</v>
      </c>
    </row>
    <row r="2047" spans="1:13" x14ac:dyDescent="0.25">
      <c r="A2047">
        <v>832462529</v>
      </c>
      <c r="B2047">
        <v>1886</v>
      </c>
      <c r="C2047">
        <v>5393</v>
      </c>
      <c r="F2047">
        <v>97</v>
      </c>
      <c r="G2047">
        <v>19</v>
      </c>
      <c r="H2047">
        <v>2017</v>
      </c>
      <c r="I2047">
        <v>28</v>
      </c>
      <c r="J2047" t="s">
        <v>359</v>
      </c>
      <c r="K2047" s="1">
        <v>42926</v>
      </c>
      <c r="L2047" s="1">
        <v>42932</v>
      </c>
      <c r="M2047" t="s">
        <v>19</v>
      </c>
    </row>
    <row r="2048" spans="1:13" x14ac:dyDescent="0.25">
      <c r="A2048">
        <v>832459989</v>
      </c>
      <c r="B2048">
        <v>9</v>
      </c>
      <c r="C2048">
        <v>5393</v>
      </c>
      <c r="D2048">
        <v>7700</v>
      </c>
      <c r="E2048">
        <v>400000610015000</v>
      </c>
      <c r="F2048">
        <v>97</v>
      </c>
      <c r="G2048">
        <v>19</v>
      </c>
      <c r="H2048">
        <v>2017</v>
      </c>
      <c r="I2048">
        <v>29</v>
      </c>
      <c r="J2048" t="s">
        <v>360</v>
      </c>
      <c r="K2048" s="1">
        <v>42933</v>
      </c>
      <c r="L2048" s="1">
        <v>42939</v>
      </c>
      <c r="M2048" t="s">
        <v>14</v>
      </c>
    </row>
    <row r="2049" spans="1:13" x14ac:dyDescent="0.25">
      <c r="A2049">
        <v>832460470</v>
      </c>
      <c r="B2049">
        <v>49</v>
      </c>
      <c r="C2049">
        <v>5393</v>
      </c>
      <c r="D2049">
        <v>7700</v>
      </c>
      <c r="E2049">
        <v>410015610040000</v>
      </c>
      <c r="F2049">
        <v>97</v>
      </c>
      <c r="G2049">
        <v>19</v>
      </c>
      <c r="H2049">
        <v>2017</v>
      </c>
      <c r="I2049">
        <v>29</v>
      </c>
      <c r="J2049" t="s">
        <v>360</v>
      </c>
      <c r="K2049" s="1">
        <v>42933</v>
      </c>
      <c r="L2049" s="1">
        <v>42939</v>
      </c>
      <c r="M2049" t="s">
        <v>15</v>
      </c>
    </row>
    <row r="2050" spans="1:13" x14ac:dyDescent="0.25">
      <c r="A2050">
        <v>832460951</v>
      </c>
      <c r="B2050">
        <v>319</v>
      </c>
      <c r="C2050">
        <v>5393</v>
      </c>
      <c r="D2050">
        <v>7700</v>
      </c>
      <c r="E2050">
        <v>410040610065000</v>
      </c>
      <c r="F2050">
        <v>97</v>
      </c>
      <c r="G2050">
        <v>19</v>
      </c>
      <c r="H2050">
        <v>2017</v>
      </c>
      <c r="I2050">
        <v>29</v>
      </c>
      <c r="J2050" t="s">
        <v>360</v>
      </c>
      <c r="K2050" s="1">
        <v>42933</v>
      </c>
      <c r="L2050" s="1">
        <v>42939</v>
      </c>
      <c r="M2050" t="s">
        <v>16</v>
      </c>
    </row>
    <row r="2051" spans="1:13" x14ac:dyDescent="0.25">
      <c r="A2051">
        <v>832461432</v>
      </c>
      <c r="B2051">
        <v>1023</v>
      </c>
      <c r="C2051">
        <v>5393</v>
      </c>
      <c r="D2051">
        <v>7700</v>
      </c>
      <c r="E2051">
        <v>410065610085000</v>
      </c>
      <c r="F2051">
        <v>97</v>
      </c>
      <c r="G2051">
        <v>19</v>
      </c>
      <c r="H2051">
        <v>2017</v>
      </c>
      <c r="I2051">
        <v>29</v>
      </c>
      <c r="J2051" t="s">
        <v>360</v>
      </c>
      <c r="K2051" s="1">
        <v>42933</v>
      </c>
      <c r="L2051" s="1">
        <v>42939</v>
      </c>
      <c r="M2051" t="s">
        <v>17</v>
      </c>
    </row>
    <row r="2052" spans="1:13" x14ac:dyDescent="0.25">
      <c r="A2052">
        <v>832461913</v>
      </c>
      <c r="B2052">
        <v>572</v>
      </c>
      <c r="C2052">
        <v>5393</v>
      </c>
      <c r="D2052">
        <v>7700</v>
      </c>
      <c r="E2052">
        <v>410085799999000</v>
      </c>
      <c r="F2052">
        <v>97</v>
      </c>
      <c r="G2052">
        <v>19</v>
      </c>
      <c r="H2052">
        <v>2017</v>
      </c>
      <c r="I2052">
        <v>29</v>
      </c>
      <c r="J2052" t="s">
        <v>360</v>
      </c>
      <c r="K2052" s="1">
        <v>42933</v>
      </c>
      <c r="L2052" s="1">
        <v>42939</v>
      </c>
      <c r="M2052" t="s">
        <v>18</v>
      </c>
    </row>
    <row r="2053" spans="1:13" x14ac:dyDescent="0.25">
      <c r="A2053">
        <v>832462193</v>
      </c>
      <c r="B2053">
        <v>1972</v>
      </c>
      <c r="C2053">
        <v>5393</v>
      </c>
      <c r="F2053">
        <v>97</v>
      </c>
      <c r="G2053">
        <v>19</v>
      </c>
      <c r="H2053">
        <v>2017</v>
      </c>
      <c r="I2053">
        <v>29</v>
      </c>
      <c r="J2053" t="s">
        <v>360</v>
      </c>
      <c r="K2053" s="1">
        <v>42933</v>
      </c>
      <c r="L2053" s="1">
        <v>42939</v>
      </c>
      <c r="M2053" t="s">
        <v>19</v>
      </c>
    </row>
    <row r="2054" spans="1:13" x14ac:dyDescent="0.25">
      <c r="A2054">
        <v>832459998</v>
      </c>
      <c r="B2054">
        <v>5</v>
      </c>
      <c r="C2054">
        <v>5393</v>
      </c>
      <c r="D2054">
        <v>7700</v>
      </c>
      <c r="E2054">
        <v>400000610015000</v>
      </c>
      <c r="F2054">
        <v>97</v>
      </c>
      <c r="G2054">
        <v>19</v>
      </c>
      <c r="H2054">
        <v>2017</v>
      </c>
      <c r="I2054">
        <v>30</v>
      </c>
      <c r="J2054" t="s">
        <v>361</v>
      </c>
      <c r="K2054" s="1">
        <v>42940</v>
      </c>
      <c r="L2054" s="1">
        <v>42946</v>
      </c>
      <c r="M2054" t="s">
        <v>14</v>
      </c>
    </row>
    <row r="2055" spans="1:13" x14ac:dyDescent="0.25">
      <c r="A2055">
        <v>832460479</v>
      </c>
      <c r="B2055">
        <v>36</v>
      </c>
      <c r="C2055">
        <v>5393</v>
      </c>
      <c r="D2055">
        <v>7700</v>
      </c>
      <c r="E2055">
        <v>410015610040000</v>
      </c>
      <c r="F2055">
        <v>97</v>
      </c>
      <c r="G2055">
        <v>19</v>
      </c>
      <c r="H2055">
        <v>2017</v>
      </c>
      <c r="I2055">
        <v>30</v>
      </c>
      <c r="J2055" t="s">
        <v>361</v>
      </c>
      <c r="K2055" s="1">
        <v>42940</v>
      </c>
      <c r="L2055" s="1">
        <v>42946</v>
      </c>
      <c r="M2055" t="s">
        <v>15</v>
      </c>
    </row>
    <row r="2056" spans="1:13" x14ac:dyDescent="0.25">
      <c r="A2056">
        <v>832460960</v>
      </c>
      <c r="B2056">
        <v>319</v>
      </c>
      <c r="C2056">
        <v>5393</v>
      </c>
      <c r="D2056">
        <v>7700</v>
      </c>
      <c r="E2056">
        <v>410040610065000</v>
      </c>
      <c r="F2056">
        <v>97</v>
      </c>
      <c r="G2056">
        <v>19</v>
      </c>
      <c r="H2056">
        <v>2017</v>
      </c>
      <c r="I2056">
        <v>30</v>
      </c>
      <c r="J2056" t="s">
        <v>361</v>
      </c>
      <c r="K2056" s="1">
        <v>42940</v>
      </c>
      <c r="L2056" s="1">
        <v>42946</v>
      </c>
      <c r="M2056" t="s">
        <v>16</v>
      </c>
    </row>
    <row r="2057" spans="1:13" x14ac:dyDescent="0.25">
      <c r="A2057">
        <v>832461441</v>
      </c>
      <c r="B2057">
        <v>913</v>
      </c>
      <c r="C2057">
        <v>5393</v>
      </c>
      <c r="D2057">
        <v>7700</v>
      </c>
      <c r="E2057">
        <v>410065610085000</v>
      </c>
      <c r="F2057">
        <v>97</v>
      </c>
      <c r="G2057">
        <v>19</v>
      </c>
      <c r="H2057">
        <v>2017</v>
      </c>
      <c r="I2057">
        <v>30</v>
      </c>
      <c r="J2057" t="s">
        <v>361</v>
      </c>
      <c r="K2057" s="1">
        <v>42940</v>
      </c>
      <c r="L2057" s="1">
        <v>42946</v>
      </c>
      <c r="M2057" t="s">
        <v>17</v>
      </c>
    </row>
    <row r="2058" spans="1:13" x14ac:dyDescent="0.25">
      <c r="A2058">
        <v>832461922</v>
      </c>
      <c r="B2058">
        <v>497</v>
      </c>
      <c r="C2058">
        <v>5393</v>
      </c>
      <c r="D2058">
        <v>7700</v>
      </c>
      <c r="E2058">
        <v>410085799999000</v>
      </c>
      <c r="F2058">
        <v>97</v>
      </c>
      <c r="G2058">
        <v>19</v>
      </c>
      <c r="H2058">
        <v>2017</v>
      </c>
      <c r="I2058">
        <v>30</v>
      </c>
      <c r="J2058" t="s">
        <v>361</v>
      </c>
      <c r="K2058" s="1">
        <v>42940</v>
      </c>
      <c r="L2058" s="1">
        <v>42946</v>
      </c>
      <c r="M2058" t="s">
        <v>18</v>
      </c>
    </row>
    <row r="2059" spans="1:13" x14ac:dyDescent="0.25">
      <c r="A2059">
        <v>832462416</v>
      </c>
      <c r="B2059">
        <v>1770</v>
      </c>
      <c r="C2059">
        <v>5393</v>
      </c>
      <c r="F2059">
        <v>97</v>
      </c>
      <c r="G2059">
        <v>19</v>
      </c>
      <c r="H2059">
        <v>2017</v>
      </c>
      <c r="I2059">
        <v>30</v>
      </c>
      <c r="J2059" t="s">
        <v>361</v>
      </c>
      <c r="K2059" s="1">
        <v>42940</v>
      </c>
      <c r="L2059" s="1">
        <v>42946</v>
      </c>
      <c r="M2059" t="s">
        <v>19</v>
      </c>
    </row>
    <row r="2060" spans="1:13" x14ac:dyDescent="0.25">
      <c r="A2060">
        <v>832460008</v>
      </c>
      <c r="B2060">
        <v>13</v>
      </c>
      <c r="C2060">
        <v>5393</v>
      </c>
      <c r="D2060">
        <v>7700</v>
      </c>
      <c r="E2060">
        <v>400000610015000</v>
      </c>
      <c r="F2060">
        <v>97</v>
      </c>
      <c r="G2060">
        <v>19</v>
      </c>
      <c r="H2060">
        <v>2017</v>
      </c>
      <c r="I2060">
        <v>31</v>
      </c>
      <c r="J2060" t="s">
        <v>362</v>
      </c>
      <c r="K2060" s="1">
        <v>42947</v>
      </c>
      <c r="L2060" s="1">
        <v>42953</v>
      </c>
      <c r="M2060" t="s">
        <v>14</v>
      </c>
    </row>
    <row r="2061" spans="1:13" x14ac:dyDescent="0.25">
      <c r="A2061">
        <v>832460488</v>
      </c>
      <c r="B2061">
        <v>54</v>
      </c>
      <c r="C2061">
        <v>5393</v>
      </c>
      <c r="D2061">
        <v>7700</v>
      </c>
      <c r="E2061">
        <v>410015610040000</v>
      </c>
      <c r="F2061">
        <v>97</v>
      </c>
      <c r="G2061">
        <v>19</v>
      </c>
      <c r="H2061">
        <v>2017</v>
      </c>
      <c r="I2061">
        <v>31</v>
      </c>
      <c r="J2061" t="s">
        <v>362</v>
      </c>
      <c r="K2061" s="1">
        <v>42947</v>
      </c>
      <c r="L2061" s="1">
        <v>42953</v>
      </c>
      <c r="M2061" t="s">
        <v>15</v>
      </c>
    </row>
    <row r="2062" spans="1:13" x14ac:dyDescent="0.25">
      <c r="A2062">
        <v>832460969</v>
      </c>
      <c r="B2062">
        <v>314</v>
      </c>
      <c r="C2062">
        <v>5393</v>
      </c>
      <c r="D2062">
        <v>7700</v>
      </c>
      <c r="E2062">
        <v>410040610065000</v>
      </c>
      <c r="F2062">
        <v>97</v>
      </c>
      <c r="G2062">
        <v>19</v>
      </c>
      <c r="H2062">
        <v>2017</v>
      </c>
      <c r="I2062">
        <v>31</v>
      </c>
      <c r="J2062" t="s">
        <v>362</v>
      </c>
      <c r="K2062" s="1">
        <v>42947</v>
      </c>
      <c r="L2062" s="1">
        <v>42953</v>
      </c>
      <c r="M2062" t="s">
        <v>16</v>
      </c>
    </row>
    <row r="2063" spans="1:13" x14ac:dyDescent="0.25">
      <c r="A2063">
        <v>832461450</v>
      </c>
      <c r="B2063">
        <v>1063</v>
      </c>
      <c r="C2063">
        <v>5393</v>
      </c>
      <c r="D2063">
        <v>7700</v>
      </c>
      <c r="E2063">
        <v>410065610085000</v>
      </c>
      <c r="F2063">
        <v>97</v>
      </c>
      <c r="G2063">
        <v>19</v>
      </c>
      <c r="H2063">
        <v>2017</v>
      </c>
      <c r="I2063">
        <v>31</v>
      </c>
      <c r="J2063" t="s">
        <v>362</v>
      </c>
      <c r="K2063" s="1">
        <v>42947</v>
      </c>
      <c r="L2063" s="1">
        <v>42953</v>
      </c>
      <c r="M2063" t="s">
        <v>17</v>
      </c>
    </row>
    <row r="2064" spans="1:13" x14ac:dyDescent="0.25">
      <c r="A2064">
        <v>832461931</v>
      </c>
      <c r="B2064">
        <v>633</v>
      </c>
      <c r="C2064">
        <v>5393</v>
      </c>
      <c r="D2064">
        <v>7700</v>
      </c>
      <c r="E2064">
        <v>410085799999000</v>
      </c>
      <c r="F2064">
        <v>97</v>
      </c>
      <c r="G2064">
        <v>19</v>
      </c>
      <c r="H2064">
        <v>2017</v>
      </c>
      <c r="I2064">
        <v>31</v>
      </c>
      <c r="J2064" t="s">
        <v>362</v>
      </c>
      <c r="K2064" s="1">
        <v>42947</v>
      </c>
      <c r="L2064" s="1">
        <v>42953</v>
      </c>
      <c r="M2064" t="s">
        <v>18</v>
      </c>
    </row>
    <row r="2065" spans="1:13" x14ac:dyDescent="0.25">
      <c r="A2065">
        <v>832462225</v>
      </c>
      <c r="B2065">
        <v>2077</v>
      </c>
      <c r="C2065">
        <v>5393</v>
      </c>
      <c r="F2065">
        <v>97</v>
      </c>
      <c r="G2065">
        <v>19</v>
      </c>
      <c r="H2065">
        <v>2017</v>
      </c>
      <c r="I2065">
        <v>31</v>
      </c>
      <c r="J2065" t="s">
        <v>362</v>
      </c>
      <c r="K2065" s="1">
        <v>42947</v>
      </c>
      <c r="L2065" s="1">
        <v>42953</v>
      </c>
      <c r="M2065" t="s">
        <v>19</v>
      </c>
    </row>
    <row r="2066" spans="1:13" x14ac:dyDescent="0.25">
      <c r="A2066">
        <v>832460016</v>
      </c>
      <c r="B2066">
        <v>6</v>
      </c>
      <c r="C2066">
        <v>5393</v>
      </c>
      <c r="D2066">
        <v>7700</v>
      </c>
      <c r="E2066">
        <v>400000610015000</v>
      </c>
      <c r="F2066">
        <v>97</v>
      </c>
      <c r="G2066">
        <v>19</v>
      </c>
      <c r="H2066">
        <v>2017</v>
      </c>
      <c r="I2066">
        <v>32</v>
      </c>
      <c r="J2066" t="s">
        <v>363</v>
      </c>
      <c r="K2066" s="1">
        <v>42954</v>
      </c>
      <c r="L2066" s="1">
        <v>42960</v>
      </c>
      <c r="M2066" t="s">
        <v>14</v>
      </c>
    </row>
    <row r="2067" spans="1:13" x14ac:dyDescent="0.25">
      <c r="A2067">
        <v>832460498</v>
      </c>
      <c r="B2067">
        <v>29</v>
      </c>
      <c r="C2067">
        <v>5393</v>
      </c>
      <c r="D2067">
        <v>7700</v>
      </c>
      <c r="E2067">
        <v>410015610040000</v>
      </c>
      <c r="F2067">
        <v>97</v>
      </c>
      <c r="G2067">
        <v>19</v>
      </c>
      <c r="H2067">
        <v>2017</v>
      </c>
      <c r="I2067">
        <v>32</v>
      </c>
      <c r="J2067" t="s">
        <v>363</v>
      </c>
      <c r="K2067" s="1">
        <v>42954</v>
      </c>
      <c r="L2067" s="1">
        <v>42960</v>
      </c>
      <c r="M2067" t="s">
        <v>15</v>
      </c>
    </row>
    <row r="2068" spans="1:13" x14ac:dyDescent="0.25">
      <c r="A2068">
        <v>832460978</v>
      </c>
      <c r="B2068">
        <v>319</v>
      </c>
      <c r="C2068">
        <v>5393</v>
      </c>
      <c r="D2068">
        <v>7700</v>
      </c>
      <c r="E2068">
        <v>410040610065000</v>
      </c>
      <c r="F2068">
        <v>97</v>
      </c>
      <c r="G2068">
        <v>19</v>
      </c>
      <c r="H2068">
        <v>2017</v>
      </c>
      <c r="I2068">
        <v>32</v>
      </c>
      <c r="J2068" t="s">
        <v>363</v>
      </c>
      <c r="K2068" s="1">
        <v>42954</v>
      </c>
      <c r="L2068" s="1">
        <v>42960</v>
      </c>
      <c r="M2068" t="s">
        <v>16</v>
      </c>
    </row>
    <row r="2069" spans="1:13" x14ac:dyDescent="0.25">
      <c r="A2069">
        <v>832461459</v>
      </c>
      <c r="B2069">
        <v>972</v>
      </c>
      <c r="C2069">
        <v>5393</v>
      </c>
      <c r="D2069">
        <v>7700</v>
      </c>
      <c r="E2069">
        <v>410065610085000</v>
      </c>
      <c r="F2069">
        <v>97</v>
      </c>
      <c r="G2069">
        <v>19</v>
      </c>
      <c r="H2069">
        <v>2017</v>
      </c>
      <c r="I2069">
        <v>32</v>
      </c>
      <c r="J2069" t="s">
        <v>363</v>
      </c>
      <c r="K2069" s="1">
        <v>42954</v>
      </c>
      <c r="L2069" s="1">
        <v>42960</v>
      </c>
      <c r="M2069" t="s">
        <v>17</v>
      </c>
    </row>
    <row r="2070" spans="1:13" x14ac:dyDescent="0.25">
      <c r="A2070">
        <v>832461940</v>
      </c>
      <c r="B2070">
        <v>633</v>
      </c>
      <c r="C2070">
        <v>5393</v>
      </c>
      <c r="D2070">
        <v>7700</v>
      </c>
      <c r="E2070">
        <v>410085799999000</v>
      </c>
      <c r="F2070">
        <v>97</v>
      </c>
      <c r="G2070">
        <v>19</v>
      </c>
      <c r="H2070">
        <v>2017</v>
      </c>
      <c r="I2070">
        <v>32</v>
      </c>
      <c r="J2070" t="s">
        <v>363</v>
      </c>
      <c r="K2070" s="1">
        <v>42954</v>
      </c>
      <c r="L2070" s="1">
        <v>42960</v>
      </c>
      <c r="M2070" t="s">
        <v>18</v>
      </c>
    </row>
    <row r="2071" spans="1:13" x14ac:dyDescent="0.25">
      <c r="A2071">
        <v>832462582</v>
      </c>
      <c r="B2071">
        <v>1959</v>
      </c>
      <c r="C2071">
        <v>5393</v>
      </c>
      <c r="F2071">
        <v>97</v>
      </c>
      <c r="G2071">
        <v>19</v>
      </c>
      <c r="H2071">
        <v>2017</v>
      </c>
      <c r="I2071">
        <v>32</v>
      </c>
      <c r="J2071" t="s">
        <v>363</v>
      </c>
      <c r="K2071" s="1">
        <v>42954</v>
      </c>
      <c r="L2071" s="1">
        <v>42960</v>
      </c>
      <c r="M2071" t="s">
        <v>19</v>
      </c>
    </row>
    <row r="2072" spans="1:13" x14ac:dyDescent="0.25">
      <c r="A2072">
        <v>832460025</v>
      </c>
      <c r="B2072">
        <v>10</v>
      </c>
      <c r="C2072">
        <v>5393</v>
      </c>
      <c r="D2072">
        <v>7700</v>
      </c>
      <c r="E2072">
        <v>400000610015000</v>
      </c>
      <c r="F2072">
        <v>97</v>
      </c>
      <c r="G2072">
        <v>19</v>
      </c>
      <c r="H2072">
        <v>2017</v>
      </c>
      <c r="I2072">
        <v>33</v>
      </c>
      <c r="J2072" t="s">
        <v>364</v>
      </c>
      <c r="K2072" s="1">
        <v>42961</v>
      </c>
      <c r="L2072" s="1">
        <v>42967</v>
      </c>
      <c r="M2072" t="s">
        <v>14</v>
      </c>
    </row>
    <row r="2073" spans="1:13" x14ac:dyDescent="0.25">
      <c r="A2073">
        <v>832460506</v>
      </c>
      <c r="B2073">
        <v>26</v>
      </c>
      <c r="C2073">
        <v>5393</v>
      </c>
      <c r="D2073">
        <v>7700</v>
      </c>
      <c r="E2073">
        <v>410015610040000</v>
      </c>
      <c r="F2073">
        <v>97</v>
      </c>
      <c r="G2073">
        <v>19</v>
      </c>
      <c r="H2073">
        <v>2017</v>
      </c>
      <c r="I2073">
        <v>33</v>
      </c>
      <c r="J2073" t="s">
        <v>364</v>
      </c>
      <c r="K2073" s="1">
        <v>42961</v>
      </c>
      <c r="L2073" s="1">
        <v>42967</v>
      </c>
      <c r="M2073" t="s">
        <v>15</v>
      </c>
    </row>
    <row r="2074" spans="1:13" x14ac:dyDescent="0.25">
      <c r="A2074">
        <v>832460987</v>
      </c>
      <c r="B2074">
        <v>298</v>
      </c>
      <c r="C2074">
        <v>5393</v>
      </c>
      <c r="D2074">
        <v>7700</v>
      </c>
      <c r="E2074">
        <v>410040610065000</v>
      </c>
      <c r="F2074">
        <v>97</v>
      </c>
      <c r="G2074">
        <v>19</v>
      </c>
      <c r="H2074">
        <v>2017</v>
      </c>
      <c r="I2074">
        <v>33</v>
      </c>
      <c r="J2074" t="s">
        <v>364</v>
      </c>
      <c r="K2074" s="1">
        <v>42961</v>
      </c>
      <c r="L2074" s="1">
        <v>42967</v>
      </c>
      <c r="M2074" t="s">
        <v>16</v>
      </c>
    </row>
    <row r="2075" spans="1:13" x14ac:dyDescent="0.25">
      <c r="A2075">
        <v>832461468</v>
      </c>
      <c r="B2075">
        <v>959</v>
      </c>
      <c r="C2075">
        <v>5393</v>
      </c>
      <c r="D2075">
        <v>7700</v>
      </c>
      <c r="E2075">
        <v>410065610085000</v>
      </c>
      <c r="F2075">
        <v>97</v>
      </c>
      <c r="G2075">
        <v>19</v>
      </c>
      <c r="H2075">
        <v>2017</v>
      </c>
      <c r="I2075">
        <v>33</v>
      </c>
      <c r="J2075" t="s">
        <v>364</v>
      </c>
      <c r="K2075" s="1">
        <v>42961</v>
      </c>
      <c r="L2075" s="1">
        <v>42967</v>
      </c>
      <c r="M2075" t="s">
        <v>17</v>
      </c>
    </row>
    <row r="2076" spans="1:13" x14ac:dyDescent="0.25">
      <c r="A2076">
        <v>832461949</v>
      </c>
      <c r="B2076">
        <v>568</v>
      </c>
      <c r="C2076">
        <v>5393</v>
      </c>
      <c r="D2076">
        <v>7700</v>
      </c>
      <c r="E2076">
        <v>410085799999000</v>
      </c>
      <c r="F2076">
        <v>97</v>
      </c>
      <c r="G2076">
        <v>19</v>
      </c>
      <c r="H2076">
        <v>2017</v>
      </c>
      <c r="I2076">
        <v>33</v>
      </c>
      <c r="J2076" t="s">
        <v>364</v>
      </c>
      <c r="K2076" s="1">
        <v>42961</v>
      </c>
      <c r="L2076" s="1">
        <v>42967</v>
      </c>
      <c r="M2076" t="s">
        <v>18</v>
      </c>
    </row>
    <row r="2077" spans="1:13" x14ac:dyDescent="0.25">
      <c r="A2077">
        <v>832462359</v>
      </c>
      <c r="B2077">
        <v>1861</v>
      </c>
      <c r="C2077">
        <v>5393</v>
      </c>
      <c r="F2077">
        <v>97</v>
      </c>
      <c r="G2077">
        <v>19</v>
      </c>
      <c r="H2077">
        <v>2017</v>
      </c>
      <c r="I2077">
        <v>33</v>
      </c>
      <c r="J2077" t="s">
        <v>364</v>
      </c>
      <c r="K2077" s="1">
        <v>42961</v>
      </c>
      <c r="L2077" s="1">
        <v>42967</v>
      </c>
      <c r="M2077" t="s">
        <v>19</v>
      </c>
    </row>
    <row r="2078" spans="1:13" x14ac:dyDescent="0.25">
      <c r="A2078">
        <v>832460034</v>
      </c>
      <c r="B2078">
        <v>4</v>
      </c>
      <c r="C2078">
        <v>5393</v>
      </c>
      <c r="D2078">
        <v>7700</v>
      </c>
      <c r="E2078">
        <v>400000610015000</v>
      </c>
      <c r="F2078">
        <v>97</v>
      </c>
      <c r="G2078">
        <v>19</v>
      </c>
      <c r="H2078">
        <v>2017</v>
      </c>
      <c r="I2078">
        <v>34</v>
      </c>
      <c r="J2078" t="s">
        <v>365</v>
      </c>
      <c r="K2078" s="1">
        <v>42968</v>
      </c>
      <c r="L2078" s="1">
        <v>42974</v>
      </c>
      <c r="M2078" t="s">
        <v>14</v>
      </c>
    </row>
    <row r="2079" spans="1:13" x14ac:dyDescent="0.25">
      <c r="A2079">
        <v>832460515</v>
      </c>
      <c r="B2079">
        <v>37</v>
      </c>
      <c r="C2079">
        <v>5393</v>
      </c>
      <c r="D2079">
        <v>7700</v>
      </c>
      <c r="E2079">
        <v>410015610040000</v>
      </c>
      <c r="F2079">
        <v>97</v>
      </c>
      <c r="G2079">
        <v>19</v>
      </c>
      <c r="H2079">
        <v>2017</v>
      </c>
      <c r="I2079">
        <v>34</v>
      </c>
      <c r="J2079" t="s">
        <v>365</v>
      </c>
      <c r="K2079" s="1">
        <v>42968</v>
      </c>
      <c r="L2079" s="1">
        <v>42974</v>
      </c>
      <c r="M2079" t="s">
        <v>15</v>
      </c>
    </row>
    <row r="2080" spans="1:13" x14ac:dyDescent="0.25">
      <c r="A2080">
        <v>832460996</v>
      </c>
      <c r="B2080">
        <v>322</v>
      </c>
      <c r="C2080">
        <v>5393</v>
      </c>
      <c r="D2080">
        <v>7700</v>
      </c>
      <c r="E2080">
        <v>410040610065000</v>
      </c>
      <c r="F2080">
        <v>97</v>
      </c>
      <c r="G2080">
        <v>19</v>
      </c>
      <c r="H2080">
        <v>2017</v>
      </c>
      <c r="I2080">
        <v>34</v>
      </c>
      <c r="J2080" t="s">
        <v>365</v>
      </c>
      <c r="K2080" s="1">
        <v>42968</v>
      </c>
      <c r="L2080" s="1">
        <v>42974</v>
      </c>
      <c r="M2080" t="s">
        <v>16</v>
      </c>
    </row>
    <row r="2081" spans="1:13" x14ac:dyDescent="0.25">
      <c r="A2081">
        <v>832461477</v>
      </c>
      <c r="B2081">
        <v>983</v>
      </c>
      <c r="C2081">
        <v>5393</v>
      </c>
      <c r="D2081">
        <v>7700</v>
      </c>
      <c r="E2081">
        <v>410065610085000</v>
      </c>
      <c r="F2081">
        <v>97</v>
      </c>
      <c r="G2081">
        <v>19</v>
      </c>
      <c r="H2081">
        <v>2017</v>
      </c>
      <c r="I2081">
        <v>34</v>
      </c>
      <c r="J2081" t="s">
        <v>365</v>
      </c>
      <c r="K2081" s="1">
        <v>42968</v>
      </c>
      <c r="L2081" s="1">
        <v>42974</v>
      </c>
      <c r="M2081" t="s">
        <v>17</v>
      </c>
    </row>
    <row r="2082" spans="1:13" x14ac:dyDescent="0.25">
      <c r="A2082">
        <v>832461959</v>
      </c>
      <c r="B2082">
        <v>593</v>
      </c>
      <c r="C2082">
        <v>5393</v>
      </c>
      <c r="D2082">
        <v>7700</v>
      </c>
      <c r="E2082">
        <v>410085799999000</v>
      </c>
      <c r="F2082">
        <v>97</v>
      </c>
      <c r="G2082">
        <v>19</v>
      </c>
      <c r="H2082">
        <v>2017</v>
      </c>
      <c r="I2082">
        <v>34</v>
      </c>
      <c r="J2082" t="s">
        <v>365</v>
      </c>
      <c r="K2082" s="1">
        <v>42968</v>
      </c>
      <c r="L2082" s="1">
        <v>42974</v>
      </c>
      <c r="M2082" t="s">
        <v>18</v>
      </c>
    </row>
    <row r="2083" spans="1:13" x14ac:dyDescent="0.25">
      <c r="A2083">
        <v>832462438</v>
      </c>
      <c r="B2083">
        <v>1939</v>
      </c>
      <c r="C2083">
        <v>5393</v>
      </c>
      <c r="F2083">
        <v>97</v>
      </c>
      <c r="G2083">
        <v>19</v>
      </c>
      <c r="H2083">
        <v>2017</v>
      </c>
      <c r="I2083">
        <v>34</v>
      </c>
      <c r="J2083" t="s">
        <v>365</v>
      </c>
      <c r="K2083" s="1">
        <v>42968</v>
      </c>
      <c r="L2083" s="1">
        <v>42974</v>
      </c>
      <c r="M2083" t="s">
        <v>19</v>
      </c>
    </row>
    <row r="2084" spans="1:13" x14ac:dyDescent="0.25">
      <c r="A2084">
        <v>832460043</v>
      </c>
      <c r="B2084">
        <v>8</v>
      </c>
      <c r="C2084">
        <v>5393</v>
      </c>
      <c r="D2084">
        <v>7700</v>
      </c>
      <c r="E2084">
        <v>400000610015000</v>
      </c>
      <c r="F2084">
        <v>97</v>
      </c>
      <c r="G2084">
        <v>19</v>
      </c>
      <c r="H2084">
        <v>2017</v>
      </c>
      <c r="I2084">
        <v>35</v>
      </c>
      <c r="J2084" t="s">
        <v>366</v>
      </c>
      <c r="K2084" s="1">
        <v>42975</v>
      </c>
      <c r="L2084" s="1">
        <v>42981</v>
      </c>
      <c r="M2084" t="s">
        <v>14</v>
      </c>
    </row>
    <row r="2085" spans="1:13" x14ac:dyDescent="0.25">
      <c r="A2085">
        <v>832460524</v>
      </c>
      <c r="B2085">
        <v>51</v>
      </c>
      <c r="C2085">
        <v>5393</v>
      </c>
      <c r="D2085">
        <v>7700</v>
      </c>
      <c r="E2085">
        <v>410015610040000</v>
      </c>
      <c r="F2085">
        <v>97</v>
      </c>
      <c r="G2085">
        <v>19</v>
      </c>
      <c r="H2085">
        <v>2017</v>
      </c>
      <c r="I2085">
        <v>35</v>
      </c>
      <c r="J2085" t="s">
        <v>366</v>
      </c>
      <c r="K2085" s="1">
        <v>42975</v>
      </c>
      <c r="L2085" s="1">
        <v>42981</v>
      </c>
      <c r="M2085" t="s">
        <v>15</v>
      </c>
    </row>
    <row r="2086" spans="1:13" x14ac:dyDescent="0.25">
      <c r="A2086">
        <v>832461005</v>
      </c>
      <c r="B2086">
        <v>313</v>
      </c>
      <c r="C2086">
        <v>5393</v>
      </c>
      <c r="D2086">
        <v>7700</v>
      </c>
      <c r="E2086">
        <v>410040610065000</v>
      </c>
      <c r="F2086">
        <v>97</v>
      </c>
      <c r="G2086">
        <v>19</v>
      </c>
      <c r="H2086">
        <v>2017</v>
      </c>
      <c r="I2086">
        <v>35</v>
      </c>
      <c r="J2086" t="s">
        <v>366</v>
      </c>
      <c r="K2086" s="1">
        <v>42975</v>
      </c>
      <c r="L2086" s="1">
        <v>42981</v>
      </c>
      <c r="M2086" t="s">
        <v>16</v>
      </c>
    </row>
    <row r="2087" spans="1:13" x14ac:dyDescent="0.25">
      <c r="A2087">
        <v>832461486</v>
      </c>
      <c r="B2087">
        <v>966</v>
      </c>
      <c r="C2087">
        <v>5393</v>
      </c>
      <c r="D2087">
        <v>7700</v>
      </c>
      <c r="E2087">
        <v>410065610085000</v>
      </c>
      <c r="F2087">
        <v>97</v>
      </c>
      <c r="G2087">
        <v>19</v>
      </c>
      <c r="H2087">
        <v>2017</v>
      </c>
      <c r="I2087">
        <v>35</v>
      </c>
      <c r="J2087" t="s">
        <v>366</v>
      </c>
      <c r="K2087" s="1">
        <v>42975</v>
      </c>
      <c r="L2087" s="1">
        <v>42981</v>
      </c>
      <c r="M2087" t="s">
        <v>17</v>
      </c>
    </row>
    <row r="2088" spans="1:13" x14ac:dyDescent="0.25">
      <c r="A2088">
        <v>832461967</v>
      </c>
      <c r="B2088">
        <v>510</v>
      </c>
      <c r="C2088">
        <v>5393</v>
      </c>
      <c r="D2088">
        <v>7700</v>
      </c>
      <c r="E2088">
        <v>410085799999000</v>
      </c>
      <c r="F2088">
        <v>97</v>
      </c>
      <c r="G2088">
        <v>19</v>
      </c>
      <c r="H2088">
        <v>2017</v>
      </c>
      <c r="I2088">
        <v>35</v>
      </c>
      <c r="J2088" t="s">
        <v>366</v>
      </c>
      <c r="K2088" s="1">
        <v>42975</v>
      </c>
      <c r="L2088" s="1">
        <v>42981</v>
      </c>
      <c r="M2088" t="s">
        <v>18</v>
      </c>
    </row>
    <row r="2089" spans="1:13" x14ac:dyDescent="0.25">
      <c r="A2089">
        <v>832462138</v>
      </c>
      <c r="B2089">
        <v>1848</v>
      </c>
      <c r="C2089">
        <v>5393</v>
      </c>
      <c r="F2089">
        <v>97</v>
      </c>
      <c r="G2089">
        <v>19</v>
      </c>
      <c r="H2089">
        <v>2017</v>
      </c>
      <c r="I2089">
        <v>35</v>
      </c>
      <c r="J2089" t="s">
        <v>366</v>
      </c>
      <c r="K2089" s="1">
        <v>42975</v>
      </c>
      <c r="L2089" s="1">
        <v>42981</v>
      </c>
      <c r="M2089" t="s">
        <v>19</v>
      </c>
    </row>
    <row r="2090" spans="1:13" x14ac:dyDescent="0.25">
      <c r="A2090">
        <v>832460052</v>
      </c>
      <c r="B2090">
        <v>11</v>
      </c>
      <c r="C2090">
        <v>5393</v>
      </c>
      <c r="D2090">
        <v>7700</v>
      </c>
      <c r="E2090">
        <v>400000610015000</v>
      </c>
      <c r="F2090">
        <v>97</v>
      </c>
      <c r="G2090">
        <v>19</v>
      </c>
      <c r="H2090">
        <v>2017</v>
      </c>
      <c r="I2090">
        <v>36</v>
      </c>
      <c r="J2090" t="s">
        <v>367</v>
      </c>
      <c r="K2090" s="1">
        <v>42982</v>
      </c>
      <c r="L2090" s="1">
        <v>42988</v>
      </c>
      <c r="M2090" t="s">
        <v>14</v>
      </c>
    </row>
    <row r="2091" spans="1:13" x14ac:dyDescent="0.25">
      <c r="A2091">
        <v>832460533</v>
      </c>
      <c r="B2091">
        <v>38</v>
      </c>
      <c r="C2091">
        <v>5393</v>
      </c>
      <c r="D2091">
        <v>7700</v>
      </c>
      <c r="E2091">
        <v>410015610040000</v>
      </c>
      <c r="F2091">
        <v>97</v>
      </c>
      <c r="G2091">
        <v>19</v>
      </c>
      <c r="H2091">
        <v>2017</v>
      </c>
      <c r="I2091">
        <v>36</v>
      </c>
      <c r="J2091" t="s">
        <v>367</v>
      </c>
      <c r="K2091" s="1">
        <v>42982</v>
      </c>
      <c r="L2091" s="1">
        <v>42988</v>
      </c>
      <c r="M2091" t="s">
        <v>15</v>
      </c>
    </row>
    <row r="2092" spans="1:13" x14ac:dyDescent="0.25">
      <c r="A2092">
        <v>832461014</v>
      </c>
      <c r="B2092">
        <v>317</v>
      </c>
      <c r="C2092">
        <v>5393</v>
      </c>
      <c r="D2092">
        <v>7700</v>
      </c>
      <c r="E2092">
        <v>410040610065000</v>
      </c>
      <c r="F2092">
        <v>97</v>
      </c>
      <c r="G2092">
        <v>19</v>
      </c>
      <c r="H2092">
        <v>2017</v>
      </c>
      <c r="I2092">
        <v>36</v>
      </c>
      <c r="J2092" t="s">
        <v>367</v>
      </c>
      <c r="K2092" s="1">
        <v>42982</v>
      </c>
      <c r="L2092" s="1">
        <v>42988</v>
      </c>
      <c r="M2092" t="s">
        <v>16</v>
      </c>
    </row>
    <row r="2093" spans="1:13" x14ac:dyDescent="0.25">
      <c r="A2093">
        <v>832461495</v>
      </c>
      <c r="B2093">
        <v>991</v>
      </c>
      <c r="C2093">
        <v>5393</v>
      </c>
      <c r="D2093">
        <v>7700</v>
      </c>
      <c r="E2093">
        <v>410065610085000</v>
      </c>
      <c r="F2093">
        <v>97</v>
      </c>
      <c r="G2093">
        <v>19</v>
      </c>
      <c r="H2093">
        <v>2017</v>
      </c>
      <c r="I2093">
        <v>36</v>
      </c>
      <c r="J2093" t="s">
        <v>367</v>
      </c>
      <c r="K2093" s="1">
        <v>42982</v>
      </c>
      <c r="L2093" s="1">
        <v>42988</v>
      </c>
      <c r="M2093" t="s">
        <v>17</v>
      </c>
    </row>
    <row r="2094" spans="1:13" x14ac:dyDescent="0.25">
      <c r="A2094">
        <v>832461976</v>
      </c>
      <c r="B2094">
        <v>563</v>
      </c>
      <c r="C2094">
        <v>5393</v>
      </c>
      <c r="D2094">
        <v>7700</v>
      </c>
      <c r="E2094">
        <v>410085799999000</v>
      </c>
      <c r="F2094">
        <v>97</v>
      </c>
      <c r="G2094">
        <v>19</v>
      </c>
      <c r="H2094">
        <v>2017</v>
      </c>
      <c r="I2094">
        <v>36</v>
      </c>
      <c r="J2094" t="s">
        <v>367</v>
      </c>
      <c r="K2094" s="1">
        <v>42982</v>
      </c>
      <c r="L2094" s="1">
        <v>42988</v>
      </c>
      <c r="M2094" t="s">
        <v>18</v>
      </c>
    </row>
    <row r="2095" spans="1:13" x14ac:dyDescent="0.25">
      <c r="A2095">
        <v>832462535</v>
      </c>
      <c r="B2095">
        <v>1920</v>
      </c>
      <c r="C2095">
        <v>5393</v>
      </c>
      <c r="F2095">
        <v>97</v>
      </c>
      <c r="G2095">
        <v>19</v>
      </c>
      <c r="H2095">
        <v>2017</v>
      </c>
      <c r="I2095">
        <v>36</v>
      </c>
      <c r="J2095" t="s">
        <v>367</v>
      </c>
      <c r="K2095" s="1">
        <v>42982</v>
      </c>
      <c r="L2095" s="1">
        <v>42988</v>
      </c>
      <c r="M2095" t="s">
        <v>19</v>
      </c>
    </row>
    <row r="2096" spans="1:13" x14ac:dyDescent="0.25">
      <c r="A2096">
        <v>832460061</v>
      </c>
      <c r="B2096">
        <v>11</v>
      </c>
      <c r="C2096">
        <v>5393</v>
      </c>
      <c r="D2096">
        <v>7700</v>
      </c>
      <c r="E2096">
        <v>400000610015000</v>
      </c>
      <c r="F2096">
        <v>97</v>
      </c>
      <c r="G2096">
        <v>19</v>
      </c>
      <c r="H2096">
        <v>2017</v>
      </c>
      <c r="I2096">
        <v>37</v>
      </c>
      <c r="J2096" t="s">
        <v>368</v>
      </c>
      <c r="K2096" s="1">
        <v>42989</v>
      </c>
      <c r="L2096" s="1">
        <v>42995</v>
      </c>
      <c r="M2096" t="s">
        <v>14</v>
      </c>
    </row>
    <row r="2097" spans="1:13" x14ac:dyDescent="0.25">
      <c r="A2097">
        <v>832460542</v>
      </c>
      <c r="B2097">
        <v>31</v>
      </c>
      <c r="C2097">
        <v>5393</v>
      </c>
      <c r="D2097">
        <v>7700</v>
      </c>
      <c r="E2097">
        <v>410015610040000</v>
      </c>
      <c r="F2097">
        <v>97</v>
      </c>
      <c r="G2097">
        <v>19</v>
      </c>
      <c r="H2097">
        <v>2017</v>
      </c>
      <c r="I2097">
        <v>37</v>
      </c>
      <c r="J2097" t="s">
        <v>368</v>
      </c>
      <c r="K2097" s="1">
        <v>42989</v>
      </c>
      <c r="L2097" s="1">
        <v>42995</v>
      </c>
      <c r="M2097" t="s">
        <v>15</v>
      </c>
    </row>
    <row r="2098" spans="1:13" x14ac:dyDescent="0.25">
      <c r="A2098">
        <v>832461023</v>
      </c>
      <c r="B2098">
        <v>341</v>
      </c>
      <c r="C2098">
        <v>5393</v>
      </c>
      <c r="D2098">
        <v>7700</v>
      </c>
      <c r="E2098">
        <v>410040610065000</v>
      </c>
      <c r="F2098">
        <v>97</v>
      </c>
      <c r="G2098">
        <v>19</v>
      </c>
      <c r="H2098">
        <v>2017</v>
      </c>
      <c r="I2098">
        <v>37</v>
      </c>
      <c r="J2098" t="s">
        <v>368</v>
      </c>
      <c r="K2098" s="1">
        <v>42989</v>
      </c>
      <c r="L2098" s="1">
        <v>42995</v>
      </c>
      <c r="M2098" t="s">
        <v>16</v>
      </c>
    </row>
    <row r="2099" spans="1:13" x14ac:dyDescent="0.25">
      <c r="A2099">
        <v>832461504</v>
      </c>
      <c r="B2099">
        <v>991</v>
      </c>
      <c r="C2099">
        <v>5393</v>
      </c>
      <c r="D2099">
        <v>7700</v>
      </c>
      <c r="E2099">
        <v>410065610085000</v>
      </c>
      <c r="F2099">
        <v>97</v>
      </c>
      <c r="G2099">
        <v>19</v>
      </c>
      <c r="H2099">
        <v>2017</v>
      </c>
      <c r="I2099">
        <v>37</v>
      </c>
      <c r="J2099" t="s">
        <v>368</v>
      </c>
      <c r="K2099" s="1">
        <v>42989</v>
      </c>
      <c r="L2099" s="1">
        <v>42995</v>
      </c>
      <c r="M2099" t="s">
        <v>17</v>
      </c>
    </row>
    <row r="2100" spans="1:13" x14ac:dyDescent="0.25">
      <c r="A2100">
        <v>832461985</v>
      </c>
      <c r="B2100">
        <v>617</v>
      </c>
      <c r="C2100">
        <v>5393</v>
      </c>
      <c r="D2100">
        <v>7700</v>
      </c>
      <c r="E2100">
        <v>410085799999000</v>
      </c>
      <c r="F2100">
        <v>97</v>
      </c>
      <c r="G2100">
        <v>19</v>
      </c>
      <c r="H2100">
        <v>2017</v>
      </c>
      <c r="I2100">
        <v>37</v>
      </c>
      <c r="J2100" t="s">
        <v>368</v>
      </c>
      <c r="K2100" s="1">
        <v>42989</v>
      </c>
      <c r="L2100" s="1">
        <v>42995</v>
      </c>
      <c r="M2100" t="s">
        <v>18</v>
      </c>
    </row>
    <row r="2101" spans="1:13" x14ac:dyDescent="0.25">
      <c r="A2101">
        <v>832462570</v>
      </c>
      <c r="B2101">
        <v>1991</v>
      </c>
      <c r="C2101">
        <v>5393</v>
      </c>
      <c r="F2101">
        <v>97</v>
      </c>
      <c r="G2101">
        <v>19</v>
      </c>
      <c r="H2101">
        <v>2017</v>
      </c>
      <c r="I2101">
        <v>37</v>
      </c>
      <c r="J2101" t="s">
        <v>368</v>
      </c>
      <c r="K2101" s="1">
        <v>42989</v>
      </c>
      <c r="L2101" s="1">
        <v>42995</v>
      </c>
      <c r="M2101" t="s">
        <v>19</v>
      </c>
    </row>
    <row r="2102" spans="1:13" x14ac:dyDescent="0.25">
      <c r="A2102">
        <v>832460071</v>
      </c>
      <c r="B2102">
        <v>16</v>
      </c>
      <c r="C2102">
        <v>5393</v>
      </c>
      <c r="D2102">
        <v>7700</v>
      </c>
      <c r="E2102">
        <v>400000610015000</v>
      </c>
      <c r="F2102">
        <v>97</v>
      </c>
      <c r="G2102">
        <v>19</v>
      </c>
      <c r="H2102">
        <v>2017</v>
      </c>
      <c r="I2102">
        <v>38</v>
      </c>
      <c r="J2102" t="s">
        <v>369</v>
      </c>
      <c r="K2102" s="1">
        <v>42996</v>
      </c>
      <c r="L2102" s="1">
        <v>43002</v>
      </c>
      <c r="M2102" t="s">
        <v>14</v>
      </c>
    </row>
    <row r="2103" spans="1:13" x14ac:dyDescent="0.25">
      <c r="A2103">
        <v>832460551</v>
      </c>
      <c r="B2103">
        <v>38</v>
      </c>
      <c r="C2103">
        <v>5393</v>
      </c>
      <c r="D2103">
        <v>7700</v>
      </c>
      <c r="E2103">
        <v>410015610040000</v>
      </c>
      <c r="F2103">
        <v>97</v>
      </c>
      <c r="G2103">
        <v>19</v>
      </c>
      <c r="H2103">
        <v>2017</v>
      </c>
      <c r="I2103">
        <v>38</v>
      </c>
      <c r="J2103" t="s">
        <v>369</v>
      </c>
      <c r="K2103" s="1">
        <v>42996</v>
      </c>
      <c r="L2103" s="1">
        <v>43002</v>
      </c>
      <c r="M2103" t="s">
        <v>15</v>
      </c>
    </row>
    <row r="2104" spans="1:13" x14ac:dyDescent="0.25">
      <c r="A2104">
        <v>832461032</v>
      </c>
      <c r="B2104">
        <v>329</v>
      </c>
      <c r="C2104">
        <v>5393</v>
      </c>
      <c r="D2104">
        <v>7700</v>
      </c>
      <c r="E2104">
        <v>410040610065000</v>
      </c>
      <c r="F2104">
        <v>97</v>
      </c>
      <c r="G2104">
        <v>19</v>
      </c>
      <c r="H2104">
        <v>2017</v>
      </c>
      <c r="I2104">
        <v>38</v>
      </c>
      <c r="J2104" t="s">
        <v>369</v>
      </c>
      <c r="K2104" s="1">
        <v>42996</v>
      </c>
      <c r="L2104" s="1">
        <v>43002</v>
      </c>
      <c r="M2104" t="s">
        <v>16</v>
      </c>
    </row>
    <row r="2105" spans="1:13" x14ac:dyDescent="0.25">
      <c r="A2105">
        <v>832461513</v>
      </c>
      <c r="B2105">
        <v>1060</v>
      </c>
      <c r="C2105">
        <v>5393</v>
      </c>
      <c r="D2105">
        <v>7700</v>
      </c>
      <c r="E2105">
        <v>410065610085000</v>
      </c>
      <c r="F2105">
        <v>97</v>
      </c>
      <c r="G2105">
        <v>19</v>
      </c>
      <c r="H2105">
        <v>2017</v>
      </c>
      <c r="I2105">
        <v>38</v>
      </c>
      <c r="J2105" t="s">
        <v>369</v>
      </c>
      <c r="K2105" s="1">
        <v>42996</v>
      </c>
      <c r="L2105" s="1">
        <v>43002</v>
      </c>
      <c r="M2105" t="s">
        <v>17</v>
      </c>
    </row>
    <row r="2106" spans="1:13" x14ac:dyDescent="0.25">
      <c r="A2106">
        <v>832461994</v>
      </c>
      <c r="B2106">
        <v>615</v>
      </c>
      <c r="C2106">
        <v>5393</v>
      </c>
      <c r="D2106">
        <v>7700</v>
      </c>
      <c r="E2106">
        <v>410085799999000</v>
      </c>
      <c r="F2106">
        <v>97</v>
      </c>
      <c r="G2106">
        <v>19</v>
      </c>
      <c r="H2106">
        <v>2017</v>
      </c>
      <c r="I2106">
        <v>38</v>
      </c>
      <c r="J2106" t="s">
        <v>369</v>
      </c>
      <c r="K2106" s="1">
        <v>42996</v>
      </c>
      <c r="L2106" s="1">
        <v>43002</v>
      </c>
      <c r="M2106" t="s">
        <v>18</v>
      </c>
    </row>
    <row r="2107" spans="1:13" x14ac:dyDescent="0.25">
      <c r="A2107">
        <v>832462329</v>
      </c>
      <c r="B2107">
        <v>2058</v>
      </c>
      <c r="C2107">
        <v>5393</v>
      </c>
      <c r="F2107">
        <v>97</v>
      </c>
      <c r="G2107">
        <v>19</v>
      </c>
      <c r="H2107">
        <v>2017</v>
      </c>
      <c r="I2107">
        <v>38</v>
      </c>
      <c r="J2107" t="s">
        <v>369</v>
      </c>
      <c r="K2107" s="1">
        <v>42996</v>
      </c>
      <c r="L2107" s="1">
        <v>43002</v>
      </c>
      <c r="M2107" t="s">
        <v>19</v>
      </c>
    </row>
    <row r="2108" spans="1:13" x14ac:dyDescent="0.25">
      <c r="A2108">
        <v>832460079</v>
      </c>
      <c r="B2108">
        <v>11</v>
      </c>
      <c r="C2108">
        <v>5393</v>
      </c>
      <c r="D2108">
        <v>7700</v>
      </c>
      <c r="E2108">
        <v>400000610015000</v>
      </c>
      <c r="F2108">
        <v>97</v>
      </c>
      <c r="G2108">
        <v>19</v>
      </c>
      <c r="H2108">
        <v>2017</v>
      </c>
      <c r="I2108">
        <v>39</v>
      </c>
      <c r="J2108" t="s">
        <v>370</v>
      </c>
      <c r="K2108" s="1">
        <v>43003</v>
      </c>
      <c r="L2108" s="1">
        <v>43009</v>
      </c>
      <c r="M2108" t="s">
        <v>14</v>
      </c>
    </row>
    <row r="2109" spans="1:13" x14ac:dyDescent="0.25">
      <c r="A2109">
        <v>832460560</v>
      </c>
      <c r="B2109">
        <v>36</v>
      </c>
      <c r="C2109">
        <v>5393</v>
      </c>
      <c r="D2109">
        <v>7700</v>
      </c>
      <c r="E2109">
        <v>410015610040000</v>
      </c>
      <c r="F2109">
        <v>97</v>
      </c>
      <c r="G2109">
        <v>19</v>
      </c>
      <c r="H2109">
        <v>2017</v>
      </c>
      <c r="I2109">
        <v>39</v>
      </c>
      <c r="J2109" t="s">
        <v>370</v>
      </c>
      <c r="K2109" s="1">
        <v>43003</v>
      </c>
      <c r="L2109" s="1">
        <v>43009</v>
      </c>
      <c r="M2109" t="s">
        <v>15</v>
      </c>
    </row>
    <row r="2110" spans="1:13" x14ac:dyDescent="0.25">
      <c r="A2110">
        <v>832461041</v>
      </c>
      <c r="B2110">
        <v>308</v>
      </c>
      <c r="C2110">
        <v>5393</v>
      </c>
      <c r="D2110">
        <v>7700</v>
      </c>
      <c r="E2110">
        <v>410040610065000</v>
      </c>
      <c r="F2110">
        <v>97</v>
      </c>
      <c r="G2110">
        <v>19</v>
      </c>
      <c r="H2110">
        <v>2017</v>
      </c>
      <c r="I2110">
        <v>39</v>
      </c>
      <c r="J2110" t="s">
        <v>370</v>
      </c>
      <c r="K2110" s="1">
        <v>43003</v>
      </c>
      <c r="L2110" s="1">
        <v>43009</v>
      </c>
      <c r="M2110" t="s">
        <v>16</v>
      </c>
    </row>
    <row r="2111" spans="1:13" x14ac:dyDescent="0.25">
      <c r="A2111">
        <v>832461522</v>
      </c>
      <c r="B2111">
        <v>1134</v>
      </c>
      <c r="C2111">
        <v>5393</v>
      </c>
      <c r="D2111">
        <v>7700</v>
      </c>
      <c r="E2111">
        <v>410065610085000</v>
      </c>
      <c r="F2111">
        <v>97</v>
      </c>
      <c r="G2111">
        <v>19</v>
      </c>
      <c r="H2111">
        <v>2017</v>
      </c>
      <c r="I2111">
        <v>39</v>
      </c>
      <c r="J2111" t="s">
        <v>370</v>
      </c>
      <c r="K2111" s="1">
        <v>43003</v>
      </c>
      <c r="L2111" s="1">
        <v>43009</v>
      </c>
      <c r="M2111" t="s">
        <v>17</v>
      </c>
    </row>
    <row r="2112" spans="1:13" x14ac:dyDescent="0.25">
      <c r="A2112">
        <v>832462003</v>
      </c>
      <c r="B2112">
        <v>636</v>
      </c>
      <c r="C2112">
        <v>5393</v>
      </c>
      <c r="D2112">
        <v>7700</v>
      </c>
      <c r="E2112">
        <v>410085799999000</v>
      </c>
      <c r="F2112">
        <v>97</v>
      </c>
      <c r="G2112">
        <v>19</v>
      </c>
      <c r="H2112">
        <v>2017</v>
      </c>
      <c r="I2112">
        <v>39</v>
      </c>
      <c r="J2112" t="s">
        <v>370</v>
      </c>
      <c r="K2112" s="1">
        <v>43003</v>
      </c>
      <c r="L2112" s="1">
        <v>43009</v>
      </c>
      <c r="M2112" t="s">
        <v>18</v>
      </c>
    </row>
    <row r="2113" spans="1:13" x14ac:dyDescent="0.25">
      <c r="A2113">
        <v>832462198</v>
      </c>
      <c r="B2113">
        <v>2125</v>
      </c>
      <c r="C2113">
        <v>5393</v>
      </c>
      <c r="F2113">
        <v>97</v>
      </c>
      <c r="G2113">
        <v>19</v>
      </c>
      <c r="H2113">
        <v>2017</v>
      </c>
      <c r="I2113">
        <v>39</v>
      </c>
      <c r="J2113" t="s">
        <v>370</v>
      </c>
      <c r="K2113" s="1">
        <v>43003</v>
      </c>
      <c r="L2113" s="1">
        <v>43009</v>
      </c>
      <c r="M2113" t="s">
        <v>19</v>
      </c>
    </row>
    <row r="2114" spans="1:13" x14ac:dyDescent="0.25">
      <c r="A2114">
        <v>832460088</v>
      </c>
      <c r="B2114">
        <v>8</v>
      </c>
      <c r="C2114">
        <v>5393</v>
      </c>
      <c r="D2114">
        <v>7700</v>
      </c>
      <c r="E2114">
        <v>400000610015000</v>
      </c>
      <c r="F2114">
        <v>97</v>
      </c>
      <c r="G2114">
        <v>19</v>
      </c>
      <c r="H2114">
        <v>2017</v>
      </c>
      <c r="I2114">
        <v>40</v>
      </c>
      <c r="J2114" t="s">
        <v>371</v>
      </c>
      <c r="K2114" s="1">
        <v>43010</v>
      </c>
      <c r="L2114" s="1">
        <v>43016</v>
      </c>
      <c r="M2114" t="s">
        <v>14</v>
      </c>
    </row>
    <row r="2115" spans="1:13" x14ac:dyDescent="0.25">
      <c r="A2115">
        <v>832460569</v>
      </c>
      <c r="B2115">
        <v>33</v>
      </c>
      <c r="C2115">
        <v>5393</v>
      </c>
      <c r="D2115">
        <v>7700</v>
      </c>
      <c r="E2115">
        <v>410015610040000</v>
      </c>
      <c r="F2115">
        <v>97</v>
      </c>
      <c r="G2115">
        <v>19</v>
      </c>
      <c r="H2115">
        <v>2017</v>
      </c>
      <c r="I2115">
        <v>40</v>
      </c>
      <c r="J2115" t="s">
        <v>371</v>
      </c>
      <c r="K2115" s="1">
        <v>43010</v>
      </c>
      <c r="L2115" s="1">
        <v>43016</v>
      </c>
      <c r="M2115" t="s">
        <v>15</v>
      </c>
    </row>
    <row r="2116" spans="1:13" x14ac:dyDescent="0.25">
      <c r="A2116">
        <v>832461050</v>
      </c>
      <c r="B2116">
        <v>342</v>
      </c>
      <c r="C2116">
        <v>5393</v>
      </c>
      <c r="D2116">
        <v>7700</v>
      </c>
      <c r="E2116">
        <v>410040610065000</v>
      </c>
      <c r="F2116">
        <v>97</v>
      </c>
      <c r="G2116">
        <v>19</v>
      </c>
      <c r="H2116">
        <v>2017</v>
      </c>
      <c r="I2116">
        <v>40</v>
      </c>
      <c r="J2116" t="s">
        <v>371</v>
      </c>
      <c r="K2116" s="1">
        <v>43010</v>
      </c>
      <c r="L2116" s="1">
        <v>43016</v>
      </c>
      <c r="M2116" t="s">
        <v>16</v>
      </c>
    </row>
    <row r="2117" spans="1:13" x14ac:dyDescent="0.25">
      <c r="A2117">
        <v>832461532</v>
      </c>
      <c r="B2117">
        <v>1143</v>
      </c>
      <c r="C2117">
        <v>5393</v>
      </c>
      <c r="D2117">
        <v>7700</v>
      </c>
      <c r="E2117">
        <v>410065610085000</v>
      </c>
      <c r="F2117">
        <v>97</v>
      </c>
      <c r="G2117">
        <v>19</v>
      </c>
      <c r="H2117">
        <v>2017</v>
      </c>
      <c r="I2117">
        <v>40</v>
      </c>
      <c r="J2117" t="s">
        <v>371</v>
      </c>
      <c r="K2117" s="1">
        <v>43010</v>
      </c>
      <c r="L2117" s="1">
        <v>43016</v>
      </c>
      <c r="M2117" t="s">
        <v>17</v>
      </c>
    </row>
    <row r="2118" spans="1:13" x14ac:dyDescent="0.25">
      <c r="A2118">
        <v>832462012</v>
      </c>
      <c r="B2118">
        <v>709</v>
      </c>
      <c r="C2118">
        <v>5393</v>
      </c>
      <c r="D2118">
        <v>7700</v>
      </c>
      <c r="E2118">
        <v>410085799999000</v>
      </c>
      <c r="F2118">
        <v>97</v>
      </c>
      <c r="G2118">
        <v>19</v>
      </c>
      <c r="H2118">
        <v>2017</v>
      </c>
      <c r="I2118">
        <v>40</v>
      </c>
      <c r="J2118" t="s">
        <v>371</v>
      </c>
      <c r="K2118" s="1">
        <v>43010</v>
      </c>
      <c r="L2118" s="1">
        <v>43016</v>
      </c>
      <c r="M2118" t="s">
        <v>18</v>
      </c>
    </row>
    <row r="2119" spans="1:13" x14ac:dyDescent="0.25">
      <c r="A2119">
        <v>832462291</v>
      </c>
      <c r="B2119">
        <v>2235</v>
      </c>
      <c r="C2119">
        <v>5393</v>
      </c>
      <c r="F2119">
        <v>97</v>
      </c>
      <c r="G2119">
        <v>19</v>
      </c>
      <c r="H2119">
        <v>2017</v>
      </c>
      <c r="I2119">
        <v>40</v>
      </c>
      <c r="J2119" t="s">
        <v>371</v>
      </c>
      <c r="K2119" s="1">
        <v>43010</v>
      </c>
      <c r="L2119" s="1">
        <v>43016</v>
      </c>
      <c r="M2119" t="s">
        <v>19</v>
      </c>
    </row>
    <row r="2120" spans="1:13" x14ac:dyDescent="0.25">
      <c r="A2120">
        <v>832460097</v>
      </c>
      <c r="B2120">
        <v>10</v>
      </c>
      <c r="C2120">
        <v>5393</v>
      </c>
      <c r="D2120">
        <v>7700</v>
      </c>
      <c r="E2120">
        <v>400000610015000</v>
      </c>
      <c r="F2120">
        <v>97</v>
      </c>
      <c r="G2120">
        <v>19</v>
      </c>
      <c r="H2120">
        <v>2017</v>
      </c>
      <c r="I2120">
        <v>41</v>
      </c>
      <c r="J2120" t="s">
        <v>372</v>
      </c>
      <c r="K2120" s="1">
        <v>43017</v>
      </c>
      <c r="L2120" s="1">
        <v>43023</v>
      </c>
      <c r="M2120" t="s">
        <v>14</v>
      </c>
    </row>
    <row r="2121" spans="1:13" x14ac:dyDescent="0.25">
      <c r="A2121">
        <v>832460578</v>
      </c>
      <c r="B2121">
        <v>33</v>
      </c>
      <c r="C2121">
        <v>5393</v>
      </c>
      <c r="D2121">
        <v>7700</v>
      </c>
      <c r="E2121">
        <v>410015610040000</v>
      </c>
      <c r="F2121">
        <v>97</v>
      </c>
      <c r="G2121">
        <v>19</v>
      </c>
      <c r="H2121">
        <v>2017</v>
      </c>
      <c r="I2121">
        <v>41</v>
      </c>
      <c r="J2121" t="s">
        <v>372</v>
      </c>
      <c r="K2121" s="1">
        <v>43017</v>
      </c>
      <c r="L2121" s="1">
        <v>43023</v>
      </c>
      <c r="M2121" t="s">
        <v>15</v>
      </c>
    </row>
    <row r="2122" spans="1:13" x14ac:dyDescent="0.25">
      <c r="A2122">
        <v>832461059</v>
      </c>
      <c r="B2122">
        <v>380</v>
      </c>
      <c r="C2122">
        <v>5393</v>
      </c>
      <c r="D2122">
        <v>7700</v>
      </c>
      <c r="E2122">
        <v>410040610065000</v>
      </c>
      <c r="F2122">
        <v>97</v>
      </c>
      <c r="G2122">
        <v>19</v>
      </c>
      <c r="H2122">
        <v>2017</v>
      </c>
      <c r="I2122">
        <v>41</v>
      </c>
      <c r="J2122" t="s">
        <v>372</v>
      </c>
      <c r="K2122" s="1">
        <v>43017</v>
      </c>
      <c r="L2122" s="1">
        <v>43023</v>
      </c>
      <c r="M2122" t="s">
        <v>16</v>
      </c>
    </row>
    <row r="2123" spans="1:13" x14ac:dyDescent="0.25">
      <c r="A2123">
        <v>832461540</v>
      </c>
      <c r="B2123">
        <v>1101</v>
      </c>
      <c r="C2123">
        <v>5393</v>
      </c>
      <c r="D2123">
        <v>7700</v>
      </c>
      <c r="E2123">
        <v>410065610085000</v>
      </c>
      <c r="F2123">
        <v>97</v>
      </c>
      <c r="G2123">
        <v>19</v>
      </c>
      <c r="H2123">
        <v>2017</v>
      </c>
      <c r="I2123">
        <v>41</v>
      </c>
      <c r="J2123" t="s">
        <v>372</v>
      </c>
      <c r="K2123" s="1">
        <v>43017</v>
      </c>
      <c r="L2123" s="1">
        <v>43023</v>
      </c>
      <c r="M2123" t="s">
        <v>17</v>
      </c>
    </row>
    <row r="2124" spans="1:13" x14ac:dyDescent="0.25">
      <c r="A2124">
        <v>832462018</v>
      </c>
      <c r="B2124">
        <v>632</v>
      </c>
      <c r="C2124">
        <v>5393</v>
      </c>
      <c r="D2124">
        <v>7700</v>
      </c>
      <c r="E2124">
        <v>410085799999000</v>
      </c>
      <c r="F2124">
        <v>97</v>
      </c>
      <c r="G2124">
        <v>19</v>
      </c>
      <c r="H2124">
        <v>2017</v>
      </c>
      <c r="I2124">
        <v>41</v>
      </c>
      <c r="J2124" t="s">
        <v>372</v>
      </c>
      <c r="K2124" s="1">
        <v>43017</v>
      </c>
      <c r="L2124" s="1">
        <v>43023</v>
      </c>
      <c r="M2124" t="s">
        <v>18</v>
      </c>
    </row>
    <row r="2125" spans="1:13" x14ac:dyDescent="0.25">
      <c r="A2125">
        <v>832462165</v>
      </c>
      <c r="B2125">
        <v>2156</v>
      </c>
      <c r="C2125">
        <v>5393</v>
      </c>
      <c r="F2125">
        <v>97</v>
      </c>
      <c r="G2125">
        <v>19</v>
      </c>
      <c r="H2125">
        <v>2017</v>
      </c>
      <c r="I2125">
        <v>41</v>
      </c>
      <c r="J2125" t="s">
        <v>372</v>
      </c>
      <c r="K2125" s="1">
        <v>43017</v>
      </c>
      <c r="L2125" s="1">
        <v>43023</v>
      </c>
      <c r="M2125" t="s">
        <v>19</v>
      </c>
    </row>
    <row r="2126" spans="1:13" x14ac:dyDescent="0.25">
      <c r="A2126">
        <v>832460106</v>
      </c>
      <c r="B2126">
        <v>6</v>
      </c>
      <c r="C2126">
        <v>5393</v>
      </c>
      <c r="D2126">
        <v>7700</v>
      </c>
      <c r="E2126">
        <v>400000610015000</v>
      </c>
      <c r="F2126">
        <v>97</v>
      </c>
      <c r="G2126">
        <v>19</v>
      </c>
      <c r="H2126">
        <v>2017</v>
      </c>
      <c r="I2126">
        <v>42</v>
      </c>
      <c r="J2126" t="s">
        <v>373</v>
      </c>
      <c r="K2126" s="1">
        <v>43024</v>
      </c>
      <c r="L2126" s="1">
        <v>43030</v>
      </c>
      <c r="M2126" t="s">
        <v>14</v>
      </c>
    </row>
    <row r="2127" spans="1:13" x14ac:dyDescent="0.25">
      <c r="A2127">
        <v>832460587</v>
      </c>
      <c r="B2127">
        <v>38</v>
      </c>
      <c r="C2127">
        <v>5393</v>
      </c>
      <c r="D2127">
        <v>7700</v>
      </c>
      <c r="E2127">
        <v>410015610040000</v>
      </c>
      <c r="F2127">
        <v>97</v>
      </c>
      <c r="G2127">
        <v>19</v>
      </c>
      <c r="H2127">
        <v>2017</v>
      </c>
      <c r="I2127">
        <v>42</v>
      </c>
      <c r="J2127" t="s">
        <v>373</v>
      </c>
      <c r="K2127" s="1">
        <v>43024</v>
      </c>
      <c r="L2127" s="1">
        <v>43030</v>
      </c>
      <c r="M2127" t="s">
        <v>15</v>
      </c>
    </row>
    <row r="2128" spans="1:13" x14ac:dyDescent="0.25">
      <c r="A2128">
        <v>832461068</v>
      </c>
      <c r="B2128">
        <v>316</v>
      </c>
      <c r="C2128">
        <v>5393</v>
      </c>
      <c r="D2128">
        <v>7700</v>
      </c>
      <c r="E2128">
        <v>410040610065000</v>
      </c>
      <c r="F2128">
        <v>97</v>
      </c>
      <c r="G2128">
        <v>19</v>
      </c>
      <c r="H2128">
        <v>2017</v>
      </c>
      <c r="I2128">
        <v>42</v>
      </c>
      <c r="J2128" t="s">
        <v>373</v>
      </c>
      <c r="K2128" s="1">
        <v>43024</v>
      </c>
      <c r="L2128" s="1">
        <v>43030</v>
      </c>
      <c r="M2128" t="s">
        <v>16</v>
      </c>
    </row>
    <row r="2129" spans="1:13" x14ac:dyDescent="0.25">
      <c r="A2129">
        <v>832461549</v>
      </c>
      <c r="B2129">
        <v>1078</v>
      </c>
      <c r="C2129">
        <v>5393</v>
      </c>
      <c r="D2129">
        <v>7700</v>
      </c>
      <c r="E2129">
        <v>410065610085000</v>
      </c>
      <c r="F2129">
        <v>97</v>
      </c>
      <c r="G2129">
        <v>19</v>
      </c>
      <c r="H2129">
        <v>2017</v>
      </c>
      <c r="I2129">
        <v>42</v>
      </c>
      <c r="J2129" t="s">
        <v>373</v>
      </c>
      <c r="K2129" s="1">
        <v>43024</v>
      </c>
      <c r="L2129" s="1">
        <v>43030</v>
      </c>
      <c r="M2129" t="s">
        <v>17</v>
      </c>
    </row>
    <row r="2130" spans="1:13" x14ac:dyDescent="0.25">
      <c r="A2130">
        <v>832462030</v>
      </c>
      <c r="B2130">
        <v>591</v>
      </c>
      <c r="C2130">
        <v>5393</v>
      </c>
      <c r="D2130">
        <v>7700</v>
      </c>
      <c r="E2130">
        <v>410085799999000</v>
      </c>
      <c r="F2130">
        <v>97</v>
      </c>
      <c r="G2130">
        <v>19</v>
      </c>
      <c r="H2130">
        <v>2017</v>
      </c>
      <c r="I2130">
        <v>42</v>
      </c>
      <c r="J2130" t="s">
        <v>373</v>
      </c>
      <c r="K2130" s="1">
        <v>43024</v>
      </c>
      <c r="L2130" s="1">
        <v>43030</v>
      </c>
      <c r="M2130" t="s">
        <v>18</v>
      </c>
    </row>
    <row r="2131" spans="1:13" x14ac:dyDescent="0.25">
      <c r="A2131">
        <v>832462153</v>
      </c>
      <c r="B2131">
        <v>2029</v>
      </c>
      <c r="C2131">
        <v>5393</v>
      </c>
      <c r="F2131">
        <v>97</v>
      </c>
      <c r="G2131">
        <v>19</v>
      </c>
      <c r="H2131">
        <v>2017</v>
      </c>
      <c r="I2131">
        <v>42</v>
      </c>
      <c r="J2131" t="s">
        <v>373</v>
      </c>
      <c r="K2131" s="1">
        <v>43024</v>
      </c>
      <c r="L2131" s="1">
        <v>43030</v>
      </c>
      <c r="M2131" t="s">
        <v>19</v>
      </c>
    </row>
    <row r="2132" spans="1:13" x14ac:dyDescent="0.25">
      <c r="A2132">
        <v>832460115</v>
      </c>
      <c r="B2132">
        <v>13</v>
      </c>
      <c r="C2132">
        <v>5393</v>
      </c>
      <c r="D2132">
        <v>7700</v>
      </c>
      <c r="E2132">
        <v>400000610015000</v>
      </c>
      <c r="F2132">
        <v>97</v>
      </c>
      <c r="G2132">
        <v>19</v>
      </c>
      <c r="H2132">
        <v>2017</v>
      </c>
      <c r="I2132">
        <v>43</v>
      </c>
      <c r="J2132" t="s">
        <v>374</v>
      </c>
      <c r="K2132" s="1">
        <v>43031</v>
      </c>
      <c r="L2132" s="1">
        <v>43037</v>
      </c>
      <c r="M2132" t="s">
        <v>14</v>
      </c>
    </row>
    <row r="2133" spans="1:13" x14ac:dyDescent="0.25">
      <c r="A2133">
        <v>832460596</v>
      </c>
      <c r="B2133">
        <v>40</v>
      </c>
      <c r="C2133">
        <v>5393</v>
      </c>
      <c r="D2133">
        <v>7700</v>
      </c>
      <c r="E2133">
        <v>410015610040000</v>
      </c>
      <c r="F2133">
        <v>97</v>
      </c>
      <c r="G2133">
        <v>19</v>
      </c>
      <c r="H2133">
        <v>2017</v>
      </c>
      <c r="I2133">
        <v>43</v>
      </c>
      <c r="J2133" t="s">
        <v>374</v>
      </c>
      <c r="K2133" s="1">
        <v>43031</v>
      </c>
      <c r="L2133" s="1">
        <v>43037</v>
      </c>
      <c r="M2133" t="s">
        <v>15</v>
      </c>
    </row>
    <row r="2134" spans="1:13" x14ac:dyDescent="0.25">
      <c r="A2134">
        <v>832461077</v>
      </c>
      <c r="B2134">
        <v>313</v>
      </c>
      <c r="C2134">
        <v>5393</v>
      </c>
      <c r="D2134">
        <v>7700</v>
      </c>
      <c r="E2134">
        <v>410040610065000</v>
      </c>
      <c r="F2134">
        <v>97</v>
      </c>
      <c r="G2134">
        <v>19</v>
      </c>
      <c r="H2134">
        <v>2017</v>
      </c>
      <c r="I2134">
        <v>43</v>
      </c>
      <c r="J2134" t="s">
        <v>374</v>
      </c>
      <c r="K2134" s="1">
        <v>43031</v>
      </c>
      <c r="L2134" s="1">
        <v>43037</v>
      </c>
      <c r="M2134" t="s">
        <v>16</v>
      </c>
    </row>
    <row r="2135" spans="1:13" x14ac:dyDescent="0.25">
      <c r="A2135">
        <v>832461558</v>
      </c>
      <c r="B2135">
        <v>1130</v>
      </c>
      <c r="C2135">
        <v>5393</v>
      </c>
      <c r="D2135">
        <v>7700</v>
      </c>
      <c r="E2135">
        <v>410065610085000</v>
      </c>
      <c r="F2135">
        <v>97</v>
      </c>
      <c r="G2135">
        <v>19</v>
      </c>
      <c r="H2135">
        <v>2017</v>
      </c>
      <c r="I2135">
        <v>43</v>
      </c>
      <c r="J2135" t="s">
        <v>374</v>
      </c>
      <c r="K2135" s="1">
        <v>43031</v>
      </c>
      <c r="L2135" s="1">
        <v>43037</v>
      </c>
      <c r="M2135" t="s">
        <v>17</v>
      </c>
    </row>
    <row r="2136" spans="1:13" x14ac:dyDescent="0.25">
      <c r="A2136">
        <v>832462039</v>
      </c>
      <c r="B2136">
        <v>605</v>
      </c>
      <c r="C2136">
        <v>5393</v>
      </c>
      <c r="D2136">
        <v>7700</v>
      </c>
      <c r="E2136">
        <v>410085799999000</v>
      </c>
      <c r="F2136">
        <v>97</v>
      </c>
      <c r="G2136">
        <v>19</v>
      </c>
      <c r="H2136">
        <v>2017</v>
      </c>
      <c r="I2136">
        <v>43</v>
      </c>
      <c r="J2136" t="s">
        <v>374</v>
      </c>
      <c r="K2136" s="1">
        <v>43031</v>
      </c>
      <c r="L2136" s="1">
        <v>43037</v>
      </c>
      <c r="M2136" t="s">
        <v>18</v>
      </c>
    </row>
    <row r="2137" spans="1:13" x14ac:dyDescent="0.25">
      <c r="A2137">
        <v>832462400</v>
      </c>
      <c r="B2137">
        <v>2101</v>
      </c>
      <c r="C2137">
        <v>5393</v>
      </c>
      <c r="F2137">
        <v>97</v>
      </c>
      <c r="G2137">
        <v>19</v>
      </c>
      <c r="H2137">
        <v>2017</v>
      </c>
      <c r="I2137">
        <v>43</v>
      </c>
      <c r="J2137" t="s">
        <v>374</v>
      </c>
      <c r="K2137" s="1">
        <v>43031</v>
      </c>
      <c r="L2137" s="1">
        <v>43037</v>
      </c>
      <c r="M2137" t="s">
        <v>19</v>
      </c>
    </row>
    <row r="2138" spans="1:13" x14ac:dyDescent="0.25">
      <c r="A2138">
        <v>832460124</v>
      </c>
      <c r="B2138">
        <v>11</v>
      </c>
      <c r="C2138">
        <v>5393</v>
      </c>
      <c r="D2138">
        <v>7700</v>
      </c>
      <c r="E2138">
        <v>400000610015000</v>
      </c>
      <c r="F2138">
        <v>97</v>
      </c>
      <c r="G2138">
        <v>19</v>
      </c>
      <c r="H2138">
        <v>2017</v>
      </c>
      <c r="I2138">
        <v>44</v>
      </c>
      <c r="J2138" t="s">
        <v>375</v>
      </c>
      <c r="K2138" s="1">
        <v>43038</v>
      </c>
      <c r="L2138" s="1">
        <v>43044</v>
      </c>
      <c r="M2138" t="s">
        <v>14</v>
      </c>
    </row>
    <row r="2139" spans="1:13" x14ac:dyDescent="0.25">
      <c r="A2139">
        <v>832460605</v>
      </c>
      <c r="B2139">
        <v>25</v>
      </c>
      <c r="C2139">
        <v>5393</v>
      </c>
      <c r="D2139">
        <v>7700</v>
      </c>
      <c r="E2139">
        <v>410015610040000</v>
      </c>
      <c r="F2139">
        <v>97</v>
      </c>
      <c r="G2139">
        <v>19</v>
      </c>
      <c r="H2139">
        <v>2017</v>
      </c>
      <c r="I2139">
        <v>44</v>
      </c>
      <c r="J2139" t="s">
        <v>375</v>
      </c>
      <c r="K2139" s="1">
        <v>43038</v>
      </c>
      <c r="L2139" s="1">
        <v>43044</v>
      </c>
      <c r="M2139" t="s">
        <v>15</v>
      </c>
    </row>
    <row r="2140" spans="1:13" x14ac:dyDescent="0.25">
      <c r="A2140">
        <v>832461086</v>
      </c>
      <c r="B2140">
        <v>331</v>
      </c>
      <c r="C2140">
        <v>5393</v>
      </c>
      <c r="D2140">
        <v>7700</v>
      </c>
      <c r="E2140">
        <v>410040610065000</v>
      </c>
      <c r="F2140">
        <v>97</v>
      </c>
      <c r="G2140">
        <v>19</v>
      </c>
      <c r="H2140">
        <v>2017</v>
      </c>
      <c r="I2140">
        <v>44</v>
      </c>
      <c r="J2140" t="s">
        <v>375</v>
      </c>
      <c r="K2140" s="1">
        <v>43038</v>
      </c>
      <c r="L2140" s="1">
        <v>43044</v>
      </c>
      <c r="M2140" t="s">
        <v>16</v>
      </c>
    </row>
    <row r="2141" spans="1:13" x14ac:dyDescent="0.25">
      <c r="A2141">
        <v>832461567</v>
      </c>
      <c r="B2141">
        <v>1022</v>
      </c>
      <c r="C2141">
        <v>5393</v>
      </c>
      <c r="D2141">
        <v>7700</v>
      </c>
      <c r="E2141">
        <v>410065610085000</v>
      </c>
      <c r="F2141">
        <v>97</v>
      </c>
      <c r="G2141">
        <v>19</v>
      </c>
      <c r="H2141">
        <v>2017</v>
      </c>
      <c r="I2141">
        <v>44</v>
      </c>
      <c r="J2141" t="s">
        <v>375</v>
      </c>
      <c r="K2141" s="1">
        <v>43038</v>
      </c>
      <c r="L2141" s="1">
        <v>43044</v>
      </c>
      <c r="M2141" t="s">
        <v>17</v>
      </c>
    </row>
    <row r="2142" spans="1:13" x14ac:dyDescent="0.25">
      <c r="A2142">
        <v>832462048</v>
      </c>
      <c r="B2142">
        <v>664</v>
      </c>
      <c r="C2142">
        <v>5393</v>
      </c>
      <c r="D2142">
        <v>7700</v>
      </c>
      <c r="E2142">
        <v>410085799999000</v>
      </c>
      <c r="F2142">
        <v>97</v>
      </c>
      <c r="G2142">
        <v>19</v>
      </c>
      <c r="H2142">
        <v>2017</v>
      </c>
      <c r="I2142">
        <v>44</v>
      </c>
      <c r="J2142" t="s">
        <v>375</v>
      </c>
      <c r="K2142" s="1">
        <v>43038</v>
      </c>
      <c r="L2142" s="1">
        <v>43044</v>
      </c>
      <c r="M2142" t="s">
        <v>18</v>
      </c>
    </row>
    <row r="2143" spans="1:13" x14ac:dyDescent="0.25">
      <c r="A2143">
        <v>832462524</v>
      </c>
      <c r="B2143">
        <v>2053</v>
      </c>
      <c r="C2143">
        <v>5393</v>
      </c>
      <c r="F2143">
        <v>97</v>
      </c>
      <c r="G2143">
        <v>19</v>
      </c>
      <c r="H2143">
        <v>2017</v>
      </c>
      <c r="I2143">
        <v>44</v>
      </c>
      <c r="J2143" t="s">
        <v>375</v>
      </c>
      <c r="K2143" s="1">
        <v>43038</v>
      </c>
      <c r="L2143" s="1">
        <v>43044</v>
      </c>
      <c r="M2143" t="s">
        <v>19</v>
      </c>
    </row>
    <row r="2144" spans="1:13" x14ac:dyDescent="0.25">
      <c r="A2144">
        <v>832460133</v>
      </c>
      <c r="B2144">
        <v>10</v>
      </c>
      <c r="C2144">
        <v>5393</v>
      </c>
      <c r="D2144">
        <v>7700</v>
      </c>
      <c r="E2144">
        <v>400000610015000</v>
      </c>
      <c r="F2144">
        <v>97</v>
      </c>
      <c r="G2144">
        <v>19</v>
      </c>
      <c r="H2144">
        <v>2017</v>
      </c>
      <c r="I2144">
        <v>45</v>
      </c>
      <c r="J2144" t="s">
        <v>376</v>
      </c>
      <c r="K2144" s="1">
        <v>43045</v>
      </c>
      <c r="L2144" s="1">
        <v>43051</v>
      </c>
      <c r="M2144" t="s">
        <v>14</v>
      </c>
    </row>
    <row r="2145" spans="1:13" x14ac:dyDescent="0.25">
      <c r="A2145">
        <v>832460614</v>
      </c>
      <c r="B2145">
        <v>39</v>
      </c>
      <c r="C2145">
        <v>5393</v>
      </c>
      <c r="D2145">
        <v>7700</v>
      </c>
      <c r="E2145">
        <v>410015610040000</v>
      </c>
      <c r="F2145">
        <v>97</v>
      </c>
      <c r="G2145">
        <v>19</v>
      </c>
      <c r="H2145">
        <v>2017</v>
      </c>
      <c r="I2145">
        <v>45</v>
      </c>
      <c r="J2145" t="s">
        <v>376</v>
      </c>
      <c r="K2145" s="1">
        <v>43045</v>
      </c>
      <c r="L2145" s="1">
        <v>43051</v>
      </c>
      <c r="M2145" t="s">
        <v>15</v>
      </c>
    </row>
    <row r="2146" spans="1:13" x14ac:dyDescent="0.25">
      <c r="A2146">
        <v>832461095</v>
      </c>
      <c r="B2146">
        <v>312</v>
      </c>
      <c r="C2146">
        <v>5393</v>
      </c>
      <c r="D2146">
        <v>7700</v>
      </c>
      <c r="E2146">
        <v>410040610065000</v>
      </c>
      <c r="F2146">
        <v>97</v>
      </c>
      <c r="G2146">
        <v>19</v>
      </c>
      <c r="H2146">
        <v>2017</v>
      </c>
      <c r="I2146">
        <v>45</v>
      </c>
      <c r="J2146" t="s">
        <v>376</v>
      </c>
      <c r="K2146" s="1">
        <v>43045</v>
      </c>
      <c r="L2146" s="1">
        <v>43051</v>
      </c>
      <c r="M2146" t="s">
        <v>16</v>
      </c>
    </row>
    <row r="2147" spans="1:13" x14ac:dyDescent="0.25">
      <c r="A2147">
        <v>832461576</v>
      </c>
      <c r="B2147">
        <v>1069</v>
      </c>
      <c r="C2147">
        <v>5393</v>
      </c>
      <c r="D2147">
        <v>7700</v>
      </c>
      <c r="E2147">
        <v>410065610085000</v>
      </c>
      <c r="F2147">
        <v>97</v>
      </c>
      <c r="G2147">
        <v>19</v>
      </c>
      <c r="H2147">
        <v>2017</v>
      </c>
      <c r="I2147">
        <v>45</v>
      </c>
      <c r="J2147" t="s">
        <v>376</v>
      </c>
      <c r="K2147" s="1">
        <v>43045</v>
      </c>
      <c r="L2147" s="1">
        <v>43051</v>
      </c>
      <c r="M2147" t="s">
        <v>17</v>
      </c>
    </row>
    <row r="2148" spans="1:13" x14ac:dyDescent="0.25">
      <c r="A2148">
        <v>832462057</v>
      </c>
      <c r="B2148">
        <v>610</v>
      </c>
      <c r="C2148">
        <v>5393</v>
      </c>
      <c r="D2148">
        <v>7700</v>
      </c>
      <c r="E2148">
        <v>410085799999000</v>
      </c>
      <c r="F2148">
        <v>97</v>
      </c>
      <c r="G2148">
        <v>19</v>
      </c>
      <c r="H2148">
        <v>2017</v>
      </c>
      <c r="I2148">
        <v>45</v>
      </c>
      <c r="J2148" t="s">
        <v>376</v>
      </c>
      <c r="K2148" s="1">
        <v>43045</v>
      </c>
      <c r="L2148" s="1">
        <v>43051</v>
      </c>
      <c r="M2148" t="s">
        <v>18</v>
      </c>
    </row>
    <row r="2149" spans="1:13" x14ac:dyDescent="0.25">
      <c r="A2149">
        <v>832462218</v>
      </c>
      <c r="B2149">
        <v>2040</v>
      </c>
      <c r="C2149">
        <v>5393</v>
      </c>
      <c r="F2149">
        <v>97</v>
      </c>
      <c r="G2149">
        <v>19</v>
      </c>
      <c r="H2149">
        <v>2017</v>
      </c>
      <c r="I2149">
        <v>45</v>
      </c>
      <c r="J2149" t="s">
        <v>376</v>
      </c>
      <c r="K2149" s="1">
        <v>43045</v>
      </c>
      <c r="L2149" s="1">
        <v>43051</v>
      </c>
      <c r="M2149" t="s">
        <v>19</v>
      </c>
    </row>
    <row r="2150" spans="1:13" x14ac:dyDescent="0.25">
      <c r="A2150">
        <v>832460142</v>
      </c>
      <c r="B2150">
        <v>6</v>
      </c>
      <c r="C2150">
        <v>5393</v>
      </c>
      <c r="D2150">
        <v>7700</v>
      </c>
      <c r="E2150">
        <v>400000610015000</v>
      </c>
      <c r="F2150">
        <v>97</v>
      </c>
      <c r="G2150">
        <v>19</v>
      </c>
      <c r="H2150">
        <v>2017</v>
      </c>
      <c r="I2150">
        <v>46</v>
      </c>
      <c r="J2150" t="s">
        <v>377</v>
      </c>
      <c r="K2150" s="1">
        <v>43052</v>
      </c>
      <c r="L2150" s="1">
        <v>43058</v>
      </c>
      <c r="M2150" t="s">
        <v>14</v>
      </c>
    </row>
    <row r="2151" spans="1:13" x14ac:dyDescent="0.25">
      <c r="A2151">
        <v>832460623</v>
      </c>
      <c r="B2151">
        <v>44</v>
      </c>
      <c r="C2151">
        <v>5393</v>
      </c>
      <c r="D2151">
        <v>7700</v>
      </c>
      <c r="E2151">
        <v>410015610040000</v>
      </c>
      <c r="F2151">
        <v>97</v>
      </c>
      <c r="G2151">
        <v>19</v>
      </c>
      <c r="H2151">
        <v>2017</v>
      </c>
      <c r="I2151">
        <v>46</v>
      </c>
      <c r="J2151" t="s">
        <v>377</v>
      </c>
      <c r="K2151" s="1">
        <v>43052</v>
      </c>
      <c r="L2151" s="1">
        <v>43058</v>
      </c>
      <c r="M2151" t="s">
        <v>15</v>
      </c>
    </row>
    <row r="2152" spans="1:13" x14ac:dyDescent="0.25">
      <c r="A2152">
        <v>832461105</v>
      </c>
      <c r="B2152">
        <v>312</v>
      </c>
      <c r="C2152">
        <v>5393</v>
      </c>
      <c r="D2152">
        <v>7700</v>
      </c>
      <c r="E2152">
        <v>410040610065000</v>
      </c>
      <c r="F2152">
        <v>97</v>
      </c>
      <c r="G2152">
        <v>19</v>
      </c>
      <c r="H2152">
        <v>2017</v>
      </c>
      <c r="I2152">
        <v>46</v>
      </c>
      <c r="J2152" t="s">
        <v>377</v>
      </c>
      <c r="K2152" s="1">
        <v>43052</v>
      </c>
      <c r="L2152" s="1">
        <v>43058</v>
      </c>
      <c r="M2152" t="s">
        <v>16</v>
      </c>
    </row>
    <row r="2153" spans="1:13" x14ac:dyDescent="0.25">
      <c r="A2153">
        <v>832461585</v>
      </c>
      <c r="B2153">
        <v>1105</v>
      </c>
      <c r="C2153">
        <v>5393</v>
      </c>
      <c r="D2153">
        <v>7700</v>
      </c>
      <c r="E2153">
        <v>410065610085000</v>
      </c>
      <c r="F2153">
        <v>97</v>
      </c>
      <c r="G2153">
        <v>19</v>
      </c>
      <c r="H2153">
        <v>2017</v>
      </c>
      <c r="I2153">
        <v>46</v>
      </c>
      <c r="J2153" t="s">
        <v>377</v>
      </c>
      <c r="K2153" s="1">
        <v>43052</v>
      </c>
      <c r="L2153" s="1">
        <v>43058</v>
      </c>
      <c r="M2153" t="s">
        <v>17</v>
      </c>
    </row>
    <row r="2154" spans="1:13" x14ac:dyDescent="0.25">
      <c r="A2154">
        <v>832462066</v>
      </c>
      <c r="B2154">
        <v>590</v>
      </c>
      <c r="C2154">
        <v>5393</v>
      </c>
      <c r="D2154">
        <v>7700</v>
      </c>
      <c r="E2154">
        <v>410085799999000</v>
      </c>
      <c r="F2154">
        <v>97</v>
      </c>
      <c r="G2154">
        <v>19</v>
      </c>
      <c r="H2154">
        <v>2017</v>
      </c>
      <c r="I2154">
        <v>46</v>
      </c>
      <c r="J2154" t="s">
        <v>377</v>
      </c>
      <c r="K2154" s="1">
        <v>43052</v>
      </c>
      <c r="L2154" s="1">
        <v>43058</v>
      </c>
      <c r="M2154" t="s">
        <v>18</v>
      </c>
    </row>
    <row r="2155" spans="1:13" x14ac:dyDescent="0.25">
      <c r="A2155">
        <v>832462154</v>
      </c>
      <c r="B2155">
        <v>2057</v>
      </c>
      <c r="C2155">
        <v>5393</v>
      </c>
      <c r="F2155">
        <v>97</v>
      </c>
      <c r="G2155">
        <v>19</v>
      </c>
      <c r="H2155">
        <v>2017</v>
      </c>
      <c r="I2155">
        <v>46</v>
      </c>
      <c r="J2155" t="s">
        <v>377</v>
      </c>
      <c r="K2155" s="1">
        <v>43052</v>
      </c>
      <c r="L2155" s="1">
        <v>43058</v>
      </c>
      <c r="M2155" t="s">
        <v>19</v>
      </c>
    </row>
    <row r="2156" spans="1:13" x14ac:dyDescent="0.25">
      <c r="A2156">
        <v>832460151</v>
      </c>
      <c r="B2156">
        <v>9</v>
      </c>
      <c r="C2156">
        <v>5393</v>
      </c>
      <c r="D2156">
        <v>7700</v>
      </c>
      <c r="E2156">
        <v>400000610015000</v>
      </c>
      <c r="F2156">
        <v>97</v>
      </c>
      <c r="G2156">
        <v>19</v>
      </c>
      <c r="H2156">
        <v>2017</v>
      </c>
      <c r="I2156">
        <v>47</v>
      </c>
      <c r="J2156" t="s">
        <v>378</v>
      </c>
      <c r="K2156" s="1">
        <v>43059</v>
      </c>
      <c r="L2156" s="1">
        <v>43065</v>
      </c>
      <c r="M2156" t="s">
        <v>14</v>
      </c>
    </row>
    <row r="2157" spans="1:13" x14ac:dyDescent="0.25">
      <c r="A2157">
        <v>832460632</v>
      </c>
      <c r="B2157">
        <v>26</v>
      </c>
      <c r="C2157">
        <v>5393</v>
      </c>
      <c r="D2157">
        <v>7700</v>
      </c>
      <c r="E2157">
        <v>410015610040000</v>
      </c>
      <c r="F2157">
        <v>97</v>
      </c>
      <c r="G2157">
        <v>19</v>
      </c>
      <c r="H2157">
        <v>2017</v>
      </c>
      <c r="I2157">
        <v>47</v>
      </c>
      <c r="J2157" t="s">
        <v>378</v>
      </c>
      <c r="K2157" s="1">
        <v>43059</v>
      </c>
      <c r="L2157" s="1">
        <v>43065</v>
      </c>
      <c r="M2157" t="s">
        <v>15</v>
      </c>
    </row>
    <row r="2158" spans="1:13" x14ac:dyDescent="0.25">
      <c r="A2158">
        <v>832461113</v>
      </c>
      <c r="B2158">
        <v>331</v>
      </c>
      <c r="C2158">
        <v>5393</v>
      </c>
      <c r="D2158">
        <v>7700</v>
      </c>
      <c r="E2158">
        <v>410040610065000</v>
      </c>
      <c r="F2158">
        <v>97</v>
      </c>
      <c r="G2158">
        <v>19</v>
      </c>
      <c r="H2158">
        <v>2017</v>
      </c>
      <c r="I2158">
        <v>47</v>
      </c>
      <c r="J2158" t="s">
        <v>378</v>
      </c>
      <c r="K2158" s="1">
        <v>43059</v>
      </c>
      <c r="L2158" s="1">
        <v>43065</v>
      </c>
      <c r="M2158" t="s">
        <v>16</v>
      </c>
    </row>
    <row r="2159" spans="1:13" x14ac:dyDescent="0.25">
      <c r="A2159">
        <v>832461595</v>
      </c>
      <c r="B2159">
        <v>1105</v>
      </c>
      <c r="C2159">
        <v>5393</v>
      </c>
      <c r="D2159">
        <v>7700</v>
      </c>
      <c r="E2159">
        <v>410065610085000</v>
      </c>
      <c r="F2159">
        <v>97</v>
      </c>
      <c r="G2159">
        <v>19</v>
      </c>
      <c r="H2159">
        <v>2017</v>
      </c>
      <c r="I2159">
        <v>47</v>
      </c>
      <c r="J2159" t="s">
        <v>378</v>
      </c>
      <c r="K2159" s="1">
        <v>43059</v>
      </c>
      <c r="L2159" s="1">
        <v>43065</v>
      </c>
      <c r="M2159" t="s">
        <v>17</v>
      </c>
    </row>
    <row r="2160" spans="1:13" x14ac:dyDescent="0.25">
      <c r="A2160">
        <v>832462075</v>
      </c>
      <c r="B2160">
        <v>600</v>
      </c>
      <c r="C2160">
        <v>5393</v>
      </c>
      <c r="D2160">
        <v>7700</v>
      </c>
      <c r="E2160">
        <v>410085799999000</v>
      </c>
      <c r="F2160">
        <v>97</v>
      </c>
      <c r="G2160">
        <v>19</v>
      </c>
      <c r="H2160">
        <v>2017</v>
      </c>
      <c r="I2160">
        <v>47</v>
      </c>
      <c r="J2160" t="s">
        <v>378</v>
      </c>
      <c r="K2160" s="1">
        <v>43059</v>
      </c>
      <c r="L2160" s="1">
        <v>43065</v>
      </c>
      <c r="M2160" t="s">
        <v>18</v>
      </c>
    </row>
    <row r="2161" spans="1:13" x14ac:dyDescent="0.25">
      <c r="A2161">
        <v>832462440</v>
      </c>
      <c r="B2161">
        <v>2071</v>
      </c>
      <c r="C2161">
        <v>5393</v>
      </c>
      <c r="F2161">
        <v>97</v>
      </c>
      <c r="G2161">
        <v>19</v>
      </c>
      <c r="H2161">
        <v>2017</v>
      </c>
      <c r="I2161">
        <v>47</v>
      </c>
      <c r="J2161" t="s">
        <v>378</v>
      </c>
      <c r="K2161" s="1">
        <v>43059</v>
      </c>
      <c r="L2161" s="1">
        <v>43065</v>
      </c>
      <c r="M2161" t="s">
        <v>19</v>
      </c>
    </row>
    <row r="2162" spans="1:13" x14ac:dyDescent="0.25">
      <c r="A2162">
        <v>832460160</v>
      </c>
      <c r="B2162">
        <v>13</v>
      </c>
      <c r="C2162">
        <v>5393</v>
      </c>
      <c r="D2162">
        <v>7700</v>
      </c>
      <c r="E2162">
        <v>400000610015000</v>
      </c>
      <c r="F2162">
        <v>97</v>
      </c>
      <c r="G2162">
        <v>19</v>
      </c>
      <c r="H2162">
        <v>2017</v>
      </c>
      <c r="I2162">
        <v>48</v>
      </c>
      <c r="J2162" t="s">
        <v>379</v>
      </c>
      <c r="K2162" s="1">
        <v>43066</v>
      </c>
      <c r="L2162" s="1">
        <v>43072</v>
      </c>
      <c r="M2162" t="s">
        <v>14</v>
      </c>
    </row>
    <row r="2163" spans="1:13" x14ac:dyDescent="0.25">
      <c r="A2163">
        <v>832460641</v>
      </c>
      <c r="B2163">
        <v>38</v>
      </c>
      <c r="C2163">
        <v>5393</v>
      </c>
      <c r="D2163">
        <v>7700</v>
      </c>
      <c r="E2163">
        <v>410015610040000</v>
      </c>
      <c r="F2163">
        <v>97</v>
      </c>
      <c r="G2163">
        <v>19</v>
      </c>
      <c r="H2163">
        <v>2017</v>
      </c>
      <c r="I2163">
        <v>48</v>
      </c>
      <c r="J2163" t="s">
        <v>379</v>
      </c>
      <c r="K2163" s="1">
        <v>43066</v>
      </c>
      <c r="L2163" s="1">
        <v>43072</v>
      </c>
      <c r="M2163" t="s">
        <v>15</v>
      </c>
    </row>
    <row r="2164" spans="1:13" x14ac:dyDescent="0.25">
      <c r="A2164">
        <v>832461122</v>
      </c>
      <c r="B2164">
        <v>329</v>
      </c>
      <c r="C2164">
        <v>5393</v>
      </c>
      <c r="D2164">
        <v>7700</v>
      </c>
      <c r="E2164">
        <v>410040610065000</v>
      </c>
      <c r="F2164">
        <v>97</v>
      </c>
      <c r="G2164">
        <v>19</v>
      </c>
      <c r="H2164">
        <v>2017</v>
      </c>
      <c r="I2164">
        <v>48</v>
      </c>
      <c r="J2164" t="s">
        <v>379</v>
      </c>
      <c r="K2164" s="1">
        <v>43066</v>
      </c>
      <c r="L2164" s="1">
        <v>43072</v>
      </c>
      <c r="M2164" t="s">
        <v>16</v>
      </c>
    </row>
    <row r="2165" spans="1:13" x14ac:dyDescent="0.25">
      <c r="A2165">
        <v>832461603</v>
      </c>
      <c r="B2165">
        <v>1093</v>
      </c>
      <c r="C2165">
        <v>5393</v>
      </c>
      <c r="D2165">
        <v>7700</v>
      </c>
      <c r="E2165">
        <v>410065610085000</v>
      </c>
      <c r="F2165">
        <v>97</v>
      </c>
      <c r="G2165">
        <v>19</v>
      </c>
      <c r="H2165">
        <v>2017</v>
      </c>
      <c r="I2165">
        <v>48</v>
      </c>
      <c r="J2165" t="s">
        <v>379</v>
      </c>
      <c r="K2165" s="1">
        <v>43066</v>
      </c>
      <c r="L2165" s="1">
        <v>43072</v>
      </c>
      <c r="M2165" t="s">
        <v>17</v>
      </c>
    </row>
    <row r="2166" spans="1:13" x14ac:dyDescent="0.25">
      <c r="A2166">
        <v>832462084</v>
      </c>
      <c r="B2166">
        <v>643</v>
      </c>
      <c r="C2166">
        <v>5393</v>
      </c>
      <c r="D2166">
        <v>7700</v>
      </c>
      <c r="E2166">
        <v>410085799999000</v>
      </c>
      <c r="F2166">
        <v>97</v>
      </c>
      <c r="G2166">
        <v>19</v>
      </c>
      <c r="H2166">
        <v>2017</v>
      </c>
      <c r="I2166">
        <v>48</v>
      </c>
      <c r="J2166" t="s">
        <v>379</v>
      </c>
      <c r="K2166" s="1">
        <v>43066</v>
      </c>
      <c r="L2166" s="1">
        <v>43072</v>
      </c>
      <c r="M2166" t="s">
        <v>18</v>
      </c>
    </row>
    <row r="2167" spans="1:13" x14ac:dyDescent="0.25">
      <c r="A2167">
        <v>832462486</v>
      </c>
      <c r="B2167">
        <v>2116</v>
      </c>
      <c r="C2167">
        <v>5393</v>
      </c>
      <c r="F2167">
        <v>97</v>
      </c>
      <c r="G2167">
        <v>19</v>
      </c>
      <c r="H2167">
        <v>2017</v>
      </c>
      <c r="I2167">
        <v>48</v>
      </c>
      <c r="J2167" t="s">
        <v>379</v>
      </c>
      <c r="K2167" s="1">
        <v>43066</v>
      </c>
      <c r="L2167" s="1">
        <v>43072</v>
      </c>
      <c r="M2167" t="s">
        <v>19</v>
      </c>
    </row>
    <row r="2168" spans="1:13" x14ac:dyDescent="0.25">
      <c r="A2168">
        <v>832460169</v>
      </c>
      <c r="B2168">
        <v>7</v>
      </c>
      <c r="C2168">
        <v>5393</v>
      </c>
      <c r="D2168">
        <v>7700</v>
      </c>
      <c r="E2168">
        <v>400000610015000</v>
      </c>
      <c r="F2168">
        <v>97</v>
      </c>
      <c r="G2168">
        <v>19</v>
      </c>
      <c r="H2168">
        <v>2017</v>
      </c>
      <c r="I2168">
        <v>49</v>
      </c>
      <c r="J2168" t="s">
        <v>380</v>
      </c>
      <c r="K2168" s="1">
        <v>43073</v>
      </c>
      <c r="L2168" s="1">
        <v>43079</v>
      </c>
      <c r="M2168" t="s">
        <v>14</v>
      </c>
    </row>
    <row r="2169" spans="1:13" x14ac:dyDescent="0.25">
      <c r="A2169">
        <v>832460650</v>
      </c>
      <c r="B2169">
        <v>36</v>
      </c>
      <c r="C2169">
        <v>5393</v>
      </c>
      <c r="D2169">
        <v>7700</v>
      </c>
      <c r="E2169">
        <v>410015610040000</v>
      </c>
      <c r="F2169">
        <v>97</v>
      </c>
      <c r="G2169">
        <v>19</v>
      </c>
      <c r="H2169">
        <v>2017</v>
      </c>
      <c r="I2169">
        <v>49</v>
      </c>
      <c r="J2169" t="s">
        <v>380</v>
      </c>
      <c r="K2169" s="1">
        <v>43073</v>
      </c>
      <c r="L2169" s="1">
        <v>43079</v>
      </c>
      <c r="M2169" t="s">
        <v>15</v>
      </c>
    </row>
    <row r="2170" spans="1:13" x14ac:dyDescent="0.25">
      <c r="A2170">
        <v>832461131</v>
      </c>
      <c r="B2170">
        <v>312</v>
      </c>
      <c r="C2170">
        <v>5393</v>
      </c>
      <c r="D2170">
        <v>7700</v>
      </c>
      <c r="E2170">
        <v>410040610065000</v>
      </c>
      <c r="F2170">
        <v>97</v>
      </c>
      <c r="G2170">
        <v>19</v>
      </c>
      <c r="H2170">
        <v>2017</v>
      </c>
      <c r="I2170">
        <v>49</v>
      </c>
      <c r="J2170" t="s">
        <v>380</v>
      </c>
      <c r="K2170" s="1">
        <v>43073</v>
      </c>
      <c r="L2170" s="1">
        <v>43079</v>
      </c>
      <c r="M2170" t="s">
        <v>16</v>
      </c>
    </row>
    <row r="2171" spans="1:13" x14ac:dyDescent="0.25">
      <c r="A2171">
        <v>832461612</v>
      </c>
      <c r="B2171">
        <v>1117</v>
      </c>
      <c r="C2171">
        <v>5393</v>
      </c>
      <c r="D2171">
        <v>7700</v>
      </c>
      <c r="E2171">
        <v>410065610085000</v>
      </c>
      <c r="F2171">
        <v>97</v>
      </c>
      <c r="G2171">
        <v>19</v>
      </c>
      <c r="H2171">
        <v>2017</v>
      </c>
      <c r="I2171">
        <v>49</v>
      </c>
      <c r="J2171" t="s">
        <v>380</v>
      </c>
      <c r="K2171" s="1">
        <v>43073</v>
      </c>
      <c r="L2171" s="1">
        <v>43079</v>
      </c>
      <c r="M2171" t="s">
        <v>17</v>
      </c>
    </row>
    <row r="2172" spans="1:13" x14ac:dyDescent="0.25">
      <c r="A2172">
        <v>832462093</v>
      </c>
      <c r="B2172">
        <v>630</v>
      </c>
      <c r="C2172">
        <v>5393</v>
      </c>
      <c r="D2172">
        <v>7700</v>
      </c>
      <c r="E2172">
        <v>410085799999000</v>
      </c>
      <c r="F2172">
        <v>97</v>
      </c>
      <c r="G2172">
        <v>19</v>
      </c>
      <c r="H2172">
        <v>2017</v>
      </c>
      <c r="I2172">
        <v>49</v>
      </c>
      <c r="J2172" t="s">
        <v>380</v>
      </c>
      <c r="K2172" s="1">
        <v>43073</v>
      </c>
      <c r="L2172" s="1">
        <v>43079</v>
      </c>
      <c r="M2172" t="s">
        <v>18</v>
      </c>
    </row>
    <row r="2173" spans="1:13" x14ac:dyDescent="0.25">
      <c r="A2173">
        <v>832462223</v>
      </c>
      <c r="B2173">
        <v>2102</v>
      </c>
      <c r="C2173">
        <v>5393</v>
      </c>
      <c r="F2173">
        <v>97</v>
      </c>
      <c r="G2173">
        <v>19</v>
      </c>
      <c r="H2173">
        <v>2017</v>
      </c>
      <c r="I2173">
        <v>49</v>
      </c>
      <c r="J2173" t="s">
        <v>380</v>
      </c>
      <c r="K2173" s="1">
        <v>43073</v>
      </c>
      <c r="L2173" s="1">
        <v>43079</v>
      </c>
      <c r="M2173" t="s">
        <v>19</v>
      </c>
    </row>
    <row r="2174" spans="1:13" x14ac:dyDescent="0.25">
      <c r="A2174">
        <v>832460178</v>
      </c>
      <c r="B2174">
        <v>9</v>
      </c>
      <c r="C2174">
        <v>5393</v>
      </c>
      <c r="D2174">
        <v>7700</v>
      </c>
      <c r="E2174">
        <v>400000610015000</v>
      </c>
      <c r="F2174">
        <v>97</v>
      </c>
      <c r="G2174">
        <v>19</v>
      </c>
      <c r="H2174">
        <v>2017</v>
      </c>
      <c r="I2174">
        <v>50</v>
      </c>
      <c r="J2174" t="s">
        <v>381</v>
      </c>
      <c r="K2174" s="1">
        <v>43080</v>
      </c>
      <c r="L2174" s="1">
        <v>43086</v>
      </c>
      <c r="M2174" t="s">
        <v>14</v>
      </c>
    </row>
    <row r="2175" spans="1:13" x14ac:dyDescent="0.25">
      <c r="A2175">
        <v>832460659</v>
      </c>
      <c r="B2175">
        <v>36</v>
      </c>
      <c r="C2175">
        <v>5393</v>
      </c>
      <c r="D2175">
        <v>7700</v>
      </c>
      <c r="E2175">
        <v>410015610040000</v>
      </c>
      <c r="F2175">
        <v>97</v>
      </c>
      <c r="G2175">
        <v>19</v>
      </c>
      <c r="H2175">
        <v>2017</v>
      </c>
      <c r="I2175">
        <v>50</v>
      </c>
      <c r="J2175" t="s">
        <v>381</v>
      </c>
      <c r="K2175" s="1">
        <v>43080</v>
      </c>
      <c r="L2175" s="1">
        <v>43086</v>
      </c>
      <c r="M2175" t="s">
        <v>15</v>
      </c>
    </row>
    <row r="2176" spans="1:13" x14ac:dyDescent="0.25">
      <c r="A2176">
        <v>832461140</v>
      </c>
      <c r="B2176">
        <v>363</v>
      </c>
      <c r="C2176">
        <v>5393</v>
      </c>
      <c r="D2176">
        <v>7700</v>
      </c>
      <c r="E2176">
        <v>410040610065000</v>
      </c>
      <c r="F2176">
        <v>97</v>
      </c>
      <c r="G2176">
        <v>19</v>
      </c>
      <c r="H2176">
        <v>2017</v>
      </c>
      <c r="I2176">
        <v>50</v>
      </c>
      <c r="J2176" t="s">
        <v>381</v>
      </c>
      <c r="K2176" s="1">
        <v>43080</v>
      </c>
      <c r="L2176" s="1">
        <v>43086</v>
      </c>
      <c r="M2176" t="s">
        <v>16</v>
      </c>
    </row>
    <row r="2177" spans="1:13" x14ac:dyDescent="0.25">
      <c r="A2177">
        <v>832461621</v>
      </c>
      <c r="B2177">
        <v>1131</v>
      </c>
      <c r="C2177">
        <v>5393</v>
      </c>
      <c r="D2177">
        <v>7700</v>
      </c>
      <c r="E2177">
        <v>410065610085000</v>
      </c>
      <c r="F2177">
        <v>97</v>
      </c>
      <c r="G2177">
        <v>19</v>
      </c>
      <c r="H2177">
        <v>2017</v>
      </c>
      <c r="I2177">
        <v>50</v>
      </c>
      <c r="J2177" t="s">
        <v>381</v>
      </c>
      <c r="K2177" s="1">
        <v>43080</v>
      </c>
      <c r="L2177" s="1">
        <v>43086</v>
      </c>
      <c r="M2177" t="s">
        <v>17</v>
      </c>
    </row>
    <row r="2178" spans="1:13" x14ac:dyDescent="0.25">
      <c r="A2178">
        <v>832462102</v>
      </c>
      <c r="B2178">
        <v>648</v>
      </c>
      <c r="C2178">
        <v>5393</v>
      </c>
      <c r="D2178">
        <v>7700</v>
      </c>
      <c r="E2178">
        <v>410085799999000</v>
      </c>
      <c r="F2178">
        <v>97</v>
      </c>
      <c r="G2178">
        <v>19</v>
      </c>
      <c r="H2178">
        <v>2017</v>
      </c>
      <c r="I2178">
        <v>50</v>
      </c>
      <c r="J2178" t="s">
        <v>381</v>
      </c>
      <c r="K2178" s="1">
        <v>43080</v>
      </c>
      <c r="L2178" s="1">
        <v>43086</v>
      </c>
      <c r="M2178" t="s">
        <v>18</v>
      </c>
    </row>
    <row r="2179" spans="1:13" x14ac:dyDescent="0.25">
      <c r="A2179">
        <v>832462397</v>
      </c>
      <c r="B2179">
        <v>2187</v>
      </c>
      <c r="C2179">
        <v>5393</v>
      </c>
      <c r="F2179">
        <v>97</v>
      </c>
      <c r="G2179">
        <v>19</v>
      </c>
      <c r="H2179">
        <v>2017</v>
      </c>
      <c r="I2179">
        <v>50</v>
      </c>
      <c r="J2179" t="s">
        <v>381</v>
      </c>
      <c r="K2179" s="1">
        <v>43080</v>
      </c>
      <c r="L2179" s="1">
        <v>43086</v>
      </c>
      <c r="M2179" t="s">
        <v>19</v>
      </c>
    </row>
    <row r="2180" spans="1:13" x14ac:dyDescent="0.25">
      <c r="A2180">
        <v>832460187</v>
      </c>
      <c r="B2180">
        <v>11</v>
      </c>
      <c r="C2180">
        <v>5393</v>
      </c>
      <c r="D2180">
        <v>7700</v>
      </c>
      <c r="E2180">
        <v>400000610015000</v>
      </c>
      <c r="F2180">
        <v>97</v>
      </c>
      <c r="G2180">
        <v>19</v>
      </c>
      <c r="H2180">
        <v>2017</v>
      </c>
      <c r="I2180">
        <v>51</v>
      </c>
      <c r="J2180" t="s">
        <v>382</v>
      </c>
      <c r="K2180" s="1">
        <v>43087</v>
      </c>
      <c r="L2180" s="1">
        <v>43093</v>
      </c>
      <c r="M2180" t="s">
        <v>14</v>
      </c>
    </row>
    <row r="2181" spans="1:13" x14ac:dyDescent="0.25">
      <c r="A2181">
        <v>832460668</v>
      </c>
      <c r="B2181">
        <v>34</v>
      </c>
      <c r="C2181">
        <v>5393</v>
      </c>
      <c r="D2181">
        <v>7700</v>
      </c>
      <c r="E2181">
        <v>410015610040000</v>
      </c>
      <c r="F2181">
        <v>97</v>
      </c>
      <c r="G2181">
        <v>19</v>
      </c>
      <c r="H2181">
        <v>2017</v>
      </c>
      <c r="I2181">
        <v>51</v>
      </c>
      <c r="J2181" t="s">
        <v>382</v>
      </c>
      <c r="K2181" s="1">
        <v>43087</v>
      </c>
      <c r="L2181" s="1">
        <v>43093</v>
      </c>
      <c r="M2181" t="s">
        <v>15</v>
      </c>
    </row>
    <row r="2182" spans="1:13" x14ac:dyDescent="0.25">
      <c r="A2182">
        <v>832461149</v>
      </c>
      <c r="B2182">
        <v>329</v>
      </c>
      <c r="C2182">
        <v>5393</v>
      </c>
      <c r="D2182">
        <v>7700</v>
      </c>
      <c r="E2182">
        <v>410040610065000</v>
      </c>
      <c r="F2182">
        <v>97</v>
      </c>
      <c r="G2182">
        <v>19</v>
      </c>
      <c r="H2182">
        <v>2017</v>
      </c>
      <c r="I2182">
        <v>51</v>
      </c>
      <c r="J2182" t="s">
        <v>382</v>
      </c>
      <c r="K2182" s="1">
        <v>43087</v>
      </c>
      <c r="L2182" s="1">
        <v>43093</v>
      </c>
      <c r="M2182" t="s">
        <v>16</v>
      </c>
    </row>
    <row r="2183" spans="1:13" x14ac:dyDescent="0.25">
      <c r="A2183">
        <v>832461630</v>
      </c>
      <c r="B2183">
        <v>1115</v>
      </c>
      <c r="C2183">
        <v>5393</v>
      </c>
      <c r="D2183">
        <v>7700</v>
      </c>
      <c r="E2183">
        <v>410065610085000</v>
      </c>
      <c r="F2183">
        <v>97</v>
      </c>
      <c r="G2183">
        <v>19</v>
      </c>
      <c r="H2183">
        <v>2017</v>
      </c>
      <c r="I2183">
        <v>51</v>
      </c>
      <c r="J2183" t="s">
        <v>382</v>
      </c>
      <c r="K2183" s="1">
        <v>43087</v>
      </c>
      <c r="L2183" s="1">
        <v>43093</v>
      </c>
      <c r="M2183" t="s">
        <v>17</v>
      </c>
    </row>
    <row r="2184" spans="1:13" x14ac:dyDescent="0.25">
      <c r="A2184">
        <v>832462111</v>
      </c>
      <c r="B2184">
        <v>630</v>
      </c>
      <c r="C2184">
        <v>5393</v>
      </c>
      <c r="D2184">
        <v>7700</v>
      </c>
      <c r="E2184">
        <v>410085799999000</v>
      </c>
      <c r="F2184">
        <v>97</v>
      </c>
      <c r="G2184">
        <v>19</v>
      </c>
      <c r="H2184">
        <v>2017</v>
      </c>
      <c r="I2184">
        <v>51</v>
      </c>
      <c r="J2184" t="s">
        <v>382</v>
      </c>
      <c r="K2184" s="1">
        <v>43087</v>
      </c>
      <c r="L2184" s="1">
        <v>43093</v>
      </c>
      <c r="M2184" t="s">
        <v>18</v>
      </c>
    </row>
    <row r="2185" spans="1:13" x14ac:dyDescent="0.25">
      <c r="A2185">
        <v>832462375</v>
      </c>
      <c r="B2185">
        <v>2119</v>
      </c>
      <c r="C2185">
        <v>5393</v>
      </c>
      <c r="F2185">
        <v>97</v>
      </c>
      <c r="G2185">
        <v>19</v>
      </c>
      <c r="H2185">
        <v>2017</v>
      </c>
      <c r="I2185">
        <v>51</v>
      </c>
      <c r="J2185" t="s">
        <v>382</v>
      </c>
      <c r="K2185" s="1">
        <v>43087</v>
      </c>
      <c r="L2185" s="1">
        <v>43093</v>
      </c>
      <c r="M2185" t="s">
        <v>19</v>
      </c>
    </row>
    <row r="2186" spans="1:13" x14ac:dyDescent="0.25">
      <c r="A2186">
        <v>832460196</v>
      </c>
      <c r="B2186">
        <v>7</v>
      </c>
      <c r="C2186">
        <v>5393</v>
      </c>
      <c r="D2186">
        <v>7700</v>
      </c>
      <c r="E2186">
        <v>400000610015000</v>
      </c>
      <c r="F2186">
        <v>97</v>
      </c>
      <c r="G2186">
        <v>19</v>
      </c>
      <c r="H2186">
        <v>2017</v>
      </c>
      <c r="I2186">
        <v>52</v>
      </c>
      <c r="J2186" t="s">
        <v>383</v>
      </c>
      <c r="K2186" s="1">
        <v>43094</v>
      </c>
      <c r="L2186" s="1">
        <v>43100</v>
      </c>
      <c r="M2186" t="s">
        <v>14</v>
      </c>
    </row>
    <row r="2187" spans="1:13" x14ac:dyDescent="0.25">
      <c r="A2187">
        <v>832460677</v>
      </c>
      <c r="B2187">
        <v>31</v>
      </c>
      <c r="C2187">
        <v>5393</v>
      </c>
      <c r="D2187">
        <v>7700</v>
      </c>
      <c r="E2187">
        <v>410015610040000</v>
      </c>
      <c r="F2187">
        <v>97</v>
      </c>
      <c r="G2187">
        <v>19</v>
      </c>
      <c r="H2187">
        <v>2017</v>
      </c>
      <c r="I2187">
        <v>52</v>
      </c>
      <c r="J2187" t="s">
        <v>383</v>
      </c>
      <c r="K2187" s="1">
        <v>43094</v>
      </c>
      <c r="L2187" s="1">
        <v>43100</v>
      </c>
      <c r="M2187" t="s">
        <v>15</v>
      </c>
    </row>
    <row r="2188" spans="1:13" x14ac:dyDescent="0.25">
      <c r="A2188">
        <v>832461158</v>
      </c>
      <c r="B2188">
        <v>343</v>
      </c>
      <c r="C2188">
        <v>5393</v>
      </c>
      <c r="D2188">
        <v>7700</v>
      </c>
      <c r="E2188">
        <v>410040610065000</v>
      </c>
      <c r="F2188">
        <v>97</v>
      </c>
      <c r="G2188">
        <v>19</v>
      </c>
      <c r="H2188">
        <v>2017</v>
      </c>
      <c r="I2188">
        <v>52</v>
      </c>
      <c r="J2188" t="s">
        <v>383</v>
      </c>
      <c r="K2188" s="1">
        <v>43094</v>
      </c>
      <c r="L2188" s="1">
        <v>43100</v>
      </c>
      <c r="M2188" t="s">
        <v>16</v>
      </c>
    </row>
    <row r="2189" spans="1:13" x14ac:dyDescent="0.25">
      <c r="A2189">
        <v>832461639</v>
      </c>
      <c r="B2189">
        <v>1154</v>
      </c>
      <c r="C2189">
        <v>5393</v>
      </c>
      <c r="D2189">
        <v>7700</v>
      </c>
      <c r="E2189">
        <v>410065610085000</v>
      </c>
      <c r="F2189">
        <v>97</v>
      </c>
      <c r="G2189">
        <v>19</v>
      </c>
      <c r="H2189">
        <v>2017</v>
      </c>
      <c r="I2189">
        <v>52</v>
      </c>
      <c r="J2189" t="s">
        <v>383</v>
      </c>
      <c r="K2189" s="1">
        <v>43094</v>
      </c>
      <c r="L2189" s="1">
        <v>43100</v>
      </c>
      <c r="M2189" t="s">
        <v>17</v>
      </c>
    </row>
    <row r="2190" spans="1:13" x14ac:dyDescent="0.25">
      <c r="A2190">
        <v>832462120</v>
      </c>
      <c r="B2190">
        <v>666</v>
      </c>
      <c r="C2190">
        <v>5393</v>
      </c>
      <c r="D2190">
        <v>7700</v>
      </c>
      <c r="E2190">
        <v>410085799999000</v>
      </c>
      <c r="F2190">
        <v>97</v>
      </c>
      <c r="G2190">
        <v>19</v>
      </c>
      <c r="H2190">
        <v>2017</v>
      </c>
      <c r="I2190">
        <v>52</v>
      </c>
      <c r="J2190" t="s">
        <v>383</v>
      </c>
      <c r="K2190" s="1">
        <v>43094</v>
      </c>
      <c r="L2190" s="1">
        <v>43100</v>
      </c>
      <c r="M2190" t="s">
        <v>18</v>
      </c>
    </row>
    <row r="2191" spans="1:13" x14ac:dyDescent="0.25">
      <c r="A2191">
        <v>832462278</v>
      </c>
      <c r="B2191">
        <v>2201</v>
      </c>
      <c r="C2191">
        <v>5393</v>
      </c>
      <c r="F2191">
        <v>97</v>
      </c>
      <c r="G2191">
        <v>19</v>
      </c>
      <c r="H2191">
        <v>2017</v>
      </c>
      <c r="I2191">
        <v>52</v>
      </c>
      <c r="J2191" t="s">
        <v>383</v>
      </c>
      <c r="K2191" s="1">
        <v>43094</v>
      </c>
      <c r="L2191" s="1">
        <v>43100</v>
      </c>
      <c r="M2191" t="s">
        <v>19</v>
      </c>
    </row>
    <row r="2192" spans="1:13" x14ac:dyDescent="0.25">
      <c r="A2192">
        <v>832459726</v>
      </c>
      <c r="B2192">
        <v>6</v>
      </c>
      <c r="C2192">
        <v>5393</v>
      </c>
      <c r="D2192">
        <v>7700</v>
      </c>
      <c r="E2192">
        <v>400000610015000</v>
      </c>
      <c r="F2192">
        <v>97</v>
      </c>
      <c r="G2192">
        <v>19</v>
      </c>
      <c r="H2192">
        <v>2018</v>
      </c>
      <c r="I2192">
        <v>1</v>
      </c>
      <c r="J2192" t="s">
        <v>384</v>
      </c>
      <c r="K2192" s="1">
        <v>43101</v>
      </c>
      <c r="L2192" s="1">
        <v>43107</v>
      </c>
      <c r="M2192" t="s">
        <v>14</v>
      </c>
    </row>
    <row r="2193" spans="1:13" x14ac:dyDescent="0.25">
      <c r="A2193">
        <v>832460207</v>
      </c>
      <c r="B2193">
        <v>44</v>
      </c>
      <c r="C2193">
        <v>5393</v>
      </c>
      <c r="D2193">
        <v>7700</v>
      </c>
      <c r="E2193">
        <v>410015610040000</v>
      </c>
      <c r="F2193">
        <v>97</v>
      </c>
      <c r="G2193">
        <v>19</v>
      </c>
      <c r="H2193">
        <v>2018</v>
      </c>
      <c r="I2193">
        <v>1</v>
      </c>
      <c r="J2193" t="s">
        <v>384</v>
      </c>
      <c r="K2193" s="1">
        <v>43101</v>
      </c>
      <c r="L2193" s="1">
        <v>43107</v>
      </c>
      <c r="M2193" t="s">
        <v>15</v>
      </c>
    </row>
    <row r="2194" spans="1:13" x14ac:dyDescent="0.25">
      <c r="A2194">
        <v>832460688</v>
      </c>
      <c r="B2194">
        <v>346</v>
      </c>
      <c r="C2194">
        <v>5393</v>
      </c>
      <c r="D2194">
        <v>7700</v>
      </c>
      <c r="E2194">
        <v>410040610065000</v>
      </c>
      <c r="F2194">
        <v>97</v>
      </c>
      <c r="G2194">
        <v>19</v>
      </c>
      <c r="H2194">
        <v>2018</v>
      </c>
      <c r="I2194">
        <v>1</v>
      </c>
      <c r="J2194" t="s">
        <v>384</v>
      </c>
      <c r="K2194" s="1">
        <v>43101</v>
      </c>
      <c r="L2194" s="1">
        <v>43107</v>
      </c>
      <c r="M2194" t="s">
        <v>16</v>
      </c>
    </row>
    <row r="2195" spans="1:13" x14ac:dyDescent="0.25">
      <c r="A2195">
        <v>832461169</v>
      </c>
      <c r="B2195">
        <v>1099</v>
      </c>
      <c r="C2195">
        <v>5393</v>
      </c>
      <c r="D2195">
        <v>7700</v>
      </c>
      <c r="E2195">
        <v>410065610085000</v>
      </c>
      <c r="F2195">
        <v>97</v>
      </c>
      <c r="G2195">
        <v>19</v>
      </c>
      <c r="H2195">
        <v>2018</v>
      </c>
      <c r="I2195">
        <v>1</v>
      </c>
      <c r="J2195" t="s">
        <v>384</v>
      </c>
      <c r="K2195" s="1">
        <v>43101</v>
      </c>
      <c r="L2195" s="1">
        <v>43107</v>
      </c>
      <c r="M2195" t="s">
        <v>17</v>
      </c>
    </row>
    <row r="2196" spans="1:13" x14ac:dyDescent="0.25">
      <c r="A2196">
        <v>832461650</v>
      </c>
      <c r="B2196">
        <v>648</v>
      </c>
      <c r="C2196">
        <v>5393</v>
      </c>
      <c r="D2196">
        <v>7700</v>
      </c>
      <c r="E2196">
        <v>410085799999000</v>
      </c>
      <c r="F2196">
        <v>97</v>
      </c>
      <c r="G2196">
        <v>19</v>
      </c>
      <c r="H2196">
        <v>2018</v>
      </c>
      <c r="I2196">
        <v>1</v>
      </c>
      <c r="J2196" t="s">
        <v>384</v>
      </c>
      <c r="K2196" s="1">
        <v>43101</v>
      </c>
      <c r="L2196" s="1">
        <v>43107</v>
      </c>
      <c r="M2196" t="s">
        <v>18</v>
      </c>
    </row>
    <row r="2197" spans="1:13" x14ac:dyDescent="0.25">
      <c r="A2197">
        <v>832462555</v>
      </c>
      <c r="B2197">
        <v>2143</v>
      </c>
      <c r="C2197">
        <v>5393</v>
      </c>
      <c r="F2197">
        <v>97</v>
      </c>
      <c r="G2197">
        <v>19</v>
      </c>
      <c r="H2197">
        <v>2018</v>
      </c>
      <c r="I2197">
        <v>1</v>
      </c>
      <c r="J2197" t="s">
        <v>384</v>
      </c>
      <c r="K2197" s="1">
        <v>43101</v>
      </c>
      <c r="L2197" s="1">
        <v>43107</v>
      </c>
      <c r="M2197" t="s">
        <v>19</v>
      </c>
    </row>
    <row r="2198" spans="1:13" x14ac:dyDescent="0.25">
      <c r="A2198">
        <v>832459736</v>
      </c>
      <c r="B2198">
        <v>5</v>
      </c>
      <c r="C2198">
        <v>5393</v>
      </c>
      <c r="D2198">
        <v>7700</v>
      </c>
      <c r="E2198">
        <v>400000610015000</v>
      </c>
      <c r="F2198">
        <v>97</v>
      </c>
      <c r="G2198">
        <v>19</v>
      </c>
      <c r="H2198">
        <v>2018</v>
      </c>
      <c r="I2198">
        <v>2</v>
      </c>
      <c r="J2198" t="s">
        <v>385</v>
      </c>
      <c r="K2198" s="1">
        <v>43108</v>
      </c>
      <c r="L2198" s="1">
        <v>43114</v>
      </c>
      <c r="M2198" t="s">
        <v>14</v>
      </c>
    </row>
    <row r="2199" spans="1:13" x14ac:dyDescent="0.25">
      <c r="A2199">
        <v>832460217</v>
      </c>
      <c r="B2199">
        <v>37</v>
      </c>
      <c r="C2199">
        <v>5393</v>
      </c>
      <c r="D2199">
        <v>7700</v>
      </c>
      <c r="E2199">
        <v>410015610040000</v>
      </c>
      <c r="F2199">
        <v>97</v>
      </c>
      <c r="G2199">
        <v>19</v>
      </c>
      <c r="H2199">
        <v>2018</v>
      </c>
      <c r="I2199">
        <v>2</v>
      </c>
      <c r="J2199" t="s">
        <v>385</v>
      </c>
      <c r="K2199" s="1">
        <v>43108</v>
      </c>
      <c r="L2199" s="1">
        <v>43114</v>
      </c>
      <c r="M2199" t="s">
        <v>15</v>
      </c>
    </row>
    <row r="2200" spans="1:13" x14ac:dyDescent="0.25">
      <c r="A2200">
        <v>832460698</v>
      </c>
      <c r="B2200">
        <v>325</v>
      </c>
      <c r="C2200">
        <v>5393</v>
      </c>
      <c r="D2200">
        <v>7700</v>
      </c>
      <c r="E2200">
        <v>410040610065000</v>
      </c>
      <c r="F2200">
        <v>97</v>
      </c>
      <c r="G2200">
        <v>19</v>
      </c>
      <c r="H2200">
        <v>2018</v>
      </c>
      <c r="I2200">
        <v>2</v>
      </c>
      <c r="J2200" t="s">
        <v>385</v>
      </c>
      <c r="K2200" s="1">
        <v>43108</v>
      </c>
      <c r="L2200" s="1">
        <v>43114</v>
      </c>
      <c r="M2200" t="s">
        <v>16</v>
      </c>
    </row>
    <row r="2201" spans="1:13" x14ac:dyDescent="0.25">
      <c r="A2201">
        <v>832461179</v>
      </c>
      <c r="B2201">
        <v>1116</v>
      </c>
      <c r="C2201">
        <v>5393</v>
      </c>
      <c r="D2201">
        <v>7700</v>
      </c>
      <c r="E2201">
        <v>410065610085000</v>
      </c>
      <c r="F2201">
        <v>97</v>
      </c>
      <c r="G2201">
        <v>19</v>
      </c>
      <c r="H2201">
        <v>2018</v>
      </c>
      <c r="I2201">
        <v>2</v>
      </c>
      <c r="J2201" t="s">
        <v>385</v>
      </c>
      <c r="K2201" s="1">
        <v>43108</v>
      </c>
      <c r="L2201" s="1">
        <v>43114</v>
      </c>
      <c r="M2201" t="s">
        <v>17</v>
      </c>
    </row>
    <row r="2202" spans="1:13" x14ac:dyDescent="0.25">
      <c r="A2202">
        <v>832461660</v>
      </c>
      <c r="B2202">
        <v>643</v>
      </c>
      <c r="C2202">
        <v>5393</v>
      </c>
      <c r="D2202">
        <v>7700</v>
      </c>
      <c r="E2202">
        <v>410085799999000</v>
      </c>
      <c r="F2202">
        <v>97</v>
      </c>
      <c r="G2202">
        <v>19</v>
      </c>
      <c r="H2202">
        <v>2018</v>
      </c>
      <c r="I2202">
        <v>2</v>
      </c>
      <c r="J2202" t="s">
        <v>385</v>
      </c>
      <c r="K2202" s="1">
        <v>43108</v>
      </c>
      <c r="L2202" s="1">
        <v>43114</v>
      </c>
      <c r="M2202" t="s">
        <v>18</v>
      </c>
    </row>
    <row r="2203" spans="1:13" x14ac:dyDescent="0.25">
      <c r="A2203">
        <v>832462347</v>
      </c>
      <c r="B2203">
        <v>2126</v>
      </c>
      <c r="C2203">
        <v>5393</v>
      </c>
      <c r="F2203">
        <v>97</v>
      </c>
      <c r="G2203">
        <v>19</v>
      </c>
      <c r="H2203">
        <v>2018</v>
      </c>
      <c r="I2203">
        <v>2</v>
      </c>
      <c r="J2203" t="s">
        <v>385</v>
      </c>
      <c r="K2203" s="1">
        <v>43108</v>
      </c>
      <c r="L2203" s="1">
        <v>43114</v>
      </c>
      <c r="M2203" t="s">
        <v>19</v>
      </c>
    </row>
    <row r="2204" spans="1:13" x14ac:dyDescent="0.25">
      <c r="A2204">
        <v>832459746</v>
      </c>
      <c r="B2204">
        <v>11</v>
      </c>
      <c r="C2204">
        <v>5393</v>
      </c>
      <c r="D2204">
        <v>7700</v>
      </c>
      <c r="E2204">
        <v>400000610015000</v>
      </c>
      <c r="F2204">
        <v>97</v>
      </c>
      <c r="G2204">
        <v>19</v>
      </c>
      <c r="H2204">
        <v>2018</v>
      </c>
      <c r="I2204">
        <v>3</v>
      </c>
      <c r="J2204" t="s">
        <v>386</v>
      </c>
      <c r="K2204" s="1">
        <v>43115</v>
      </c>
      <c r="L2204" s="1">
        <v>43121</v>
      </c>
      <c r="M2204" t="s">
        <v>14</v>
      </c>
    </row>
    <row r="2205" spans="1:13" x14ac:dyDescent="0.25">
      <c r="A2205">
        <v>832460227</v>
      </c>
      <c r="B2205">
        <v>44</v>
      </c>
      <c r="C2205">
        <v>5393</v>
      </c>
      <c r="D2205">
        <v>7700</v>
      </c>
      <c r="E2205">
        <v>410015610040000</v>
      </c>
      <c r="F2205">
        <v>97</v>
      </c>
      <c r="G2205">
        <v>19</v>
      </c>
      <c r="H2205">
        <v>2018</v>
      </c>
      <c r="I2205">
        <v>3</v>
      </c>
      <c r="J2205" t="s">
        <v>386</v>
      </c>
      <c r="K2205" s="1">
        <v>43115</v>
      </c>
      <c r="L2205" s="1">
        <v>43121</v>
      </c>
      <c r="M2205" t="s">
        <v>15</v>
      </c>
    </row>
    <row r="2206" spans="1:13" x14ac:dyDescent="0.25">
      <c r="A2206">
        <v>832460708</v>
      </c>
      <c r="B2206">
        <v>363</v>
      </c>
      <c r="C2206">
        <v>5393</v>
      </c>
      <c r="D2206">
        <v>7700</v>
      </c>
      <c r="E2206">
        <v>410040610065000</v>
      </c>
      <c r="F2206">
        <v>97</v>
      </c>
      <c r="G2206">
        <v>19</v>
      </c>
      <c r="H2206">
        <v>2018</v>
      </c>
      <c r="I2206">
        <v>3</v>
      </c>
      <c r="J2206" t="s">
        <v>386</v>
      </c>
      <c r="K2206" s="1">
        <v>43115</v>
      </c>
      <c r="L2206" s="1">
        <v>43121</v>
      </c>
      <c r="M2206" t="s">
        <v>16</v>
      </c>
    </row>
    <row r="2207" spans="1:13" x14ac:dyDescent="0.25">
      <c r="A2207">
        <v>832461189</v>
      </c>
      <c r="B2207">
        <v>1169</v>
      </c>
      <c r="C2207">
        <v>5393</v>
      </c>
      <c r="D2207">
        <v>7700</v>
      </c>
      <c r="E2207">
        <v>410065610085000</v>
      </c>
      <c r="F2207">
        <v>97</v>
      </c>
      <c r="G2207">
        <v>19</v>
      </c>
      <c r="H2207">
        <v>2018</v>
      </c>
      <c r="I2207">
        <v>3</v>
      </c>
      <c r="J2207" t="s">
        <v>386</v>
      </c>
      <c r="K2207" s="1">
        <v>43115</v>
      </c>
      <c r="L2207" s="1">
        <v>43121</v>
      </c>
      <c r="M2207" t="s">
        <v>17</v>
      </c>
    </row>
    <row r="2208" spans="1:13" x14ac:dyDescent="0.25">
      <c r="A2208">
        <v>832461670</v>
      </c>
      <c r="B2208">
        <v>643</v>
      </c>
      <c r="C2208">
        <v>5393</v>
      </c>
      <c r="D2208">
        <v>7700</v>
      </c>
      <c r="E2208">
        <v>410085799999000</v>
      </c>
      <c r="F2208">
        <v>97</v>
      </c>
      <c r="G2208">
        <v>19</v>
      </c>
      <c r="H2208">
        <v>2018</v>
      </c>
      <c r="I2208">
        <v>3</v>
      </c>
      <c r="J2208" t="s">
        <v>386</v>
      </c>
      <c r="K2208" s="1">
        <v>43115</v>
      </c>
      <c r="L2208" s="1">
        <v>43121</v>
      </c>
      <c r="M2208" t="s">
        <v>18</v>
      </c>
    </row>
    <row r="2209" spans="1:13" x14ac:dyDescent="0.25">
      <c r="A2209">
        <v>832462436</v>
      </c>
      <c r="B2209">
        <v>2230</v>
      </c>
      <c r="C2209">
        <v>5393</v>
      </c>
      <c r="F2209">
        <v>97</v>
      </c>
      <c r="G2209">
        <v>19</v>
      </c>
      <c r="H2209">
        <v>2018</v>
      </c>
      <c r="I2209">
        <v>3</v>
      </c>
      <c r="J2209" t="s">
        <v>386</v>
      </c>
      <c r="K2209" s="1">
        <v>43115</v>
      </c>
      <c r="L2209" s="1">
        <v>43121</v>
      </c>
      <c r="M2209" t="s">
        <v>19</v>
      </c>
    </row>
    <row r="2210" spans="1:13" x14ac:dyDescent="0.25">
      <c r="A2210">
        <v>832459756</v>
      </c>
      <c r="B2210">
        <v>13</v>
      </c>
      <c r="C2210">
        <v>5393</v>
      </c>
      <c r="D2210">
        <v>7700</v>
      </c>
      <c r="E2210">
        <v>400000610015000</v>
      </c>
      <c r="F2210">
        <v>97</v>
      </c>
      <c r="G2210">
        <v>19</v>
      </c>
      <c r="H2210">
        <v>2018</v>
      </c>
      <c r="I2210">
        <v>4</v>
      </c>
      <c r="J2210" t="s">
        <v>387</v>
      </c>
      <c r="K2210" s="1">
        <v>43122</v>
      </c>
      <c r="L2210" s="1">
        <v>43128</v>
      </c>
      <c r="M2210" t="s">
        <v>14</v>
      </c>
    </row>
    <row r="2211" spans="1:13" x14ac:dyDescent="0.25">
      <c r="A2211">
        <v>832460237</v>
      </c>
      <c r="B2211">
        <v>45</v>
      </c>
      <c r="C2211">
        <v>5393</v>
      </c>
      <c r="D2211">
        <v>7700</v>
      </c>
      <c r="E2211">
        <v>410015610040000</v>
      </c>
      <c r="F2211">
        <v>97</v>
      </c>
      <c r="G2211">
        <v>19</v>
      </c>
      <c r="H2211">
        <v>2018</v>
      </c>
      <c r="I2211">
        <v>4</v>
      </c>
      <c r="J2211" t="s">
        <v>387</v>
      </c>
      <c r="K2211" s="1">
        <v>43122</v>
      </c>
      <c r="L2211" s="1">
        <v>43128</v>
      </c>
      <c r="M2211" t="s">
        <v>15</v>
      </c>
    </row>
    <row r="2212" spans="1:13" x14ac:dyDescent="0.25">
      <c r="A2212">
        <v>832460718</v>
      </c>
      <c r="B2212">
        <v>355</v>
      </c>
      <c r="C2212">
        <v>5393</v>
      </c>
      <c r="D2212">
        <v>7700</v>
      </c>
      <c r="E2212">
        <v>410040610065000</v>
      </c>
      <c r="F2212">
        <v>97</v>
      </c>
      <c r="G2212">
        <v>19</v>
      </c>
      <c r="H2212">
        <v>2018</v>
      </c>
      <c r="I2212">
        <v>4</v>
      </c>
      <c r="J2212" t="s">
        <v>387</v>
      </c>
      <c r="K2212" s="1">
        <v>43122</v>
      </c>
      <c r="L2212" s="1">
        <v>43128</v>
      </c>
      <c r="M2212" t="s">
        <v>16</v>
      </c>
    </row>
    <row r="2213" spans="1:13" x14ac:dyDescent="0.25">
      <c r="A2213">
        <v>832461199</v>
      </c>
      <c r="B2213">
        <v>1116</v>
      </c>
      <c r="C2213">
        <v>5393</v>
      </c>
      <c r="D2213">
        <v>7700</v>
      </c>
      <c r="E2213">
        <v>410065610085000</v>
      </c>
      <c r="F2213">
        <v>97</v>
      </c>
      <c r="G2213">
        <v>19</v>
      </c>
      <c r="H2213">
        <v>2018</v>
      </c>
      <c r="I2213">
        <v>4</v>
      </c>
      <c r="J2213" t="s">
        <v>387</v>
      </c>
      <c r="K2213" s="1">
        <v>43122</v>
      </c>
      <c r="L2213" s="1">
        <v>43128</v>
      </c>
      <c r="M2213" t="s">
        <v>17</v>
      </c>
    </row>
    <row r="2214" spans="1:13" x14ac:dyDescent="0.25">
      <c r="A2214">
        <v>832461680</v>
      </c>
      <c r="B2214">
        <v>661</v>
      </c>
      <c r="C2214">
        <v>5393</v>
      </c>
      <c r="D2214">
        <v>7700</v>
      </c>
      <c r="E2214">
        <v>410085799999000</v>
      </c>
      <c r="F2214">
        <v>97</v>
      </c>
      <c r="G2214">
        <v>19</v>
      </c>
      <c r="H2214">
        <v>2018</v>
      </c>
      <c r="I2214">
        <v>4</v>
      </c>
      <c r="J2214" t="s">
        <v>387</v>
      </c>
      <c r="K2214" s="1">
        <v>43122</v>
      </c>
      <c r="L2214" s="1">
        <v>43128</v>
      </c>
      <c r="M2214" t="s">
        <v>18</v>
      </c>
    </row>
    <row r="2215" spans="1:13" x14ac:dyDescent="0.25">
      <c r="A2215">
        <v>832462176</v>
      </c>
      <c r="B2215">
        <v>2190</v>
      </c>
      <c r="C2215">
        <v>5393</v>
      </c>
      <c r="F2215">
        <v>97</v>
      </c>
      <c r="G2215">
        <v>19</v>
      </c>
      <c r="H2215">
        <v>2018</v>
      </c>
      <c r="I2215">
        <v>4</v>
      </c>
      <c r="J2215" t="s">
        <v>387</v>
      </c>
      <c r="K2215" s="1">
        <v>43122</v>
      </c>
      <c r="L2215" s="1">
        <v>43128</v>
      </c>
      <c r="M2215" t="s">
        <v>19</v>
      </c>
    </row>
    <row r="2216" spans="1:13" x14ac:dyDescent="0.25">
      <c r="A2216">
        <v>832459767</v>
      </c>
      <c r="B2216">
        <v>7</v>
      </c>
      <c r="C2216">
        <v>5393</v>
      </c>
      <c r="D2216">
        <v>7700</v>
      </c>
      <c r="E2216">
        <v>400000610015000</v>
      </c>
      <c r="F2216">
        <v>97</v>
      </c>
      <c r="G2216">
        <v>19</v>
      </c>
      <c r="H2216">
        <v>2018</v>
      </c>
      <c r="I2216">
        <v>5</v>
      </c>
      <c r="J2216" t="s">
        <v>388</v>
      </c>
      <c r="K2216" s="1">
        <v>43129</v>
      </c>
      <c r="L2216" s="1">
        <v>43135</v>
      </c>
      <c r="M2216" t="s">
        <v>14</v>
      </c>
    </row>
    <row r="2217" spans="1:13" x14ac:dyDescent="0.25">
      <c r="A2217">
        <v>832460247</v>
      </c>
      <c r="B2217">
        <v>43</v>
      </c>
      <c r="C2217">
        <v>5393</v>
      </c>
      <c r="D2217">
        <v>7700</v>
      </c>
      <c r="E2217">
        <v>410015610040000</v>
      </c>
      <c r="F2217">
        <v>97</v>
      </c>
      <c r="G2217">
        <v>19</v>
      </c>
      <c r="H2217">
        <v>2018</v>
      </c>
      <c r="I2217">
        <v>5</v>
      </c>
      <c r="J2217" t="s">
        <v>388</v>
      </c>
      <c r="K2217" s="1">
        <v>43129</v>
      </c>
      <c r="L2217" s="1">
        <v>43135</v>
      </c>
      <c r="M2217" t="s">
        <v>15</v>
      </c>
    </row>
    <row r="2218" spans="1:13" x14ac:dyDescent="0.25">
      <c r="A2218">
        <v>832460728</v>
      </c>
      <c r="B2218">
        <v>355</v>
      </c>
      <c r="C2218">
        <v>5393</v>
      </c>
      <c r="D2218">
        <v>7700</v>
      </c>
      <c r="E2218">
        <v>410040610065000</v>
      </c>
      <c r="F2218">
        <v>97</v>
      </c>
      <c r="G2218">
        <v>19</v>
      </c>
      <c r="H2218">
        <v>2018</v>
      </c>
      <c r="I2218">
        <v>5</v>
      </c>
      <c r="J2218" t="s">
        <v>388</v>
      </c>
      <c r="K2218" s="1">
        <v>43129</v>
      </c>
      <c r="L2218" s="1">
        <v>43135</v>
      </c>
      <c r="M2218" t="s">
        <v>16</v>
      </c>
    </row>
    <row r="2219" spans="1:13" x14ac:dyDescent="0.25">
      <c r="A2219">
        <v>832461209</v>
      </c>
      <c r="B2219">
        <v>1105</v>
      </c>
      <c r="C2219">
        <v>5393</v>
      </c>
      <c r="D2219">
        <v>7700</v>
      </c>
      <c r="E2219">
        <v>410065610085000</v>
      </c>
      <c r="F2219">
        <v>97</v>
      </c>
      <c r="G2219">
        <v>19</v>
      </c>
      <c r="H2219">
        <v>2018</v>
      </c>
      <c r="I2219">
        <v>5</v>
      </c>
      <c r="J2219" t="s">
        <v>388</v>
      </c>
      <c r="K2219" s="1">
        <v>43129</v>
      </c>
      <c r="L2219" s="1">
        <v>43135</v>
      </c>
      <c r="M2219" t="s">
        <v>17</v>
      </c>
    </row>
    <row r="2220" spans="1:13" x14ac:dyDescent="0.25">
      <c r="A2220">
        <v>832461690</v>
      </c>
      <c r="B2220">
        <v>706</v>
      </c>
      <c r="C2220">
        <v>5393</v>
      </c>
      <c r="D2220">
        <v>7700</v>
      </c>
      <c r="E2220">
        <v>410085799999000</v>
      </c>
      <c r="F2220">
        <v>97</v>
      </c>
      <c r="G2220">
        <v>19</v>
      </c>
      <c r="H2220">
        <v>2018</v>
      </c>
      <c r="I2220">
        <v>5</v>
      </c>
      <c r="J2220" t="s">
        <v>388</v>
      </c>
      <c r="K2220" s="1">
        <v>43129</v>
      </c>
      <c r="L2220" s="1">
        <v>43135</v>
      </c>
      <c r="M2220" t="s">
        <v>18</v>
      </c>
    </row>
    <row r="2221" spans="1:13" x14ac:dyDescent="0.25">
      <c r="A2221">
        <v>832462145</v>
      </c>
      <c r="B2221">
        <v>2216</v>
      </c>
      <c r="C2221">
        <v>5393</v>
      </c>
      <c r="F2221">
        <v>97</v>
      </c>
      <c r="G2221">
        <v>19</v>
      </c>
      <c r="H2221">
        <v>2018</v>
      </c>
      <c r="I2221">
        <v>5</v>
      </c>
      <c r="J2221" t="s">
        <v>388</v>
      </c>
      <c r="K2221" s="1">
        <v>43129</v>
      </c>
      <c r="L2221" s="1">
        <v>43135</v>
      </c>
      <c r="M2221" t="s">
        <v>19</v>
      </c>
    </row>
    <row r="2222" spans="1:13" x14ac:dyDescent="0.25">
      <c r="A2222">
        <v>832459776</v>
      </c>
      <c r="B2222">
        <v>15</v>
      </c>
      <c r="C2222">
        <v>5393</v>
      </c>
      <c r="D2222">
        <v>7700</v>
      </c>
      <c r="E2222">
        <v>400000610015000</v>
      </c>
      <c r="F2222">
        <v>97</v>
      </c>
      <c r="G2222">
        <v>19</v>
      </c>
      <c r="H2222">
        <v>2018</v>
      </c>
      <c r="I2222">
        <v>6</v>
      </c>
      <c r="J2222" t="s">
        <v>389</v>
      </c>
      <c r="K2222" s="1">
        <v>43136</v>
      </c>
      <c r="L2222" s="1">
        <v>43142</v>
      </c>
      <c r="M2222" t="s">
        <v>14</v>
      </c>
    </row>
    <row r="2223" spans="1:13" x14ac:dyDescent="0.25">
      <c r="A2223">
        <v>832460257</v>
      </c>
      <c r="B2223">
        <v>38</v>
      </c>
      <c r="C2223">
        <v>5393</v>
      </c>
      <c r="D2223">
        <v>7700</v>
      </c>
      <c r="E2223">
        <v>410015610040000</v>
      </c>
      <c r="F2223">
        <v>97</v>
      </c>
      <c r="G2223">
        <v>19</v>
      </c>
      <c r="H2223">
        <v>2018</v>
      </c>
      <c r="I2223">
        <v>6</v>
      </c>
      <c r="J2223" t="s">
        <v>389</v>
      </c>
      <c r="K2223" s="1">
        <v>43136</v>
      </c>
      <c r="L2223" s="1">
        <v>43142</v>
      </c>
      <c r="M2223" t="s">
        <v>15</v>
      </c>
    </row>
    <row r="2224" spans="1:13" x14ac:dyDescent="0.25">
      <c r="A2224">
        <v>832460738</v>
      </c>
      <c r="B2224">
        <v>358</v>
      </c>
      <c r="C2224">
        <v>5393</v>
      </c>
      <c r="D2224">
        <v>7700</v>
      </c>
      <c r="E2224">
        <v>410040610065000</v>
      </c>
      <c r="F2224">
        <v>97</v>
      </c>
      <c r="G2224">
        <v>19</v>
      </c>
      <c r="H2224">
        <v>2018</v>
      </c>
      <c r="I2224">
        <v>6</v>
      </c>
      <c r="J2224" t="s">
        <v>389</v>
      </c>
      <c r="K2224" s="1">
        <v>43136</v>
      </c>
      <c r="L2224" s="1">
        <v>43142</v>
      </c>
      <c r="M2224" t="s">
        <v>16</v>
      </c>
    </row>
    <row r="2225" spans="1:13" x14ac:dyDescent="0.25">
      <c r="A2225">
        <v>832461219</v>
      </c>
      <c r="B2225">
        <v>1269</v>
      </c>
      <c r="C2225">
        <v>5393</v>
      </c>
      <c r="D2225">
        <v>7700</v>
      </c>
      <c r="E2225">
        <v>410065610085000</v>
      </c>
      <c r="F2225">
        <v>97</v>
      </c>
      <c r="G2225">
        <v>19</v>
      </c>
      <c r="H2225">
        <v>2018</v>
      </c>
      <c r="I2225">
        <v>6</v>
      </c>
      <c r="J2225" t="s">
        <v>389</v>
      </c>
      <c r="K2225" s="1">
        <v>43136</v>
      </c>
      <c r="L2225" s="1">
        <v>43142</v>
      </c>
      <c r="M2225" t="s">
        <v>17</v>
      </c>
    </row>
    <row r="2226" spans="1:13" x14ac:dyDescent="0.25">
      <c r="A2226">
        <v>832461700</v>
      </c>
      <c r="B2226">
        <v>724</v>
      </c>
      <c r="C2226">
        <v>5393</v>
      </c>
      <c r="D2226">
        <v>7700</v>
      </c>
      <c r="E2226">
        <v>410085799999000</v>
      </c>
      <c r="F2226">
        <v>97</v>
      </c>
      <c r="G2226">
        <v>19</v>
      </c>
      <c r="H2226">
        <v>2018</v>
      </c>
      <c r="I2226">
        <v>6</v>
      </c>
      <c r="J2226" t="s">
        <v>389</v>
      </c>
      <c r="K2226" s="1">
        <v>43136</v>
      </c>
      <c r="L2226" s="1">
        <v>43142</v>
      </c>
      <c r="M2226" t="s">
        <v>18</v>
      </c>
    </row>
    <row r="2227" spans="1:13" x14ac:dyDescent="0.25">
      <c r="A2227">
        <v>832462432</v>
      </c>
      <c r="B2227">
        <v>2404</v>
      </c>
      <c r="C2227">
        <v>5393</v>
      </c>
      <c r="F2227">
        <v>97</v>
      </c>
      <c r="G2227">
        <v>19</v>
      </c>
      <c r="H2227">
        <v>2018</v>
      </c>
      <c r="I2227">
        <v>6</v>
      </c>
      <c r="J2227" t="s">
        <v>389</v>
      </c>
      <c r="K2227" s="1">
        <v>43136</v>
      </c>
      <c r="L2227" s="1">
        <v>43142</v>
      </c>
      <c r="M2227" t="s">
        <v>19</v>
      </c>
    </row>
    <row r="2228" spans="1:13" x14ac:dyDescent="0.25">
      <c r="A2228">
        <v>832459786</v>
      </c>
      <c r="B2228">
        <v>7</v>
      </c>
      <c r="C2228">
        <v>5393</v>
      </c>
      <c r="D2228">
        <v>7700</v>
      </c>
      <c r="E2228">
        <v>400000610015000</v>
      </c>
      <c r="F2228">
        <v>97</v>
      </c>
      <c r="G2228">
        <v>19</v>
      </c>
      <c r="H2228">
        <v>2018</v>
      </c>
      <c r="I2228">
        <v>7</v>
      </c>
      <c r="J2228" t="s">
        <v>390</v>
      </c>
      <c r="K2228" s="1">
        <v>43143</v>
      </c>
      <c r="L2228" s="1">
        <v>43149</v>
      </c>
      <c r="M2228" t="s">
        <v>14</v>
      </c>
    </row>
    <row r="2229" spans="1:13" x14ac:dyDescent="0.25">
      <c r="A2229">
        <v>832460267</v>
      </c>
      <c r="B2229">
        <v>37</v>
      </c>
      <c r="C2229">
        <v>5393</v>
      </c>
      <c r="D2229">
        <v>7700</v>
      </c>
      <c r="E2229">
        <v>410015610040000</v>
      </c>
      <c r="F2229">
        <v>97</v>
      </c>
      <c r="G2229">
        <v>19</v>
      </c>
      <c r="H2229">
        <v>2018</v>
      </c>
      <c r="I2229">
        <v>7</v>
      </c>
      <c r="J2229" t="s">
        <v>390</v>
      </c>
      <c r="K2229" s="1">
        <v>43143</v>
      </c>
      <c r="L2229" s="1">
        <v>43149</v>
      </c>
      <c r="M2229" t="s">
        <v>15</v>
      </c>
    </row>
    <row r="2230" spans="1:13" x14ac:dyDescent="0.25">
      <c r="A2230">
        <v>832460748</v>
      </c>
      <c r="B2230">
        <v>388</v>
      </c>
      <c r="C2230">
        <v>5393</v>
      </c>
      <c r="D2230">
        <v>7700</v>
      </c>
      <c r="E2230">
        <v>410040610065000</v>
      </c>
      <c r="F2230">
        <v>97</v>
      </c>
      <c r="G2230">
        <v>19</v>
      </c>
      <c r="H2230">
        <v>2018</v>
      </c>
      <c r="I2230">
        <v>7</v>
      </c>
      <c r="J2230" t="s">
        <v>390</v>
      </c>
      <c r="K2230" s="1">
        <v>43143</v>
      </c>
      <c r="L2230" s="1">
        <v>43149</v>
      </c>
      <c r="M2230" t="s">
        <v>16</v>
      </c>
    </row>
    <row r="2231" spans="1:13" x14ac:dyDescent="0.25">
      <c r="A2231">
        <v>832461226</v>
      </c>
      <c r="B2231">
        <v>1338</v>
      </c>
      <c r="C2231">
        <v>5393</v>
      </c>
      <c r="D2231">
        <v>7700</v>
      </c>
      <c r="E2231">
        <v>410065610085000</v>
      </c>
      <c r="F2231">
        <v>97</v>
      </c>
      <c r="G2231">
        <v>19</v>
      </c>
      <c r="H2231">
        <v>2018</v>
      </c>
      <c r="I2231">
        <v>7</v>
      </c>
      <c r="J2231" t="s">
        <v>390</v>
      </c>
      <c r="K2231" s="1">
        <v>43143</v>
      </c>
      <c r="L2231" s="1">
        <v>43149</v>
      </c>
      <c r="M2231" t="s">
        <v>17</v>
      </c>
    </row>
    <row r="2232" spans="1:13" x14ac:dyDescent="0.25">
      <c r="A2232">
        <v>832461710</v>
      </c>
      <c r="B2232">
        <v>832</v>
      </c>
      <c r="C2232">
        <v>5393</v>
      </c>
      <c r="D2232">
        <v>7700</v>
      </c>
      <c r="E2232">
        <v>410085799999000</v>
      </c>
      <c r="F2232">
        <v>97</v>
      </c>
      <c r="G2232">
        <v>19</v>
      </c>
      <c r="H2232">
        <v>2018</v>
      </c>
      <c r="I2232">
        <v>7</v>
      </c>
      <c r="J2232" t="s">
        <v>390</v>
      </c>
      <c r="K2232" s="1">
        <v>43143</v>
      </c>
      <c r="L2232" s="1">
        <v>43149</v>
      </c>
      <c r="M2232" t="s">
        <v>18</v>
      </c>
    </row>
    <row r="2233" spans="1:13" x14ac:dyDescent="0.25">
      <c r="A2233">
        <v>832462395</v>
      </c>
      <c r="B2233">
        <v>2602</v>
      </c>
      <c r="C2233">
        <v>5393</v>
      </c>
      <c r="F2233">
        <v>97</v>
      </c>
      <c r="G2233">
        <v>19</v>
      </c>
      <c r="H2233">
        <v>2018</v>
      </c>
      <c r="I2233">
        <v>7</v>
      </c>
      <c r="J2233" t="s">
        <v>390</v>
      </c>
      <c r="K2233" s="1">
        <v>43143</v>
      </c>
      <c r="L2233" s="1">
        <v>43149</v>
      </c>
      <c r="M2233" t="s">
        <v>19</v>
      </c>
    </row>
    <row r="2234" spans="1:13" x14ac:dyDescent="0.25">
      <c r="A2234">
        <v>832459796</v>
      </c>
      <c r="B2234">
        <v>13</v>
      </c>
      <c r="C2234">
        <v>5393</v>
      </c>
      <c r="D2234">
        <v>7700</v>
      </c>
      <c r="E2234">
        <v>400000610015000</v>
      </c>
      <c r="F2234">
        <v>97</v>
      </c>
      <c r="G2234">
        <v>19</v>
      </c>
      <c r="H2234">
        <v>2018</v>
      </c>
      <c r="I2234">
        <v>8</v>
      </c>
      <c r="J2234" t="s">
        <v>391</v>
      </c>
      <c r="K2234" s="1">
        <v>43150</v>
      </c>
      <c r="L2234" s="1">
        <v>43156</v>
      </c>
      <c r="M2234" t="s">
        <v>14</v>
      </c>
    </row>
    <row r="2235" spans="1:13" x14ac:dyDescent="0.25">
      <c r="A2235">
        <v>832460277</v>
      </c>
      <c r="B2235">
        <v>33</v>
      </c>
      <c r="C2235">
        <v>5393</v>
      </c>
      <c r="D2235">
        <v>7700</v>
      </c>
      <c r="E2235">
        <v>410015610040000</v>
      </c>
      <c r="F2235">
        <v>97</v>
      </c>
      <c r="G2235">
        <v>19</v>
      </c>
      <c r="H2235">
        <v>2018</v>
      </c>
      <c r="I2235">
        <v>8</v>
      </c>
      <c r="J2235" t="s">
        <v>391</v>
      </c>
      <c r="K2235" s="1">
        <v>43150</v>
      </c>
      <c r="L2235" s="1">
        <v>43156</v>
      </c>
      <c r="M2235" t="s">
        <v>15</v>
      </c>
    </row>
    <row r="2236" spans="1:13" x14ac:dyDescent="0.25">
      <c r="A2236">
        <v>832460758</v>
      </c>
      <c r="B2236">
        <v>403</v>
      </c>
      <c r="C2236">
        <v>5393</v>
      </c>
      <c r="D2236">
        <v>7700</v>
      </c>
      <c r="E2236">
        <v>410040610065000</v>
      </c>
      <c r="F2236">
        <v>97</v>
      </c>
      <c r="G2236">
        <v>19</v>
      </c>
      <c r="H2236">
        <v>2018</v>
      </c>
      <c r="I2236">
        <v>8</v>
      </c>
      <c r="J2236" t="s">
        <v>391</v>
      </c>
      <c r="K2236" s="1">
        <v>43150</v>
      </c>
      <c r="L2236" s="1">
        <v>43156</v>
      </c>
      <c r="M2236" t="s">
        <v>16</v>
      </c>
    </row>
    <row r="2237" spans="1:13" x14ac:dyDescent="0.25">
      <c r="A2237">
        <v>832461239</v>
      </c>
      <c r="B2237">
        <v>1480</v>
      </c>
      <c r="C2237">
        <v>5393</v>
      </c>
      <c r="D2237">
        <v>7700</v>
      </c>
      <c r="E2237">
        <v>410065610085000</v>
      </c>
      <c r="F2237">
        <v>97</v>
      </c>
      <c r="G2237">
        <v>19</v>
      </c>
      <c r="H2237">
        <v>2018</v>
      </c>
      <c r="I2237">
        <v>8</v>
      </c>
      <c r="J2237" t="s">
        <v>391</v>
      </c>
      <c r="K2237" s="1">
        <v>43150</v>
      </c>
      <c r="L2237" s="1">
        <v>43156</v>
      </c>
      <c r="M2237" t="s">
        <v>17</v>
      </c>
    </row>
    <row r="2238" spans="1:13" x14ac:dyDescent="0.25">
      <c r="A2238">
        <v>832461720</v>
      </c>
      <c r="B2238">
        <v>825</v>
      </c>
      <c r="C2238">
        <v>5393</v>
      </c>
      <c r="D2238">
        <v>7700</v>
      </c>
      <c r="E2238">
        <v>410085799999000</v>
      </c>
      <c r="F2238">
        <v>97</v>
      </c>
      <c r="G2238">
        <v>19</v>
      </c>
      <c r="H2238">
        <v>2018</v>
      </c>
      <c r="I2238">
        <v>8</v>
      </c>
      <c r="J2238" t="s">
        <v>391</v>
      </c>
      <c r="K2238" s="1">
        <v>43150</v>
      </c>
      <c r="L2238" s="1">
        <v>43156</v>
      </c>
      <c r="M2238" t="s">
        <v>18</v>
      </c>
    </row>
    <row r="2239" spans="1:13" x14ac:dyDescent="0.25">
      <c r="A2239">
        <v>832462462</v>
      </c>
      <c r="B2239">
        <v>2754</v>
      </c>
      <c r="C2239">
        <v>5393</v>
      </c>
      <c r="F2239">
        <v>97</v>
      </c>
      <c r="G2239">
        <v>19</v>
      </c>
      <c r="H2239">
        <v>2018</v>
      </c>
      <c r="I2239">
        <v>8</v>
      </c>
      <c r="J2239" t="s">
        <v>391</v>
      </c>
      <c r="K2239" s="1">
        <v>43150</v>
      </c>
      <c r="L2239" s="1">
        <v>43156</v>
      </c>
      <c r="M2239" t="s">
        <v>19</v>
      </c>
    </row>
    <row r="2240" spans="1:13" x14ac:dyDescent="0.25">
      <c r="A2240">
        <v>832459806</v>
      </c>
      <c r="B2240">
        <v>17</v>
      </c>
      <c r="C2240">
        <v>5393</v>
      </c>
      <c r="D2240">
        <v>7700</v>
      </c>
      <c r="E2240">
        <v>400000610015000</v>
      </c>
      <c r="F2240">
        <v>97</v>
      </c>
      <c r="G2240">
        <v>19</v>
      </c>
      <c r="H2240">
        <v>2018</v>
      </c>
      <c r="I2240">
        <v>9</v>
      </c>
      <c r="J2240" t="s">
        <v>392</v>
      </c>
      <c r="K2240" s="1">
        <v>43157</v>
      </c>
      <c r="L2240" s="1">
        <v>43163</v>
      </c>
      <c r="M2240" t="s">
        <v>14</v>
      </c>
    </row>
    <row r="2241" spans="1:13" x14ac:dyDescent="0.25">
      <c r="A2241">
        <v>832460287</v>
      </c>
      <c r="B2241">
        <v>46</v>
      </c>
      <c r="C2241">
        <v>5393</v>
      </c>
      <c r="D2241">
        <v>7700</v>
      </c>
      <c r="E2241">
        <v>410015610040000</v>
      </c>
      <c r="F2241">
        <v>97</v>
      </c>
      <c r="G2241">
        <v>19</v>
      </c>
      <c r="H2241">
        <v>2018</v>
      </c>
      <c r="I2241">
        <v>9</v>
      </c>
      <c r="J2241" t="s">
        <v>392</v>
      </c>
      <c r="K2241" s="1">
        <v>43157</v>
      </c>
      <c r="L2241" s="1">
        <v>43163</v>
      </c>
      <c r="M2241" t="s">
        <v>15</v>
      </c>
    </row>
    <row r="2242" spans="1:13" x14ac:dyDescent="0.25">
      <c r="A2242">
        <v>832460768</v>
      </c>
      <c r="B2242">
        <v>403</v>
      </c>
      <c r="C2242">
        <v>5393</v>
      </c>
      <c r="D2242">
        <v>7700</v>
      </c>
      <c r="E2242">
        <v>410040610065000</v>
      </c>
      <c r="F2242">
        <v>97</v>
      </c>
      <c r="G2242">
        <v>19</v>
      </c>
      <c r="H2242">
        <v>2018</v>
      </c>
      <c r="I2242">
        <v>9</v>
      </c>
      <c r="J2242" t="s">
        <v>392</v>
      </c>
      <c r="K2242" s="1">
        <v>43157</v>
      </c>
      <c r="L2242" s="1">
        <v>43163</v>
      </c>
      <c r="M2242" t="s">
        <v>16</v>
      </c>
    </row>
    <row r="2243" spans="1:13" x14ac:dyDescent="0.25">
      <c r="A2243">
        <v>832461249</v>
      </c>
      <c r="B2243">
        <v>1477</v>
      </c>
      <c r="C2243">
        <v>5393</v>
      </c>
      <c r="D2243">
        <v>7700</v>
      </c>
      <c r="E2243">
        <v>410065610085000</v>
      </c>
      <c r="F2243">
        <v>97</v>
      </c>
      <c r="G2243">
        <v>19</v>
      </c>
      <c r="H2243">
        <v>2018</v>
      </c>
      <c r="I2243">
        <v>9</v>
      </c>
      <c r="J2243" t="s">
        <v>392</v>
      </c>
      <c r="K2243" s="1">
        <v>43157</v>
      </c>
      <c r="L2243" s="1">
        <v>43163</v>
      </c>
      <c r="M2243" t="s">
        <v>17</v>
      </c>
    </row>
    <row r="2244" spans="1:13" x14ac:dyDescent="0.25">
      <c r="A2244">
        <v>832461730</v>
      </c>
      <c r="B2244">
        <v>876</v>
      </c>
      <c r="C2244">
        <v>5393</v>
      </c>
      <c r="D2244">
        <v>7700</v>
      </c>
      <c r="E2244">
        <v>410085799999000</v>
      </c>
      <c r="F2244">
        <v>97</v>
      </c>
      <c r="G2244">
        <v>19</v>
      </c>
      <c r="H2244">
        <v>2018</v>
      </c>
      <c r="I2244">
        <v>9</v>
      </c>
      <c r="J2244" t="s">
        <v>392</v>
      </c>
      <c r="K2244" s="1">
        <v>43157</v>
      </c>
      <c r="L2244" s="1">
        <v>43163</v>
      </c>
      <c r="M2244" t="s">
        <v>18</v>
      </c>
    </row>
    <row r="2245" spans="1:13" x14ac:dyDescent="0.25">
      <c r="A2245">
        <v>832462125</v>
      </c>
      <c r="B2245">
        <v>2819</v>
      </c>
      <c r="C2245">
        <v>5393</v>
      </c>
      <c r="F2245">
        <v>97</v>
      </c>
      <c r="G2245">
        <v>19</v>
      </c>
      <c r="H2245">
        <v>2018</v>
      </c>
      <c r="I2245">
        <v>9</v>
      </c>
      <c r="J2245" t="s">
        <v>392</v>
      </c>
      <c r="K2245" s="1">
        <v>43157</v>
      </c>
      <c r="L2245" s="1">
        <v>43163</v>
      </c>
      <c r="M2245" t="s">
        <v>19</v>
      </c>
    </row>
    <row r="2246" spans="1:13" x14ac:dyDescent="0.25">
      <c r="A2246">
        <v>832459816</v>
      </c>
      <c r="B2246">
        <v>11</v>
      </c>
      <c r="C2246">
        <v>5393</v>
      </c>
      <c r="D2246">
        <v>7700</v>
      </c>
      <c r="E2246">
        <v>400000610015000</v>
      </c>
      <c r="F2246">
        <v>97</v>
      </c>
      <c r="G2246">
        <v>19</v>
      </c>
      <c r="H2246">
        <v>2018</v>
      </c>
      <c r="I2246">
        <v>10</v>
      </c>
      <c r="J2246" t="s">
        <v>393</v>
      </c>
      <c r="K2246" s="1">
        <v>43164</v>
      </c>
      <c r="L2246" s="1">
        <v>43170</v>
      </c>
      <c r="M2246" t="s">
        <v>14</v>
      </c>
    </row>
    <row r="2247" spans="1:13" x14ac:dyDescent="0.25">
      <c r="A2247">
        <v>832460297</v>
      </c>
      <c r="B2247">
        <v>31</v>
      </c>
      <c r="C2247">
        <v>5393</v>
      </c>
      <c r="D2247">
        <v>7700</v>
      </c>
      <c r="E2247">
        <v>410015610040000</v>
      </c>
      <c r="F2247">
        <v>97</v>
      </c>
      <c r="G2247">
        <v>19</v>
      </c>
      <c r="H2247">
        <v>2018</v>
      </c>
      <c r="I2247">
        <v>10</v>
      </c>
      <c r="J2247" t="s">
        <v>393</v>
      </c>
      <c r="K2247" s="1">
        <v>43164</v>
      </c>
      <c r="L2247" s="1">
        <v>43170</v>
      </c>
      <c r="M2247" t="s">
        <v>15</v>
      </c>
    </row>
    <row r="2248" spans="1:13" x14ac:dyDescent="0.25">
      <c r="A2248">
        <v>832460778</v>
      </c>
      <c r="B2248">
        <v>406</v>
      </c>
      <c r="C2248">
        <v>5393</v>
      </c>
      <c r="D2248">
        <v>7700</v>
      </c>
      <c r="E2248">
        <v>410040610065000</v>
      </c>
      <c r="F2248">
        <v>97</v>
      </c>
      <c r="G2248">
        <v>19</v>
      </c>
      <c r="H2248">
        <v>2018</v>
      </c>
      <c r="I2248">
        <v>10</v>
      </c>
      <c r="J2248" t="s">
        <v>393</v>
      </c>
      <c r="K2248" s="1">
        <v>43164</v>
      </c>
      <c r="L2248" s="1">
        <v>43170</v>
      </c>
      <c r="M2248" t="s">
        <v>16</v>
      </c>
    </row>
    <row r="2249" spans="1:13" x14ac:dyDescent="0.25">
      <c r="A2249">
        <v>832461259</v>
      </c>
      <c r="B2249">
        <v>1596</v>
      </c>
      <c r="C2249">
        <v>5393</v>
      </c>
      <c r="D2249">
        <v>7700</v>
      </c>
      <c r="E2249">
        <v>410065610085000</v>
      </c>
      <c r="F2249">
        <v>97</v>
      </c>
      <c r="G2249">
        <v>19</v>
      </c>
      <c r="H2249">
        <v>2018</v>
      </c>
      <c r="I2249">
        <v>10</v>
      </c>
      <c r="J2249" t="s">
        <v>393</v>
      </c>
      <c r="K2249" s="1">
        <v>43164</v>
      </c>
      <c r="L2249" s="1">
        <v>43170</v>
      </c>
      <c r="M2249" t="s">
        <v>17</v>
      </c>
    </row>
    <row r="2250" spans="1:13" x14ac:dyDescent="0.25">
      <c r="A2250">
        <v>832461740</v>
      </c>
      <c r="B2250">
        <v>950</v>
      </c>
      <c r="C2250">
        <v>5393</v>
      </c>
      <c r="D2250">
        <v>7700</v>
      </c>
      <c r="E2250">
        <v>410085799999000</v>
      </c>
      <c r="F2250">
        <v>97</v>
      </c>
      <c r="G2250">
        <v>19</v>
      </c>
      <c r="H2250">
        <v>2018</v>
      </c>
      <c r="I2250">
        <v>10</v>
      </c>
      <c r="J2250" t="s">
        <v>393</v>
      </c>
      <c r="K2250" s="1">
        <v>43164</v>
      </c>
      <c r="L2250" s="1">
        <v>43170</v>
      </c>
      <c r="M2250" t="s">
        <v>18</v>
      </c>
    </row>
    <row r="2251" spans="1:13" x14ac:dyDescent="0.25">
      <c r="A2251">
        <v>832462277</v>
      </c>
      <c r="B2251">
        <v>2994</v>
      </c>
      <c r="C2251">
        <v>5393</v>
      </c>
      <c r="F2251">
        <v>97</v>
      </c>
      <c r="G2251">
        <v>19</v>
      </c>
      <c r="H2251">
        <v>2018</v>
      </c>
      <c r="I2251">
        <v>10</v>
      </c>
      <c r="J2251" t="s">
        <v>393</v>
      </c>
      <c r="K2251" s="1">
        <v>43164</v>
      </c>
      <c r="L2251" s="1">
        <v>43170</v>
      </c>
      <c r="M2251" t="s">
        <v>19</v>
      </c>
    </row>
    <row r="2252" spans="1:13" x14ac:dyDescent="0.25">
      <c r="A2252">
        <v>832459827</v>
      </c>
      <c r="B2252">
        <v>11</v>
      </c>
      <c r="C2252">
        <v>5393</v>
      </c>
      <c r="D2252">
        <v>7700</v>
      </c>
      <c r="E2252">
        <v>400000610015000</v>
      </c>
      <c r="F2252">
        <v>97</v>
      </c>
      <c r="G2252">
        <v>19</v>
      </c>
      <c r="H2252">
        <v>2018</v>
      </c>
      <c r="I2252">
        <v>11</v>
      </c>
      <c r="J2252" t="s">
        <v>394</v>
      </c>
      <c r="K2252" s="1">
        <v>43171</v>
      </c>
      <c r="L2252" s="1">
        <v>43177</v>
      </c>
      <c r="M2252" t="s">
        <v>14</v>
      </c>
    </row>
    <row r="2253" spans="1:13" x14ac:dyDescent="0.25">
      <c r="A2253">
        <v>832460307</v>
      </c>
      <c r="B2253">
        <v>41</v>
      </c>
      <c r="C2253">
        <v>5393</v>
      </c>
      <c r="D2253">
        <v>7700</v>
      </c>
      <c r="E2253">
        <v>410015610040000</v>
      </c>
      <c r="F2253">
        <v>97</v>
      </c>
      <c r="G2253">
        <v>19</v>
      </c>
      <c r="H2253">
        <v>2018</v>
      </c>
      <c r="I2253">
        <v>11</v>
      </c>
      <c r="J2253" t="s">
        <v>394</v>
      </c>
      <c r="K2253" s="1">
        <v>43171</v>
      </c>
      <c r="L2253" s="1">
        <v>43177</v>
      </c>
      <c r="M2253" t="s">
        <v>15</v>
      </c>
    </row>
    <row r="2254" spans="1:13" x14ac:dyDescent="0.25">
      <c r="A2254">
        <v>832460788</v>
      </c>
      <c r="B2254">
        <v>379</v>
      </c>
      <c r="C2254">
        <v>5393</v>
      </c>
      <c r="D2254">
        <v>7700</v>
      </c>
      <c r="E2254">
        <v>410040610065000</v>
      </c>
      <c r="F2254">
        <v>97</v>
      </c>
      <c r="G2254">
        <v>19</v>
      </c>
      <c r="H2254">
        <v>2018</v>
      </c>
      <c r="I2254">
        <v>11</v>
      </c>
      <c r="J2254" t="s">
        <v>394</v>
      </c>
      <c r="K2254" s="1">
        <v>43171</v>
      </c>
      <c r="L2254" s="1">
        <v>43177</v>
      </c>
      <c r="M2254" t="s">
        <v>16</v>
      </c>
    </row>
    <row r="2255" spans="1:13" x14ac:dyDescent="0.25">
      <c r="A2255">
        <v>832461269</v>
      </c>
      <c r="B2255">
        <v>1447</v>
      </c>
      <c r="C2255">
        <v>5393</v>
      </c>
      <c r="D2255">
        <v>7700</v>
      </c>
      <c r="E2255">
        <v>410065610085000</v>
      </c>
      <c r="F2255">
        <v>97</v>
      </c>
      <c r="G2255">
        <v>19</v>
      </c>
      <c r="H2255">
        <v>2018</v>
      </c>
      <c r="I2255">
        <v>11</v>
      </c>
      <c r="J2255" t="s">
        <v>394</v>
      </c>
      <c r="K2255" s="1">
        <v>43171</v>
      </c>
      <c r="L2255" s="1">
        <v>43177</v>
      </c>
      <c r="M2255" t="s">
        <v>17</v>
      </c>
    </row>
    <row r="2256" spans="1:13" x14ac:dyDescent="0.25">
      <c r="A2256">
        <v>832461750</v>
      </c>
      <c r="B2256">
        <v>904</v>
      </c>
      <c r="C2256">
        <v>5393</v>
      </c>
      <c r="D2256">
        <v>7700</v>
      </c>
      <c r="E2256">
        <v>410085799999000</v>
      </c>
      <c r="F2256">
        <v>97</v>
      </c>
      <c r="G2256">
        <v>19</v>
      </c>
      <c r="H2256">
        <v>2018</v>
      </c>
      <c r="I2256">
        <v>11</v>
      </c>
      <c r="J2256" t="s">
        <v>394</v>
      </c>
      <c r="K2256" s="1">
        <v>43171</v>
      </c>
      <c r="L2256" s="1">
        <v>43177</v>
      </c>
      <c r="M2256" t="s">
        <v>18</v>
      </c>
    </row>
    <row r="2257" spans="1:13" x14ac:dyDescent="0.25">
      <c r="A2257">
        <v>832462591</v>
      </c>
      <c r="B2257">
        <v>2782</v>
      </c>
      <c r="C2257">
        <v>5393</v>
      </c>
      <c r="F2257">
        <v>97</v>
      </c>
      <c r="G2257">
        <v>19</v>
      </c>
      <c r="H2257">
        <v>2018</v>
      </c>
      <c r="I2257">
        <v>11</v>
      </c>
      <c r="J2257" t="s">
        <v>394</v>
      </c>
      <c r="K2257" s="1">
        <v>43171</v>
      </c>
      <c r="L2257" s="1">
        <v>43177</v>
      </c>
      <c r="M2257" t="s">
        <v>19</v>
      </c>
    </row>
    <row r="2258" spans="1:13" x14ac:dyDescent="0.25">
      <c r="A2258">
        <v>832459836</v>
      </c>
      <c r="B2258">
        <v>12</v>
      </c>
      <c r="C2258">
        <v>5393</v>
      </c>
      <c r="D2258">
        <v>7700</v>
      </c>
      <c r="E2258">
        <v>400000610015000</v>
      </c>
      <c r="F2258">
        <v>97</v>
      </c>
      <c r="G2258">
        <v>19</v>
      </c>
      <c r="H2258">
        <v>2018</v>
      </c>
      <c r="I2258">
        <v>12</v>
      </c>
      <c r="J2258" t="s">
        <v>395</v>
      </c>
      <c r="K2258" s="1">
        <v>43178</v>
      </c>
      <c r="L2258" s="1">
        <v>43184</v>
      </c>
      <c r="M2258" t="s">
        <v>14</v>
      </c>
    </row>
    <row r="2259" spans="1:13" x14ac:dyDescent="0.25">
      <c r="A2259">
        <v>832460317</v>
      </c>
      <c r="B2259">
        <v>38</v>
      </c>
      <c r="C2259">
        <v>5393</v>
      </c>
      <c r="D2259">
        <v>7700</v>
      </c>
      <c r="E2259">
        <v>410015610040000</v>
      </c>
      <c r="F2259">
        <v>97</v>
      </c>
      <c r="G2259">
        <v>19</v>
      </c>
      <c r="H2259">
        <v>2018</v>
      </c>
      <c r="I2259">
        <v>12</v>
      </c>
      <c r="J2259" t="s">
        <v>395</v>
      </c>
      <c r="K2259" s="1">
        <v>43178</v>
      </c>
      <c r="L2259" s="1">
        <v>43184</v>
      </c>
      <c r="M2259" t="s">
        <v>15</v>
      </c>
    </row>
    <row r="2260" spans="1:13" x14ac:dyDescent="0.25">
      <c r="A2260">
        <v>832460798</v>
      </c>
      <c r="B2260">
        <v>391</v>
      </c>
      <c r="C2260">
        <v>5393</v>
      </c>
      <c r="D2260">
        <v>7700</v>
      </c>
      <c r="E2260">
        <v>410040610065000</v>
      </c>
      <c r="F2260">
        <v>97</v>
      </c>
      <c r="G2260">
        <v>19</v>
      </c>
      <c r="H2260">
        <v>2018</v>
      </c>
      <c r="I2260">
        <v>12</v>
      </c>
      <c r="J2260" t="s">
        <v>395</v>
      </c>
      <c r="K2260" s="1">
        <v>43178</v>
      </c>
      <c r="L2260" s="1">
        <v>43184</v>
      </c>
      <c r="M2260" t="s">
        <v>16</v>
      </c>
    </row>
    <row r="2261" spans="1:13" x14ac:dyDescent="0.25">
      <c r="A2261">
        <v>832461279</v>
      </c>
      <c r="B2261">
        <v>1348</v>
      </c>
      <c r="C2261">
        <v>5393</v>
      </c>
      <c r="D2261">
        <v>7700</v>
      </c>
      <c r="E2261">
        <v>410065610085000</v>
      </c>
      <c r="F2261">
        <v>97</v>
      </c>
      <c r="G2261">
        <v>19</v>
      </c>
      <c r="H2261">
        <v>2018</v>
      </c>
      <c r="I2261">
        <v>12</v>
      </c>
      <c r="J2261" t="s">
        <v>395</v>
      </c>
      <c r="K2261" s="1">
        <v>43178</v>
      </c>
      <c r="L2261" s="1">
        <v>43184</v>
      </c>
      <c r="M2261" t="s">
        <v>17</v>
      </c>
    </row>
    <row r="2262" spans="1:13" x14ac:dyDescent="0.25">
      <c r="A2262">
        <v>832461760</v>
      </c>
      <c r="B2262">
        <v>818</v>
      </c>
      <c r="C2262">
        <v>5393</v>
      </c>
      <c r="D2262">
        <v>7700</v>
      </c>
      <c r="E2262">
        <v>410085799999000</v>
      </c>
      <c r="F2262">
        <v>97</v>
      </c>
      <c r="G2262">
        <v>19</v>
      </c>
      <c r="H2262">
        <v>2018</v>
      </c>
      <c r="I2262">
        <v>12</v>
      </c>
      <c r="J2262" t="s">
        <v>395</v>
      </c>
      <c r="K2262" s="1">
        <v>43178</v>
      </c>
      <c r="L2262" s="1">
        <v>43184</v>
      </c>
      <c r="M2262" t="s">
        <v>18</v>
      </c>
    </row>
    <row r="2263" spans="1:13" x14ac:dyDescent="0.25">
      <c r="A2263">
        <v>832462484</v>
      </c>
      <c r="B2263">
        <v>2607</v>
      </c>
      <c r="C2263">
        <v>5393</v>
      </c>
      <c r="F2263">
        <v>97</v>
      </c>
      <c r="G2263">
        <v>19</v>
      </c>
      <c r="H2263">
        <v>2018</v>
      </c>
      <c r="I2263">
        <v>12</v>
      </c>
      <c r="J2263" t="s">
        <v>395</v>
      </c>
      <c r="K2263" s="1">
        <v>43178</v>
      </c>
      <c r="L2263" s="1">
        <v>43184</v>
      </c>
      <c r="M2263" t="s">
        <v>19</v>
      </c>
    </row>
    <row r="2264" spans="1:13" x14ac:dyDescent="0.25">
      <c r="A2264">
        <v>832459846</v>
      </c>
      <c r="B2264">
        <v>9</v>
      </c>
      <c r="C2264">
        <v>5393</v>
      </c>
      <c r="D2264">
        <v>7700</v>
      </c>
      <c r="E2264">
        <v>400000610015000</v>
      </c>
      <c r="F2264">
        <v>97</v>
      </c>
      <c r="G2264">
        <v>19</v>
      </c>
      <c r="H2264">
        <v>2018</v>
      </c>
      <c r="I2264">
        <v>13</v>
      </c>
      <c r="J2264" t="s">
        <v>396</v>
      </c>
      <c r="K2264" s="1">
        <v>43185</v>
      </c>
      <c r="L2264" s="1">
        <v>43191</v>
      </c>
      <c r="M2264" t="s">
        <v>14</v>
      </c>
    </row>
    <row r="2265" spans="1:13" x14ac:dyDescent="0.25">
      <c r="A2265">
        <v>832460327</v>
      </c>
      <c r="B2265">
        <v>28</v>
      </c>
      <c r="C2265">
        <v>5393</v>
      </c>
      <c r="D2265">
        <v>7700</v>
      </c>
      <c r="E2265">
        <v>410015610040000</v>
      </c>
      <c r="F2265">
        <v>97</v>
      </c>
      <c r="G2265">
        <v>19</v>
      </c>
      <c r="H2265">
        <v>2018</v>
      </c>
      <c r="I2265">
        <v>13</v>
      </c>
      <c r="J2265" t="s">
        <v>396</v>
      </c>
      <c r="K2265" s="1">
        <v>43185</v>
      </c>
      <c r="L2265" s="1">
        <v>43191</v>
      </c>
      <c r="M2265" t="s">
        <v>15</v>
      </c>
    </row>
    <row r="2266" spans="1:13" x14ac:dyDescent="0.25">
      <c r="A2266">
        <v>832460808</v>
      </c>
      <c r="B2266">
        <v>339</v>
      </c>
      <c r="C2266">
        <v>5393</v>
      </c>
      <c r="D2266">
        <v>7700</v>
      </c>
      <c r="E2266">
        <v>410040610065000</v>
      </c>
      <c r="F2266">
        <v>97</v>
      </c>
      <c r="G2266">
        <v>19</v>
      </c>
      <c r="H2266">
        <v>2018</v>
      </c>
      <c r="I2266">
        <v>13</v>
      </c>
      <c r="J2266" t="s">
        <v>396</v>
      </c>
      <c r="K2266" s="1">
        <v>43185</v>
      </c>
      <c r="L2266" s="1">
        <v>43191</v>
      </c>
      <c r="M2266" t="s">
        <v>16</v>
      </c>
    </row>
    <row r="2267" spans="1:13" x14ac:dyDescent="0.25">
      <c r="A2267">
        <v>832461290</v>
      </c>
      <c r="B2267">
        <v>1251</v>
      </c>
      <c r="C2267">
        <v>5393</v>
      </c>
      <c r="D2267">
        <v>7700</v>
      </c>
      <c r="E2267">
        <v>410065610085000</v>
      </c>
      <c r="F2267">
        <v>97</v>
      </c>
      <c r="G2267">
        <v>19</v>
      </c>
      <c r="H2267">
        <v>2018</v>
      </c>
      <c r="I2267">
        <v>13</v>
      </c>
      <c r="J2267" t="s">
        <v>396</v>
      </c>
      <c r="K2267" s="1">
        <v>43185</v>
      </c>
      <c r="L2267" s="1">
        <v>43191</v>
      </c>
      <c r="M2267" t="s">
        <v>17</v>
      </c>
    </row>
    <row r="2268" spans="1:13" x14ac:dyDescent="0.25">
      <c r="A2268">
        <v>832461770</v>
      </c>
      <c r="B2268">
        <v>756</v>
      </c>
      <c r="C2268">
        <v>5393</v>
      </c>
      <c r="D2268">
        <v>7700</v>
      </c>
      <c r="E2268">
        <v>410085799999000</v>
      </c>
      <c r="F2268">
        <v>97</v>
      </c>
      <c r="G2268">
        <v>19</v>
      </c>
      <c r="H2268">
        <v>2018</v>
      </c>
      <c r="I2268">
        <v>13</v>
      </c>
      <c r="J2268" t="s">
        <v>396</v>
      </c>
      <c r="K2268" s="1">
        <v>43185</v>
      </c>
      <c r="L2268" s="1">
        <v>43191</v>
      </c>
      <c r="M2268" t="s">
        <v>18</v>
      </c>
    </row>
    <row r="2269" spans="1:13" x14ac:dyDescent="0.25">
      <c r="A2269">
        <v>832462542</v>
      </c>
      <c r="B2269">
        <v>2383</v>
      </c>
      <c r="C2269">
        <v>5393</v>
      </c>
      <c r="F2269">
        <v>97</v>
      </c>
      <c r="G2269">
        <v>19</v>
      </c>
      <c r="H2269">
        <v>2018</v>
      </c>
      <c r="I2269">
        <v>13</v>
      </c>
      <c r="J2269" t="s">
        <v>396</v>
      </c>
      <c r="K2269" s="1">
        <v>43185</v>
      </c>
      <c r="L2269" s="1">
        <v>43191</v>
      </c>
      <c r="M2269" t="s">
        <v>19</v>
      </c>
    </row>
    <row r="2270" spans="1:13" x14ac:dyDescent="0.25">
      <c r="A2270">
        <v>832459855</v>
      </c>
      <c r="B2270">
        <v>8</v>
      </c>
      <c r="C2270">
        <v>5393</v>
      </c>
      <c r="D2270">
        <v>7700</v>
      </c>
      <c r="E2270">
        <v>400000610015000</v>
      </c>
      <c r="F2270">
        <v>97</v>
      </c>
      <c r="G2270">
        <v>19</v>
      </c>
      <c r="H2270">
        <v>2018</v>
      </c>
      <c r="I2270">
        <v>14</v>
      </c>
      <c r="J2270" t="s">
        <v>397</v>
      </c>
      <c r="K2270" s="1">
        <v>43192</v>
      </c>
      <c r="L2270" s="1">
        <v>43198</v>
      </c>
      <c r="M2270" t="s">
        <v>14</v>
      </c>
    </row>
    <row r="2271" spans="1:13" x14ac:dyDescent="0.25">
      <c r="A2271">
        <v>832460336</v>
      </c>
      <c r="B2271">
        <v>32</v>
      </c>
      <c r="C2271">
        <v>5393</v>
      </c>
      <c r="D2271">
        <v>7700</v>
      </c>
      <c r="E2271">
        <v>410015610040000</v>
      </c>
      <c r="F2271">
        <v>97</v>
      </c>
      <c r="G2271">
        <v>19</v>
      </c>
      <c r="H2271">
        <v>2018</v>
      </c>
      <c r="I2271">
        <v>14</v>
      </c>
      <c r="J2271" t="s">
        <v>397</v>
      </c>
      <c r="K2271" s="1">
        <v>43192</v>
      </c>
      <c r="L2271" s="1">
        <v>43198</v>
      </c>
      <c r="M2271" t="s">
        <v>15</v>
      </c>
    </row>
    <row r="2272" spans="1:13" x14ac:dyDescent="0.25">
      <c r="A2272">
        <v>832460817</v>
      </c>
      <c r="B2272">
        <v>334</v>
      </c>
      <c r="C2272">
        <v>5393</v>
      </c>
      <c r="D2272">
        <v>7700</v>
      </c>
      <c r="E2272">
        <v>410040610065000</v>
      </c>
      <c r="F2272">
        <v>97</v>
      </c>
      <c r="G2272">
        <v>19</v>
      </c>
      <c r="H2272">
        <v>2018</v>
      </c>
      <c r="I2272">
        <v>14</v>
      </c>
      <c r="J2272" t="s">
        <v>397</v>
      </c>
      <c r="K2272" s="1">
        <v>43192</v>
      </c>
      <c r="L2272" s="1">
        <v>43198</v>
      </c>
      <c r="M2272" t="s">
        <v>16</v>
      </c>
    </row>
    <row r="2273" spans="1:13" x14ac:dyDescent="0.25">
      <c r="A2273">
        <v>832461298</v>
      </c>
      <c r="B2273">
        <v>1185</v>
      </c>
      <c r="C2273">
        <v>5393</v>
      </c>
      <c r="D2273">
        <v>7700</v>
      </c>
      <c r="E2273">
        <v>410065610085000</v>
      </c>
      <c r="F2273">
        <v>97</v>
      </c>
      <c r="G2273">
        <v>19</v>
      </c>
      <c r="H2273">
        <v>2018</v>
      </c>
      <c r="I2273">
        <v>14</v>
      </c>
      <c r="J2273" t="s">
        <v>397</v>
      </c>
      <c r="K2273" s="1">
        <v>43192</v>
      </c>
      <c r="L2273" s="1">
        <v>43198</v>
      </c>
      <c r="M2273" t="s">
        <v>17</v>
      </c>
    </row>
    <row r="2274" spans="1:13" x14ac:dyDescent="0.25">
      <c r="A2274">
        <v>832461779</v>
      </c>
      <c r="B2274">
        <v>703</v>
      </c>
      <c r="C2274">
        <v>5393</v>
      </c>
      <c r="D2274">
        <v>7700</v>
      </c>
      <c r="E2274">
        <v>410085799999000</v>
      </c>
      <c r="F2274">
        <v>97</v>
      </c>
      <c r="G2274">
        <v>19</v>
      </c>
      <c r="H2274">
        <v>2018</v>
      </c>
      <c r="I2274">
        <v>14</v>
      </c>
      <c r="J2274" t="s">
        <v>397</v>
      </c>
      <c r="K2274" s="1">
        <v>43192</v>
      </c>
      <c r="L2274" s="1">
        <v>43198</v>
      </c>
      <c r="M2274" t="s">
        <v>18</v>
      </c>
    </row>
    <row r="2275" spans="1:13" x14ac:dyDescent="0.25">
      <c r="A2275">
        <v>832462240</v>
      </c>
      <c r="B2275">
        <v>2262</v>
      </c>
      <c r="C2275">
        <v>5393</v>
      </c>
      <c r="F2275">
        <v>97</v>
      </c>
      <c r="G2275">
        <v>19</v>
      </c>
      <c r="H2275">
        <v>2018</v>
      </c>
      <c r="I2275">
        <v>14</v>
      </c>
      <c r="J2275" t="s">
        <v>397</v>
      </c>
      <c r="K2275" s="1">
        <v>43192</v>
      </c>
      <c r="L2275" s="1">
        <v>43198</v>
      </c>
      <c r="M2275" t="s">
        <v>19</v>
      </c>
    </row>
    <row r="2276" spans="1:13" x14ac:dyDescent="0.25">
      <c r="A2276">
        <v>832459864</v>
      </c>
      <c r="B2276">
        <v>5</v>
      </c>
      <c r="C2276">
        <v>5393</v>
      </c>
      <c r="D2276">
        <v>7700</v>
      </c>
      <c r="E2276">
        <v>400000610015000</v>
      </c>
      <c r="F2276">
        <v>97</v>
      </c>
      <c r="G2276">
        <v>19</v>
      </c>
      <c r="H2276">
        <v>2018</v>
      </c>
      <c r="I2276">
        <v>15</v>
      </c>
      <c r="J2276" t="s">
        <v>398</v>
      </c>
      <c r="K2276" s="1">
        <v>43199</v>
      </c>
      <c r="L2276" s="1">
        <v>43205</v>
      </c>
      <c r="M2276" t="s">
        <v>14</v>
      </c>
    </row>
    <row r="2277" spans="1:13" x14ac:dyDescent="0.25">
      <c r="A2277">
        <v>832460345</v>
      </c>
      <c r="B2277">
        <v>36</v>
      </c>
      <c r="C2277">
        <v>5393</v>
      </c>
      <c r="D2277">
        <v>7700</v>
      </c>
      <c r="E2277">
        <v>410015610040000</v>
      </c>
      <c r="F2277">
        <v>97</v>
      </c>
      <c r="G2277">
        <v>19</v>
      </c>
      <c r="H2277">
        <v>2018</v>
      </c>
      <c r="I2277">
        <v>15</v>
      </c>
      <c r="J2277" t="s">
        <v>398</v>
      </c>
      <c r="K2277" s="1">
        <v>43199</v>
      </c>
      <c r="L2277" s="1">
        <v>43205</v>
      </c>
      <c r="M2277" t="s">
        <v>15</v>
      </c>
    </row>
    <row r="2278" spans="1:13" x14ac:dyDescent="0.25">
      <c r="A2278">
        <v>832460826</v>
      </c>
      <c r="B2278">
        <v>334</v>
      </c>
      <c r="C2278">
        <v>5393</v>
      </c>
      <c r="D2278">
        <v>7700</v>
      </c>
      <c r="E2278">
        <v>410040610065000</v>
      </c>
      <c r="F2278">
        <v>97</v>
      </c>
      <c r="G2278">
        <v>19</v>
      </c>
      <c r="H2278">
        <v>2018</v>
      </c>
      <c r="I2278">
        <v>15</v>
      </c>
      <c r="J2278" t="s">
        <v>398</v>
      </c>
      <c r="K2278" s="1">
        <v>43199</v>
      </c>
      <c r="L2278" s="1">
        <v>43205</v>
      </c>
      <c r="M2278" t="s">
        <v>16</v>
      </c>
    </row>
    <row r="2279" spans="1:13" x14ac:dyDescent="0.25">
      <c r="A2279">
        <v>832461307</v>
      </c>
      <c r="B2279">
        <v>1183</v>
      </c>
      <c r="C2279">
        <v>5393</v>
      </c>
      <c r="D2279">
        <v>7700</v>
      </c>
      <c r="E2279">
        <v>410065610085000</v>
      </c>
      <c r="F2279">
        <v>97</v>
      </c>
      <c r="G2279">
        <v>19</v>
      </c>
      <c r="H2279">
        <v>2018</v>
      </c>
      <c r="I2279">
        <v>15</v>
      </c>
      <c r="J2279" t="s">
        <v>398</v>
      </c>
      <c r="K2279" s="1">
        <v>43199</v>
      </c>
      <c r="L2279" s="1">
        <v>43205</v>
      </c>
      <c r="M2279" t="s">
        <v>17</v>
      </c>
    </row>
    <row r="2280" spans="1:13" x14ac:dyDescent="0.25">
      <c r="A2280">
        <v>832461788</v>
      </c>
      <c r="B2280">
        <v>699</v>
      </c>
      <c r="C2280">
        <v>5393</v>
      </c>
      <c r="D2280">
        <v>7700</v>
      </c>
      <c r="E2280">
        <v>410085799999000</v>
      </c>
      <c r="F2280">
        <v>97</v>
      </c>
      <c r="G2280">
        <v>19</v>
      </c>
      <c r="H2280">
        <v>2018</v>
      </c>
      <c r="I2280">
        <v>15</v>
      </c>
      <c r="J2280" t="s">
        <v>398</v>
      </c>
      <c r="K2280" s="1">
        <v>43199</v>
      </c>
      <c r="L2280" s="1">
        <v>43205</v>
      </c>
      <c r="M2280" t="s">
        <v>18</v>
      </c>
    </row>
    <row r="2281" spans="1:13" x14ac:dyDescent="0.25">
      <c r="A2281">
        <v>832462210</v>
      </c>
      <c r="B2281">
        <v>2257</v>
      </c>
      <c r="C2281">
        <v>5393</v>
      </c>
      <c r="F2281">
        <v>97</v>
      </c>
      <c r="G2281">
        <v>19</v>
      </c>
      <c r="H2281">
        <v>2018</v>
      </c>
      <c r="I2281">
        <v>15</v>
      </c>
      <c r="J2281" t="s">
        <v>398</v>
      </c>
      <c r="K2281" s="1">
        <v>43199</v>
      </c>
      <c r="L2281" s="1">
        <v>43205</v>
      </c>
      <c r="M2281" t="s">
        <v>19</v>
      </c>
    </row>
    <row r="2282" spans="1:13" x14ac:dyDescent="0.25">
      <c r="A2282">
        <v>832459873</v>
      </c>
      <c r="B2282">
        <v>6</v>
      </c>
      <c r="C2282">
        <v>5393</v>
      </c>
      <c r="D2282">
        <v>7700</v>
      </c>
      <c r="E2282">
        <v>400000610015000</v>
      </c>
      <c r="F2282">
        <v>97</v>
      </c>
      <c r="G2282">
        <v>19</v>
      </c>
      <c r="H2282">
        <v>2018</v>
      </c>
      <c r="I2282">
        <v>16</v>
      </c>
      <c r="J2282" t="s">
        <v>399</v>
      </c>
      <c r="K2282" s="1">
        <v>43206</v>
      </c>
      <c r="L2282" s="1">
        <v>43212</v>
      </c>
      <c r="M2282" t="s">
        <v>14</v>
      </c>
    </row>
    <row r="2283" spans="1:13" x14ac:dyDescent="0.25">
      <c r="A2283">
        <v>832460354</v>
      </c>
      <c r="B2283">
        <v>35</v>
      </c>
      <c r="C2283">
        <v>5393</v>
      </c>
      <c r="D2283">
        <v>7700</v>
      </c>
      <c r="E2283">
        <v>410015610040000</v>
      </c>
      <c r="F2283">
        <v>97</v>
      </c>
      <c r="G2283">
        <v>19</v>
      </c>
      <c r="H2283">
        <v>2018</v>
      </c>
      <c r="I2283">
        <v>16</v>
      </c>
      <c r="J2283" t="s">
        <v>399</v>
      </c>
      <c r="K2283" s="1">
        <v>43206</v>
      </c>
      <c r="L2283" s="1">
        <v>43212</v>
      </c>
      <c r="M2283" t="s">
        <v>15</v>
      </c>
    </row>
    <row r="2284" spans="1:13" x14ac:dyDescent="0.25">
      <c r="A2284">
        <v>832460835</v>
      </c>
      <c r="B2284">
        <v>324</v>
      </c>
      <c r="C2284">
        <v>5393</v>
      </c>
      <c r="D2284">
        <v>7700</v>
      </c>
      <c r="E2284">
        <v>410040610065000</v>
      </c>
      <c r="F2284">
        <v>97</v>
      </c>
      <c r="G2284">
        <v>19</v>
      </c>
      <c r="H2284">
        <v>2018</v>
      </c>
      <c r="I2284">
        <v>16</v>
      </c>
      <c r="J2284" t="s">
        <v>399</v>
      </c>
      <c r="K2284" s="1">
        <v>43206</v>
      </c>
      <c r="L2284" s="1">
        <v>43212</v>
      </c>
      <c r="M2284" t="s">
        <v>16</v>
      </c>
    </row>
    <row r="2285" spans="1:13" x14ac:dyDescent="0.25">
      <c r="A2285">
        <v>832461316</v>
      </c>
      <c r="B2285">
        <v>1050</v>
      </c>
      <c r="C2285">
        <v>5393</v>
      </c>
      <c r="D2285">
        <v>7700</v>
      </c>
      <c r="E2285">
        <v>410065610085000</v>
      </c>
      <c r="F2285">
        <v>97</v>
      </c>
      <c r="G2285">
        <v>19</v>
      </c>
      <c r="H2285">
        <v>2018</v>
      </c>
      <c r="I2285">
        <v>16</v>
      </c>
      <c r="J2285" t="s">
        <v>399</v>
      </c>
      <c r="K2285" s="1">
        <v>43206</v>
      </c>
      <c r="L2285" s="1">
        <v>43212</v>
      </c>
      <c r="M2285" t="s">
        <v>17</v>
      </c>
    </row>
    <row r="2286" spans="1:13" x14ac:dyDescent="0.25">
      <c r="A2286">
        <v>832461797</v>
      </c>
      <c r="B2286">
        <v>646</v>
      </c>
      <c r="C2286">
        <v>5393</v>
      </c>
      <c r="D2286">
        <v>7700</v>
      </c>
      <c r="E2286">
        <v>410085799999000</v>
      </c>
      <c r="F2286">
        <v>97</v>
      </c>
      <c r="G2286">
        <v>19</v>
      </c>
      <c r="H2286">
        <v>2018</v>
      </c>
      <c r="I2286">
        <v>16</v>
      </c>
      <c r="J2286" t="s">
        <v>399</v>
      </c>
      <c r="K2286" s="1">
        <v>43206</v>
      </c>
      <c r="L2286" s="1">
        <v>43212</v>
      </c>
      <c r="M2286" t="s">
        <v>18</v>
      </c>
    </row>
    <row r="2287" spans="1:13" x14ac:dyDescent="0.25">
      <c r="A2287">
        <v>832462458</v>
      </c>
      <c r="B2287">
        <v>2061</v>
      </c>
      <c r="C2287">
        <v>5393</v>
      </c>
      <c r="F2287">
        <v>97</v>
      </c>
      <c r="G2287">
        <v>19</v>
      </c>
      <c r="H2287">
        <v>2018</v>
      </c>
      <c r="I2287">
        <v>16</v>
      </c>
      <c r="J2287" t="s">
        <v>399</v>
      </c>
      <c r="K2287" s="1">
        <v>43206</v>
      </c>
      <c r="L2287" s="1">
        <v>43212</v>
      </c>
      <c r="M2287" t="s">
        <v>19</v>
      </c>
    </row>
    <row r="2288" spans="1:13" x14ac:dyDescent="0.25">
      <c r="A2288">
        <v>832459882</v>
      </c>
      <c r="B2288">
        <v>7</v>
      </c>
      <c r="C2288">
        <v>5393</v>
      </c>
      <c r="D2288">
        <v>7700</v>
      </c>
      <c r="E2288">
        <v>400000610015000</v>
      </c>
      <c r="F2288">
        <v>97</v>
      </c>
      <c r="G2288">
        <v>19</v>
      </c>
      <c r="H2288">
        <v>2018</v>
      </c>
      <c r="I2288">
        <v>17</v>
      </c>
      <c r="J2288" t="s">
        <v>400</v>
      </c>
      <c r="K2288" s="1">
        <v>43213</v>
      </c>
      <c r="L2288" s="1">
        <v>43219</v>
      </c>
      <c r="M2288" t="s">
        <v>14</v>
      </c>
    </row>
    <row r="2289" spans="1:13" x14ac:dyDescent="0.25">
      <c r="A2289">
        <v>832460363</v>
      </c>
      <c r="B2289">
        <v>35</v>
      </c>
      <c r="C2289">
        <v>5393</v>
      </c>
      <c r="D2289">
        <v>7700</v>
      </c>
      <c r="E2289">
        <v>410015610040000</v>
      </c>
      <c r="F2289">
        <v>97</v>
      </c>
      <c r="G2289">
        <v>19</v>
      </c>
      <c r="H2289">
        <v>2018</v>
      </c>
      <c r="I2289">
        <v>17</v>
      </c>
      <c r="J2289" t="s">
        <v>400</v>
      </c>
      <c r="K2289" s="1">
        <v>43213</v>
      </c>
      <c r="L2289" s="1">
        <v>43219</v>
      </c>
      <c r="M2289" t="s">
        <v>15</v>
      </c>
    </row>
    <row r="2290" spans="1:13" x14ac:dyDescent="0.25">
      <c r="A2290">
        <v>832460844</v>
      </c>
      <c r="B2290">
        <v>340</v>
      </c>
      <c r="C2290">
        <v>5393</v>
      </c>
      <c r="D2290">
        <v>7700</v>
      </c>
      <c r="E2290">
        <v>410040610065000</v>
      </c>
      <c r="F2290">
        <v>97</v>
      </c>
      <c r="G2290">
        <v>19</v>
      </c>
      <c r="H2290">
        <v>2018</v>
      </c>
      <c r="I2290">
        <v>17</v>
      </c>
      <c r="J2290" t="s">
        <v>400</v>
      </c>
      <c r="K2290" s="1">
        <v>43213</v>
      </c>
      <c r="L2290" s="1">
        <v>43219</v>
      </c>
      <c r="M2290" t="s">
        <v>16</v>
      </c>
    </row>
    <row r="2291" spans="1:13" x14ac:dyDescent="0.25">
      <c r="A2291">
        <v>832461325</v>
      </c>
      <c r="B2291">
        <v>1090</v>
      </c>
      <c r="C2291">
        <v>5393</v>
      </c>
      <c r="D2291">
        <v>7700</v>
      </c>
      <c r="E2291">
        <v>410065610085000</v>
      </c>
      <c r="F2291">
        <v>97</v>
      </c>
      <c r="G2291">
        <v>19</v>
      </c>
      <c r="H2291">
        <v>2018</v>
      </c>
      <c r="I2291">
        <v>17</v>
      </c>
      <c r="J2291" t="s">
        <v>400</v>
      </c>
      <c r="K2291" s="1">
        <v>43213</v>
      </c>
      <c r="L2291" s="1">
        <v>43219</v>
      </c>
      <c r="M2291" t="s">
        <v>17</v>
      </c>
    </row>
    <row r="2292" spans="1:13" x14ac:dyDescent="0.25">
      <c r="A2292">
        <v>832461806</v>
      </c>
      <c r="B2292">
        <v>618</v>
      </c>
      <c r="C2292">
        <v>5393</v>
      </c>
      <c r="D2292">
        <v>7700</v>
      </c>
      <c r="E2292">
        <v>410085799999000</v>
      </c>
      <c r="F2292">
        <v>97</v>
      </c>
      <c r="G2292">
        <v>19</v>
      </c>
      <c r="H2292">
        <v>2018</v>
      </c>
      <c r="I2292">
        <v>17</v>
      </c>
      <c r="J2292" t="s">
        <v>400</v>
      </c>
      <c r="K2292" s="1">
        <v>43213</v>
      </c>
      <c r="L2292" s="1">
        <v>43219</v>
      </c>
      <c r="M2292" t="s">
        <v>18</v>
      </c>
    </row>
    <row r="2293" spans="1:13" x14ac:dyDescent="0.25">
      <c r="A2293">
        <v>832462533</v>
      </c>
      <c r="B2293">
        <v>2090</v>
      </c>
      <c r="C2293">
        <v>5393</v>
      </c>
      <c r="F2293">
        <v>97</v>
      </c>
      <c r="G2293">
        <v>19</v>
      </c>
      <c r="H2293">
        <v>2018</v>
      </c>
      <c r="I2293">
        <v>17</v>
      </c>
      <c r="J2293" t="s">
        <v>400</v>
      </c>
      <c r="K2293" s="1">
        <v>43213</v>
      </c>
      <c r="L2293" s="1">
        <v>43219</v>
      </c>
      <c r="M2293" t="s">
        <v>19</v>
      </c>
    </row>
    <row r="2294" spans="1:13" x14ac:dyDescent="0.25">
      <c r="A2294">
        <v>832459891</v>
      </c>
      <c r="B2294">
        <v>9</v>
      </c>
      <c r="C2294">
        <v>5393</v>
      </c>
      <c r="D2294">
        <v>7700</v>
      </c>
      <c r="E2294">
        <v>400000610015000</v>
      </c>
      <c r="F2294">
        <v>97</v>
      </c>
      <c r="G2294">
        <v>19</v>
      </c>
      <c r="H2294">
        <v>2018</v>
      </c>
      <c r="I2294">
        <v>18</v>
      </c>
      <c r="J2294" t="s">
        <v>401</v>
      </c>
      <c r="K2294" s="1">
        <v>43220</v>
      </c>
      <c r="L2294" s="1">
        <v>43226</v>
      </c>
      <c r="M2294" t="s">
        <v>14</v>
      </c>
    </row>
    <row r="2295" spans="1:13" x14ac:dyDescent="0.25">
      <c r="A2295">
        <v>832460372</v>
      </c>
      <c r="B2295">
        <v>45</v>
      </c>
      <c r="C2295">
        <v>5393</v>
      </c>
      <c r="D2295">
        <v>7700</v>
      </c>
      <c r="E2295">
        <v>410015610040000</v>
      </c>
      <c r="F2295">
        <v>97</v>
      </c>
      <c r="G2295">
        <v>19</v>
      </c>
      <c r="H2295">
        <v>2018</v>
      </c>
      <c r="I2295">
        <v>18</v>
      </c>
      <c r="J2295" t="s">
        <v>401</v>
      </c>
      <c r="K2295" s="1">
        <v>43220</v>
      </c>
      <c r="L2295" s="1">
        <v>43226</v>
      </c>
      <c r="M2295" t="s">
        <v>15</v>
      </c>
    </row>
    <row r="2296" spans="1:13" x14ac:dyDescent="0.25">
      <c r="A2296">
        <v>832460853</v>
      </c>
      <c r="B2296">
        <v>312</v>
      </c>
      <c r="C2296">
        <v>5393</v>
      </c>
      <c r="D2296">
        <v>7700</v>
      </c>
      <c r="E2296">
        <v>410040610065000</v>
      </c>
      <c r="F2296">
        <v>97</v>
      </c>
      <c r="G2296">
        <v>19</v>
      </c>
      <c r="H2296">
        <v>2018</v>
      </c>
      <c r="I2296">
        <v>18</v>
      </c>
      <c r="J2296" t="s">
        <v>401</v>
      </c>
      <c r="K2296" s="1">
        <v>43220</v>
      </c>
      <c r="L2296" s="1">
        <v>43226</v>
      </c>
      <c r="M2296" t="s">
        <v>16</v>
      </c>
    </row>
    <row r="2297" spans="1:13" x14ac:dyDescent="0.25">
      <c r="A2297">
        <v>832461334</v>
      </c>
      <c r="B2297">
        <v>1055</v>
      </c>
      <c r="C2297">
        <v>5393</v>
      </c>
      <c r="D2297">
        <v>7700</v>
      </c>
      <c r="E2297">
        <v>410065610085000</v>
      </c>
      <c r="F2297">
        <v>97</v>
      </c>
      <c r="G2297">
        <v>19</v>
      </c>
      <c r="H2297">
        <v>2018</v>
      </c>
      <c r="I2297">
        <v>18</v>
      </c>
      <c r="J2297" t="s">
        <v>401</v>
      </c>
      <c r="K2297" s="1">
        <v>43220</v>
      </c>
      <c r="L2297" s="1">
        <v>43226</v>
      </c>
      <c r="M2297" t="s">
        <v>17</v>
      </c>
    </row>
    <row r="2298" spans="1:13" x14ac:dyDescent="0.25">
      <c r="A2298">
        <v>832461815</v>
      </c>
      <c r="B2298">
        <v>601</v>
      </c>
      <c r="C2298">
        <v>5393</v>
      </c>
      <c r="D2298">
        <v>7700</v>
      </c>
      <c r="E2298">
        <v>410085799999000</v>
      </c>
      <c r="F2298">
        <v>97</v>
      </c>
      <c r="G2298">
        <v>19</v>
      </c>
      <c r="H2298">
        <v>2018</v>
      </c>
      <c r="I2298">
        <v>18</v>
      </c>
      <c r="J2298" t="s">
        <v>401</v>
      </c>
      <c r="K2298" s="1">
        <v>43220</v>
      </c>
      <c r="L2298" s="1">
        <v>43226</v>
      </c>
      <c r="M2298" t="s">
        <v>18</v>
      </c>
    </row>
    <row r="2299" spans="1:13" x14ac:dyDescent="0.25">
      <c r="A2299">
        <v>832462580</v>
      </c>
      <c r="B2299">
        <v>2022</v>
      </c>
      <c r="C2299">
        <v>5393</v>
      </c>
      <c r="F2299">
        <v>97</v>
      </c>
      <c r="G2299">
        <v>19</v>
      </c>
      <c r="H2299">
        <v>2018</v>
      </c>
      <c r="I2299">
        <v>18</v>
      </c>
      <c r="J2299" t="s">
        <v>401</v>
      </c>
      <c r="K2299" s="1">
        <v>43220</v>
      </c>
      <c r="L2299" s="1">
        <v>43226</v>
      </c>
      <c r="M2299" t="s">
        <v>19</v>
      </c>
    </row>
    <row r="2300" spans="1:13" x14ac:dyDescent="0.25">
      <c r="A2300">
        <v>832459900</v>
      </c>
      <c r="B2300">
        <v>7</v>
      </c>
      <c r="C2300">
        <v>5393</v>
      </c>
      <c r="D2300">
        <v>7700</v>
      </c>
      <c r="E2300">
        <v>400000610015000</v>
      </c>
      <c r="F2300">
        <v>97</v>
      </c>
      <c r="G2300">
        <v>19</v>
      </c>
      <c r="H2300">
        <v>2018</v>
      </c>
      <c r="I2300">
        <v>19</v>
      </c>
      <c r="J2300" t="s">
        <v>402</v>
      </c>
      <c r="K2300" s="1">
        <v>43227</v>
      </c>
      <c r="L2300" s="1">
        <v>43233</v>
      </c>
      <c r="M2300" t="s">
        <v>14</v>
      </c>
    </row>
    <row r="2301" spans="1:13" x14ac:dyDescent="0.25">
      <c r="A2301">
        <v>832460381</v>
      </c>
      <c r="B2301">
        <v>38</v>
      </c>
      <c r="C2301">
        <v>5393</v>
      </c>
      <c r="D2301">
        <v>7700</v>
      </c>
      <c r="E2301">
        <v>410015610040000</v>
      </c>
      <c r="F2301">
        <v>97</v>
      </c>
      <c r="G2301">
        <v>19</v>
      </c>
      <c r="H2301">
        <v>2018</v>
      </c>
      <c r="I2301">
        <v>19</v>
      </c>
      <c r="J2301" t="s">
        <v>402</v>
      </c>
      <c r="K2301" s="1">
        <v>43227</v>
      </c>
      <c r="L2301" s="1">
        <v>43233</v>
      </c>
      <c r="M2301" t="s">
        <v>15</v>
      </c>
    </row>
    <row r="2302" spans="1:13" x14ac:dyDescent="0.25">
      <c r="A2302">
        <v>832460863</v>
      </c>
      <c r="B2302">
        <v>300</v>
      </c>
      <c r="C2302">
        <v>5393</v>
      </c>
      <c r="D2302">
        <v>7700</v>
      </c>
      <c r="E2302">
        <v>410040610065000</v>
      </c>
      <c r="F2302">
        <v>97</v>
      </c>
      <c r="G2302">
        <v>19</v>
      </c>
      <c r="H2302">
        <v>2018</v>
      </c>
      <c r="I2302">
        <v>19</v>
      </c>
      <c r="J2302" t="s">
        <v>402</v>
      </c>
      <c r="K2302" s="1">
        <v>43227</v>
      </c>
      <c r="L2302" s="1">
        <v>43233</v>
      </c>
      <c r="M2302" t="s">
        <v>16</v>
      </c>
    </row>
    <row r="2303" spans="1:13" x14ac:dyDescent="0.25">
      <c r="A2303">
        <v>832461343</v>
      </c>
      <c r="B2303">
        <v>1023</v>
      </c>
      <c r="C2303">
        <v>5393</v>
      </c>
      <c r="D2303">
        <v>7700</v>
      </c>
      <c r="E2303">
        <v>410065610085000</v>
      </c>
      <c r="F2303">
        <v>97</v>
      </c>
      <c r="G2303">
        <v>19</v>
      </c>
      <c r="H2303">
        <v>2018</v>
      </c>
      <c r="I2303">
        <v>19</v>
      </c>
      <c r="J2303" t="s">
        <v>402</v>
      </c>
      <c r="K2303" s="1">
        <v>43227</v>
      </c>
      <c r="L2303" s="1">
        <v>43233</v>
      </c>
      <c r="M2303" t="s">
        <v>17</v>
      </c>
    </row>
    <row r="2304" spans="1:13" x14ac:dyDescent="0.25">
      <c r="A2304">
        <v>832461824</v>
      </c>
      <c r="B2304">
        <v>590</v>
      </c>
      <c r="C2304">
        <v>5393</v>
      </c>
      <c r="D2304">
        <v>7700</v>
      </c>
      <c r="E2304">
        <v>410085799999000</v>
      </c>
      <c r="F2304">
        <v>97</v>
      </c>
      <c r="G2304">
        <v>19</v>
      </c>
      <c r="H2304">
        <v>2018</v>
      </c>
      <c r="I2304">
        <v>19</v>
      </c>
      <c r="J2304" t="s">
        <v>402</v>
      </c>
      <c r="K2304" s="1">
        <v>43227</v>
      </c>
      <c r="L2304" s="1">
        <v>43233</v>
      </c>
      <c r="M2304" t="s">
        <v>18</v>
      </c>
    </row>
    <row r="2305" spans="1:13" x14ac:dyDescent="0.25">
      <c r="A2305">
        <v>832462256</v>
      </c>
      <c r="B2305">
        <v>1958</v>
      </c>
      <c r="C2305">
        <v>5393</v>
      </c>
      <c r="F2305">
        <v>97</v>
      </c>
      <c r="G2305">
        <v>19</v>
      </c>
      <c r="H2305">
        <v>2018</v>
      </c>
      <c r="I2305">
        <v>19</v>
      </c>
      <c r="J2305" t="s">
        <v>402</v>
      </c>
      <c r="K2305" s="1">
        <v>43227</v>
      </c>
      <c r="L2305" s="1">
        <v>43233</v>
      </c>
      <c r="M2305" t="s">
        <v>19</v>
      </c>
    </row>
    <row r="2306" spans="1:13" x14ac:dyDescent="0.25">
      <c r="A2306">
        <v>832459909</v>
      </c>
      <c r="B2306">
        <v>8</v>
      </c>
      <c r="C2306">
        <v>5393</v>
      </c>
      <c r="D2306">
        <v>7700</v>
      </c>
      <c r="E2306">
        <v>400000610015000</v>
      </c>
      <c r="F2306">
        <v>97</v>
      </c>
      <c r="G2306">
        <v>19</v>
      </c>
      <c r="H2306">
        <v>2018</v>
      </c>
      <c r="I2306">
        <v>20</v>
      </c>
      <c r="J2306" t="s">
        <v>403</v>
      </c>
      <c r="K2306" s="1">
        <v>43234</v>
      </c>
      <c r="L2306" s="1">
        <v>43240</v>
      </c>
      <c r="M2306" t="s">
        <v>14</v>
      </c>
    </row>
    <row r="2307" spans="1:13" x14ac:dyDescent="0.25">
      <c r="A2307">
        <v>832460390</v>
      </c>
      <c r="B2307">
        <v>40</v>
      </c>
      <c r="C2307">
        <v>5393</v>
      </c>
      <c r="D2307">
        <v>7700</v>
      </c>
      <c r="E2307">
        <v>410015610040000</v>
      </c>
      <c r="F2307">
        <v>97</v>
      </c>
      <c r="G2307">
        <v>19</v>
      </c>
      <c r="H2307">
        <v>2018</v>
      </c>
      <c r="I2307">
        <v>20</v>
      </c>
      <c r="J2307" t="s">
        <v>403</v>
      </c>
      <c r="K2307" s="1">
        <v>43234</v>
      </c>
      <c r="L2307" s="1">
        <v>43240</v>
      </c>
      <c r="M2307" t="s">
        <v>15</v>
      </c>
    </row>
    <row r="2308" spans="1:13" x14ac:dyDescent="0.25">
      <c r="A2308">
        <v>832460871</v>
      </c>
      <c r="B2308">
        <v>304</v>
      </c>
      <c r="C2308">
        <v>5393</v>
      </c>
      <c r="D2308">
        <v>7700</v>
      </c>
      <c r="E2308">
        <v>410040610065000</v>
      </c>
      <c r="F2308">
        <v>97</v>
      </c>
      <c r="G2308">
        <v>19</v>
      </c>
      <c r="H2308">
        <v>2018</v>
      </c>
      <c r="I2308">
        <v>20</v>
      </c>
      <c r="J2308" t="s">
        <v>403</v>
      </c>
      <c r="K2308" s="1">
        <v>43234</v>
      </c>
      <c r="L2308" s="1">
        <v>43240</v>
      </c>
      <c r="M2308" t="s">
        <v>16</v>
      </c>
    </row>
    <row r="2309" spans="1:13" x14ac:dyDescent="0.25">
      <c r="A2309">
        <v>832461352</v>
      </c>
      <c r="B2309">
        <v>1017</v>
      </c>
      <c r="C2309">
        <v>5393</v>
      </c>
      <c r="D2309">
        <v>7700</v>
      </c>
      <c r="E2309">
        <v>410065610085000</v>
      </c>
      <c r="F2309">
        <v>97</v>
      </c>
      <c r="G2309">
        <v>19</v>
      </c>
      <c r="H2309">
        <v>2018</v>
      </c>
      <c r="I2309">
        <v>20</v>
      </c>
      <c r="J2309" t="s">
        <v>403</v>
      </c>
      <c r="K2309" s="1">
        <v>43234</v>
      </c>
      <c r="L2309" s="1">
        <v>43240</v>
      </c>
      <c r="M2309" t="s">
        <v>17</v>
      </c>
    </row>
    <row r="2310" spans="1:13" x14ac:dyDescent="0.25">
      <c r="A2310">
        <v>832461833</v>
      </c>
      <c r="B2310">
        <v>593</v>
      </c>
      <c r="C2310">
        <v>5393</v>
      </c>
      <c r="D2310">
        <v>7700</v>
      </c>
      <c r="E2310">
        <v>410085799999000</v>
      </c>
      <c r="F2310">
        <v>97</v>
      </c>
      <c r="G2310">
        <v>19</v>
      </c>
      <c r="H2310">
        <v>2018</v>
      </c>
      <c r="I2310">
        <v>20</v>
      </c>
      <c r="J2310" t="s">
        <v>403</v>
      </c>
      <c r="K2310" s="1">
        <v>43234</v>
      </c>
      <c r="L2310" s="1">
        <v>43240</v>
      </c>
      <c r="M2310" t="s">
        <v>18</v>
      </c>
    </row>
    <row r="2311" spans="1:13" x14ac:dyDescent="0.25">
      <c r="A2311">
        <v>832462214</v>
      </c>
      <c r="B2311">
        <v>1962</v>
      </c>
      <c r="C2311">
        <v>5393</v>
      </c>
      <c r="F2311">
        <v>97</v>
      </c>
      <c r="G2311">
        <v>19</v>
      </c>
      <c r="H2311">
        <v>2018</v>
      </c>
      <c r="I2311">
        <v>20</v>
      </c>
      <c r="J2311" t="s">
        <v>403</v>
      </c>
      <c r="K2311" s="1">
        <v>43234</v>
      </c>
      <c r="L2311" s="1">
        <v>43240</v>
      </c>
      <c r="M2311" t="s">
        <v>19</v>
      </c>
    </row>
    <row r="2312" spans="1:13" x14ac:dyDescent="0.25">
      <c r="A2312">
        <v>832459918</v>
      </c>
      <c r="B2312">
        <v>10</v>
      </c>
      <c r="C2312">
        <v>5393</v>
      </c>
      <c r="D2312">
        <v>7700</v>
      </c>
      <c r="E2312">
        <v>400000610015000</v>
      </c>
      <c r="F2312">
        <v>97</v>
      </c>
      <c r="G2312">
        <v>19</v>
      </c>
      <c r="H2312">
        <v>2018</v>
      </c>
      <c r="I2312">
        <v>21</v>
      </c>
      <c r="J2312" t="s">
        <v>404</v>
      </c>
      <c r="K2312" s="1">
        <v>43241</v>
      </c>
      <c r="L2312" s="1">
        <v>43247</v>
      </c>
      <c r="M2312" t="s">
        <v>14</v>
      </c>
    </row>
    <row r="2313" spans="1:13" x14ac:dyDescent="0.25">
      <c r="A2313">
        <v>832460399</v>
      </c>
      <c r="B2313">
        <v>31</v>
      </c>
      <c r="C2313">
        <v>5393</v>
      </c>
      <c r="D2313">
        <v>7700</v>
      </c>
      <c r="E2313">
        <v>410015610040000</v>
      </c>
      <c r="F2313">
        <v>97</v>
      </c>
      <c r="G2313">
        <v>19</v>
      </c>
      <c r="H2313">
        <v>2018</v>
      </c>
      <c r="I2313">
        <v>21</v>
      </c>
      <c r="J2313" t="s">
        <v>404</v>
      </c>
      <c r="K2313" s="1">
        <v>43241</v>
      </c>
      <c r="L2313" s="1">
        <v>43247</v>
      </c>
      <c r="M2313" t="s">
        <v>15</v>
      </c>
    </row>
    <row r="2314" spans="1:13" x14ac:dyDescent="0.25">
      <c r="A2314">
        <v>832460880</v>
      </c>
      <c r="B2314">
        <v>314</v>
      </c>
      <c r="C2314">
        <v>5393</v>
      </c>
      <c r="D2314">
        <v>7700</v>
      </c>
      <c r="E2314">
        <v>410040610065000</v>
      </c>
      <c r="F2314">
        <v>97</v>
      </c>
      <c r="G2314">
        <v>19</v>
      </c>
      <c r="H2314">
        <v>2018</v>
      </c>
      <c r="I2314">
        <v>21</v>
      </c>
      <c r="J2314" t="s">
        <v>404</v>
      </c>
      <c r="K2314" s="1">
        <v>43241</v>
      </c>
      <c r="L2314" s="1">
        <v>43247</v>
      </c>
      <c r="M2314" t="s">
        <v>16</v>
      </c>
    </row>
    <row r="2315" spans="1:13" x14ac:dyDescent="0.25">
      <c r="A2315">
        <v>832461361</v>
      </c>
      <c r="B2315">
        <v>1054</v>
      </c>
      <c r="C2315">
        <v>5393</v>
      </c>
      <c r="D2315">
        <v>7700</v>
      </c>
      <c r="E2315">
        <v>410065610085000</v>
      </c>
      <c r="F2315">
        <v>97</v>
      </c>
      <c r="G2315">
        <v>19</v>
      </c>
      <c r="H2315">
        <v>2018</v>
      </c>
      <c r="I2315">
        <v>21</v>
      </c>
      <c r="J2315" t="s">
        <v>404</v>
      </c>
      <c r="K2315" s="1">
        <v>43241</v>
      </c>
      <c r="L2315" s="1">
        <v>43247</v>
      </c>
      <c r="M2315" t="s">
        <v>17</v>
      </c>
    </row>
    <row r="2316" spans="1:13" x14ac:dyDescent="0.25">
      <c r="A2316">
        <v>832461842</v>
      </c>
      <c r="B2316">
        <v>604</v>
      </c>
      <c r="C2316">
        <v>5393</v>
      </c>
      <c r="D2316">
        <v>7700</v>
      </c>
      <c r="E2316">
        <v>410085799999000</v>
      </c>
      <c r="F2316">
        <v>97</v>
      </c>
      <c r="G2316">
        <v>19</v>
      </c>
      <c r="H2316">
        <v>2018</v>
      </c>
      <c r="I2316">
        <v>21</v>
      </c>
      <c r="J2316" t="s">
        <v>404</v>
      </c>
      <c r="K2316" s="1">
        <v>43241</v>
      </c>
      <c r="L2316" s="1">
        <v>43247</v>
      </c>
      <c r="M2316" t="s">
        <v>18</v>
      </c>
    </row>
    <row r="2317" spans="1:13" x14ac:dyDescent="0.25">
      <c r="A2317">
        <v>832462437</v>
      </c>
      <c r="B2317">
        <v>2013</v>
      </c>
      <c r="C2317">
        <v>5393</v>
      </c>
      <c r="F2317">
        <v>97</v>
      </c>
      <c r="G2317">
        <v>19</v>
      </c>
      <c r="H2317">
        <v>2018</v>
      </c>
      <c r="I2317">
        <v>21</v>
      </c>
      <c r="J2317" t="s">
        <v>404</v>
      </c>
      <c r="K2317" s="1">
        <v>43241</v>
      </c>
      <c r="L2317" s="1">
        <v>43247</v>
      </c>
      <c r="M2317" t="s">
        <v>19</v>
      </c>
    </row>
    <row r="2318" spans="1:13" x14ac:dyDescent="0.25">
      <c r="A2318">
        <v>832459927</v>
      </c>
      <c r="B2318">
        <v>5</v>
      </c>
      <c r="C2318">
        <v>5393</v>
      </c>
      <c r="D2318">
        <v>7700</v>
      </c>
      <c r="E2318">
        <v>400000610015000</v>
      </c>
      <c r="F2318">
        <v>97</v>
      </c>
      <c r="G2318">
        <v>19</v>
      </c>
      <c r="H2318">
        <v>2018</v>
      </c>
      <c r="I2318">
        <v>22</v>
      </c>
      <c r="J2318" t="s">
        <v>405</v>
      </c>
      <c r="K2318" s="1">
        <v>43248</v>
      </c>
      <c r="L2318" s="1">
        <v>43254</v>
      </c>
      <c r="M2318" t="s">
        <v>14</v>
      </c>
    </row>
    <row r="2319" spans="1:13" x14ac:dyDescent="0.25">
      <c r="A2319">
        <v>832460408</v>
      </c>
      <c r="B2319">
        <v>31</v>
      </c>
      <c r="C2319">
        <v>5393</v>
      </c>
      <c r="D2319">
        <v>7700</v>
      </c>
      <c r="E2319">
        <v>410015610040000</v>
      </c>
      <c r="F2319">
        <v>97</v>
      </c>
      <c r="G2319">
        <v>19</v>
      </c>
      <c r="H2319">
        <v>2018</v>
      </c>
      <c r="I2319">
        <v>22</v>
      </c>
      <c r="J2319" t="s">
        <v>405</v>
      </c>
      <c r="K2319" s="1">
        <v>43248</v>
      </c>
      <c r="L2319" s="1">
        <v>43254</v>
      </c>
      <c r="M2319" t="s">
        <v>15</v>
      </c>
    </row>
    <row r="2320" spans="1:13" x14ac:dyDescent="0.25">
      <c r="A2320">
        <v>832460889</v>
      </c>
      <c r="B2320">
        <v>315</v>
      </c>
      <c r="C2320">
        <v>5393</v>
      </c>
      <c r="D2320">
        <v>7700</v>
      </c>
      <c r="E2320">
        <v>410040610065000</v>
      </c>
      <c r="F2320">
        <v>97</v>
      </c>
      <c r="G2320">
        <v>19</v>
      </c>
      <c r="H2320">
        <v>2018</v>
      </c>
      <c r="I2320">
        <v>22</v>
      </c>
      <c r="J2320" t="s">
        <v>405</v>
      </c>
      <c r="K2320" s="1">
        <v>43248</v>
      </c>
      <c r="L2320" s="1">
        <v>43254</v>
      </c>
      <c r="M2320" t="s">
        <v>16</v>
      </c>
    </row>
    <row r="2321" spans="1:13" x14ac:dyDescent="0.25">
      <c r="A2321">
        <v>832461370</v>
      </c>
      <c r="B2321">
        <v>1067</v>
      </c>
      <c r="C2321">
        <v>5393</v>
      </c>
      <c r="D2321">
        <v>7700</v>
      </c>
      <c r="E2321">
        <v>410065610085000</v>
      </c>
      <c r="F2321">
        <v>97</v>
      </c>
      <c r="G2321">
        <v>19</v>
      </c>
      <c r="H2321">
        <v>2018</v>
      </c>
      <c r="I2321">
        <v>22</v>
      </c>
      <c r="J2321" t="s">
        <v>405</v>
      </c>
      <c r="K2321" s="1">
        <v>43248</v>
      </c>
      <c r="L2321" s="1">
        <v>43254</v>
      </c>
      <c r="M2321" t="s">
        <v>17</v>
      </c>
    </row>
    <row r="2322" spans="1:13" x14ac:dyDescent="0.25">
      <c r="A2322">
        <v>832461851</v>
      </c>
      <c r="B2322">
        <v>577</v>
      </c>
      <c r="C2322">
        <v>5393</v>
      </c>
      <c r="D2322">
        <v>7700</v>
      </c>
      <c r="E2322">
        <v>410085799999000</v>
      </c>
      <c r="F2322">
        <v>97</v>
      </c>
      <c r="G2322">
        <v>19</v>
      </c>
      <c r="H2322">
        <v>2018</v>
      </c>
      <c r="I2322">
        <v>22</v>
      </c>
      <c r="J2322" t="s">
        <v>405</v>
      </c>
      <c r="K2322" s="1">
        <v>43248</v>
      </c>
      <c r="L2322" s="1">
        <v>43254</v>
      </c>
      <c r="M2322" t="s">
        <v>18</v>
      </c>
    </row>
    <row r="2323" spans="1:13" x14ac:dyDescent="0.25">
      <c r="A2323">
        <v>832462498</v>
      </c>
      <c r="B2323">
        <v>1995</v>
      </c>
      <c r="C2323">
        <v>5393</v>
      </c>
      <c r="F2323">
        <v>97</v>
      </c>
      <c r="G2323">
        <v>19</v>
      </c>
      <c r="H2323">
        <v>2018</v>
      </c>
      <c r="I2323">
        <v>22</v>
      </c>
      <c r="J2323" t="s">
        <v>405</v>
      </c>
      <c r="K2323" s="1">
        <v>43248</v>
      </c>
      <c r="L2323" s="1">
        <v>43254</v>
      </c>
      <c r="M2323" t="s">
        <v>19</v>
      </c>
    </row>
    <row r="2324" spans="1:13" x14ac:dyDescent="0.25">
      <c r="A2324">
        <v>832459936</v>
      </c>
      <c r="B2324">
        <v>8</v>
      </c>
      <c r="C2324">
        <v>5393</v>
      </c>
      <c r="D2324">
        <v>7700</v>
      </c>
      <c r="E2324">
        <v>400000610015000</v>
      </c>
      <c r="F2324">
        <v>97</v>
      </c>
      <c r="G2324">
        <v>19</v>
      </c>
      <c r="H2324">
        <v>2018</v>
      </c>
      <c r="I2324">
        <v>23</v>
      </c>
      <c r="J2324" t="s">
        <v>406</v>
      </c>
      <c r="K2324" s="1">
        <v>43255</v>
      </c>
      <c r="L2324" s="1">
        <v>43261</v>
      </c>
      <c r="M2324" t="s">
        <v>14</v>
      </c>
    </row>
    <row r="2325" spans="1:13" x14ac:dyDescent="0.25">
      <c r="A2325">
        <v>832460417</v>
      </c>
      <c r="B2325">
        <v>52</v>
      </c>
      <c r="C2325">
        <v>5393</v>
      </c>
      <c r="D2325">
        <v>7700</v>
      </c>
      <c r="E2325">
        <v>410015610040000</v>
      </c>
      <c r="F2325">
        <v>97</v>
      </c>
      <c r="G2325">
        <v>19</v>
      </c>
      <c r="H2325">
        <v>2018</v>
      </c>
      <c r="I2325">
        <v>23</v>
      </c>
      <c r="J2325" t="s">
        <v>406</v>
      </c>
      <c r="K2325" s="1">
        <v>43255</v>
      </c>
      <c r="L2325" s="1">
        <v>43261</v>
      </c>
      <c r="M2325" t="s">
        <v>15</v>
      </c>
    </row>
    <row r="2326" spans="1:13" x14ac:dyDescent="0.25">
      <c r="A2326">
        <v>832460898</v>
      </c>
      <c r="B2326">
        <v>345</v>
      </c>
      <c r="C2326">
        <v>5393</v>
      </c>
      <c r="D2326">
        <v>7700</v>
      </c>
      <c r="E2326">
        <v>410040610065000</v>
      </c>
      <c r="F2326">
        <v>97</v>
      </c>
      <c r="G2326">
        <v>19</v>
      </c>
      <c r="H2326">
        <v>2018</v>
      </c>
      <c r="I2326">
        <v>23</v>
      </c>
      <c r="J2326" t="s">
        <v>406</v>
      </c>
      <c r="K2326" s="1">
        <v>43255</v>
      </c>
      <c r="L2326" s="1">
        <v>43261</v>
      </c>
      <c r="M2326" t="s">
        <v>16</v>
      </c>
    </row>
    <row r="2327" spans="1:13" x14ac:dyDescent="0.25">
      <c r="A2327">
        <v>832461379</v>
      </c>
      <c r="B2327">
        <v>1038</v>
      </c>
      <c r="C2327">
        <v>5393</v>
      </c>
      <c r="D2327">
        <v>7700</v>
      </c>
      <c r="E2327">
        <v>410065610085000</v>
      </c>
      <c r="F2327">
        <v>97</v>
      </c>
      <c r="G2327">
        <v>19</v>
      </c>
      <c r="H2327">
        <v>2018</v>
      </c>
      <c r="I2327">
        <v>23</v>
      </c>
      <c r="J2327" t="s">
        <v>406</v>
      </c>
      <c r="K2327" s="1">
        <v>43255</v>
      </c>
      <c r="L2327" s="1">
        <v>43261</v>
      </c>
      <c r="M2327" t="s">
        <v>17</v>
      </c>
    </row>
    <row r="2328" spans="1:13" x14ac:dyDescent="0.25">
      <c r="A2328">
        <v>832461860</v>
      </c>
      <c r="B2328">
        <v>595</v>
      </c>
      <c r="C2328">
        <v>5393</v>
      </c>
      <c r="D2328">
        <v>7700</v>
      </c>
      <c r="E2328">
        <v>410085799999000</v>
      </c>
      <c r="F2328">
        <v>97</v>
      </c>
      <c r="G2328">
        <v>19</v>
      </c>
      <c r="H2328">
        <v>2018</v>
      </c>
      <c r="I2328">
        <v>23</v>
      </c>
      <c r="J2328" t="s">
        <v>406</v>
      </c>
      <c r="K2328" s="1">
        <v>43255</v>
      </c>
      <c r="L2328" s="1">
        <v>43261</v>
      </c>
      <c r="M2328" t="s">
        <v>18</v>
      </c>
    </row>
    <row r="2329" spans="1:13" x14ac:dyDescent="0.25">
      <c r="A2329">
        <v>832462431</v>
      </c>
      <c r="B2329">
        <v>2038</v>
      </c>
      <c r="C2329">
        <v>5393</v>
      </c>
      <c r="F2329">
        <v>97</v>
      </c>
      <c r="G2329">
        <v>19</v>
      </c>
      <c r="H2329">
        <v>2018</v>
      </c>
      <c r="I2329">
        <v>23</v>
      </c>
      <c r="J2329" t="s">
        <v>406</v>
      </c>
      <c r="K2329" s="1">
        <v>43255</v>
      </c>
      <c r="L2329" s="1">
        <v>43261</v>
      </c>
      <c r="M2329" t="s">
        <v>19</v>
      </c>
    </row>
    <row r="2330" spans="1:13" x14ac:dyDescent="0.25">
      <c r="A2330">
        <v>832459945</v>
      </c>
      <c r="B2330">
        <v>7</v>
      </c>
      <c r="C2330">
        <v>5393</v>
      </c>
      <c r="D2330">
        <v>7700</v>
      </c>
      <c r="E2330">
        <v>400000610015000</v>
      </c>
      <c r="F2330">
        <v>97</v>
      </c>
      <c r="G2330">
        <v>19</v>
      </c>
      <c r="H2330">
        <v>2018</v>
      </c>
      <c r="I2330">
        <v>24</v>
      </c>
      <c r="J2330" t="s">
        <v>407</v>
      </c>
      <c r="K2330" s="1">
        <v>43262</v>
      </c>
      <c r="L2330" s="1">
        <v>43268</v>
      </c>
      <c r="M2330" t="s">
        <v>14</v>
      </c>
    </row>
    <row r="2331" spans="1:13" x14ac:dyDescent="0.25">
      <c r="A2331">
        <v>832460426</v>
      </c>
      <c r="B2331">
        <v>44</v>
      </c>
      <c r="C2331">
        <v>5393</v>
      </c>
      <c r="D2331">
        <v>7700</v>
      </c>
      <c r="E2331">
        <v>410015610040000</v>
      </c>
      <c r="F2331">
        <v>97</v>
      </c>
      <c r="G2331">
        <v>19</v>
      </c>
      <c r="H2331">
        <v>2018</v>
      </c>
      <c r="I2331">
        <v>24</v>
      </c>
      <c r="J2331" t="s">
        <v>407</v>
      </c>
      <c r="K2331" s="1">
        <v>43262</v>
      </c>
      <c r="L2331" s="1">
        <v>43268</v>
      </c>
      <c r="M2331" t="s">
        <v>15</v>
      </c>
    </row>
    <row r="2332" spans="1:13" x14ac:dyDescent="0.25">
      <c r="A2332">
        <v>832460907</v>
      </c>
      <c r="B2332">
        <v>283</v>
      </c>
      <c r="C2332">
        <v>5393</v>
      </c>
      <c r="D2332">
        <v>7700</v>
      </c>
      <c r="E2332">
        <v>410040610065000</v>
      </c>
      <c r="F2332">
        <v>97</v>
      </c>
      <c r="G2332">
        <v>19</v>
      </c>
      <c r="H2332">
        <v>2018</v>
      </c>
      <c r="I2332">
        <v>24</v>
      </c>
      <c r="J2332" t="s">
        <v>407</v>
      </c>
      <c r="K2332" s="1">
        <v>43262</v>
      </c>
      <c r="L2332" s="1">
        <v>43268</v>
      </c>
      <c r="M2332" t="s">
        <v>16</v>
      </c>
    </row>
    <row r="2333" spans="1:13" x14ac:dyDescent="0.25">
      <c r="A2333">
        <v>832461388</v>
      </c>
      <c r="B2333">
        <v>943</v>
      </c>
      <c r="C2333">
        <v>5393</v>
      </c>
      <c r="D2333">
        <v>7700</v>
      </c>
      <c r="E2333">
        <v>410065610085000</v>
      </c>
      <c r="F2333">
        <v>97</v>
      </c>
      <c r="G2333">
        <v>19</v>
      </c>
      <c r="H2333">
        <v>2018</v>
      </c>
      <c r="I2333">
        <v>24</v>
      </c>
      <c r="J2333" t="s">
        <v>407</v>
      </c>
      <c r="K2333" s="1">
        <v>43262</v>
      </c>
      <c r="L2333" s="1">
        <v>43268</v>
      </c>
      <c r="M2333" t="s">
        <v>17</v>
      </c>
    </row>
    <row r="2334" spans="1:13" x14ac:dyDescent="0.25">
      <c r="A2334">
        <v>832461869</v>
      </c>
      <c r="B2334">
        <v>586</v>
      </c>
      <c r="C2334">
        <v>5393</v>
      </c>
      <c r="D2334">
        <v>7700</v>
      </c>
      <c r="E2334">
        <v>410085799999000</v>
      </c>
      <c r="F2334">
        <v>97</v>
      </c>
      <c r="G2334">
        <v>19</v>
      </c>
      <c r="H2334">
        <v>2018</v>
      </c>
      <c r="I2334">
        <v>24</v>
      </c>
      <c r="J2334" t="s">
        <v>407</v>
      </c>
      <c r="K2334" s="1">
        <v>43262</v>
      </c>
      <c r="L2334" s="1">
        <v>43268</v>
      </c>
      <c r="M2334" t="s">
        <v>18</v>
      </c>
    </row>
    <row r="2335" spans="1:13" x14ac:dyDescent="0.25">
      <c r="A2335">
        <v>832462238</v>
      </c>
      <c r="B2335">
        <v>1863</v>
      </c>
      <c r="C2335">
        <v>5393</v>
      </c>
      <c r="F2335">
        <v>97</v>
      </c>
      <c r="G2335">
        <v>19</v>
      </c>
      <c r="H2335">
        <v>2018</v>
      </c>
      <c r="I2335">
        <v>24</v>
      </c>
      <c r="J2335" t="s">
        <v>407</v>
      </c>
      <c r="K2335" s="1">
        <v>43262</v>
      </c>
      <c r="L2335" s="1">
        <v>43268</v>
      </c>
      <c r="M2335" t="s">
        <v>19</v>
      </c>
    </row>
    <row r="2336" spans="1:13" x14ac:dyDescent="0.25">
      <c r="A2336">
        <v>832459954</v>
      </c>
      <c r="B2336">
        <v>10</v>
      </c>
      <c r="C2336">
        <v>5393</v>
      </c>
      <c r="D2336">
        <v>7700</v>
      </c>
      <c r="E2336">
        <v>400000610015000</v>
      </c>
      <c r="F2336">
        <v>97</v>
      </c>
      <c r="G2336">
        <v>19</v>
      </c>
      <c r="H2336">
        <v>2018</v>
      </c>
      <c r="I2336">
        <v>25</v>
      </c>
      <c r="J2336" t="s">
        <v>408</v>
      </c>
      <c r="K2336" s="1">
        <v>43269</v>
      </c>
      <c r="L2336" s="1">
        <v>43275</v>
      </c>
      <c r="M2336" t="s">
        <v>14</v>
      </c>
    </row>
    <row r="2337" spans="1:13" x14ac:dyDescent="0.25">
      <c r="A2337">
        <v>832460436</v>
      </c>
      <c r="B2337">
        <v>37</v>
      </c>
      <c r="C2337">
        <v>5393</v>
      </c>
      <c r="D2337">
        <v>7700</v>
      </c>
      <c r="E2337">
        <v>410015610040000</v>
      </c>
      <c r="F2337">
        <v>97</v>
      </c>
      <c r="G2337">
        <v>19</v>
      </c>
      <c r="H2337">
        <v>2018</v>
      </c>
      <c r="I2337">
        <v>25</v>
      </c>
      <c r="J2337" t="s">
        <v>408</v>
      </c>
      <c r="K2337" s="1">
        <v>43269</v>
      </c>
      <c r="L2337" s="1">
        <v>43275</v>
      </c>
      <c r="M2337" t="s">
        <v>15</v>
      </c>
    </row>
    <row r="2338" spans="1:13" x14ac:dyDescent="0.25">
      <c r="A2338">
        <v>832460916</v>
      </c>
      <c r="B2338">
        <v>312</v>
      </c>
      <c r="C2338">
        <v>5393</v>
      </c>
      <c r="D2338">
        <v>7700</v>
      </c>
      <c r="E2338">
        <v>410040610065000</v>
      </c>
      <c r="F2338">
        <v>97</v>
      </c>
      <c r="G2338">
        <v>19</v>
      </c>
      <c r="H2338">
        <v>2018</v>
      </c>
      <c r="I2338">
        <v>25</v>
      </c>
      <c r="J2338" t="s">
        <v>408</v>
      </c>
      <c r="K2338" s="1">
        <v>43269</v>
      </c>
      <c r="L2338" s="1">
        <v>43275</v>
      </c>
      <c r="M2338" t="s">
        <v>16</v>
      </c>
    </row>
    <row r="2339" spans="1:13" x14ac:dyDescent="0.25">
      <c r="A2339">
        <v>832461397</v>
      </c>
      <c r="B2339">
        <v>1023</v>
      </c>
      <c r="C2339">
        <v>5393</v>
      </c>
      <c r="D2339">
        <v>7700</v>
      </c>
      <c r="E2339">
        <v>410065610085000</v>
      </c>
      <c r="F2339">
        <v>97</v>
      </c>
      <c r="G2339">
        <v>19</v>
      </c>
      <c r="H2339">
        <v>2018</v>
      </c>
      <c r="I2339">
        <v>25</v>
      </c>
      <c r="J2339" t="s">
        <v>408</v>
      </c>
      <c r="K2339" s="1">
        <v>43269</v>
      </c>
      <c r="L2339" s="1">
        <v>43275</v>
      </c>
      <c r="M2339" t="s">
        <v>17</v>
      </c>
    </row>
    <row r="2340" spans="1:13" x14ac:dyDescent="0.25">
      <c r="A2340">
        <v>832461878</v>
      </c>
      <c r="B2340">
        <v>582</v>
      </c>
      <c r="C2340">
        <v>5393</v>
      </c>
      <c r="D2340">
        <v>7700</v>
      </c>
      <c r="E2340">
        <v>410085799999000</v>
      </c>
      <c r="F2340">
        <v>97</v>
      </c>
      <c r="G2340">
        <v>19</v>
      </c>
      <c r="H2340">
        <v>2018</v>
      </c>
      <c r="I2340">
        <v>25</v>
      </c>
      <c r="J2340" t="s">
        <v>408</v>
      </c>
      <c r="K2340" s="1">
        <v>43269</v>
      </c>
      <c r="L2340" s="1">
        <v>43275</v>
      </c>
      <c r="M2340" t="s">
        <v>18</v>
      </c>
    </row>
    <row r="2341" spans="1:13" x14ac:dyDescent="0.25">
      <c r="A2341">
        <v>832462158</v>
      </c>
      <c r="B2341">
        <v>1964</v>
      </c>
      <c r="C2341">
        <v>5393</v>
      </c>
      <c r="F2341">
        <v>97</v>
      </c>
      <c r="G2341">
        <v>19</v>
      </c>
      <c r="H2341">
        <v>2018</v>
      </c>
      <c r="I2341">
        <v>25</v>
      </c>
      <c r="J2341" t="s">
        <v>408</v>
      </c>
      <c r="K2341" s="1">
        <v>43269</v>
      </c>
      <c r="L2341" s="1">
        <v>43275</v>
      </c>
      <c r="M2341" t="s">
        <v>19</v>
      </c>
    </row>
    <row r="2342" spans="1:13" x14ac:dyDescent="0.25">
      <c r="A2342">
        <v>832459963</v>
      </c>
      <c r="B2342">
        <v>4</v>
      </c>
      <c r="C2342">
        <v>5393</v>
      </c>
      <c r="D2342">
        <v>7700</v>
      </c>
      <c r="E2342">
        <v>400000610015000</v>
      </c>
      <c r="F2342">
        <v>97</v>
      </c>
      <c r="G2342">
        <v>19</v>
      </c>
      <c r="H2342">
        <v>2018</v>
      </c>
      <c r="I2342">
        <v>26</v>
      </c>
      <c r="J2342" t="s">
        <v>409</v>
      </c>
      <c r="K2342" s="1">
        <v>43276</v>
      </c>
      <c r="L2342" s="1">
        <v>43282</v>
      </c>
      <c r="M2342" t="s">
        <v>14</v>
      </c>
    </row>
    <row r="2343" spans="1:13" x14ac:dyDescent="0.25">
      <c r="A2343">
        <v>832460444</v>
      </c>
      <c r="B2343">
        <v>43</v>
      </c>
      <c r="C2343">
        <v>5393</v>
      </c>
      <c r="D2343">
        <v>7700</v>
      </c>
      <c r="E2343">
        <v>410015610040000</v>
      </c>
      <c r="F2343">
        <v>97</v>
      </c>
      <c r="G2343">
        <v>19</v>
      </c>
      <c r="H2343">
        <v>2018</v>
      </c>
      <c r="I2343">
        <v>26</v>
      </c>
      <c r="J2343" t="s">
        <v>409</v>
      </c>
      <c r="K2343" s="1">
        <v>43276</v>
      </c>
      <c r="L2343" s="1">
        <v>43282</v>
      </c>
      <c r="M2343" t="s">
        <v>15</v>
      </c>
    </row>
    <row r="2344" spans="1:13" x14ac:dyDescent="0.25">
      <c r="A2344">
        <v>832460925</v>
      </c>
      <c r="B2344">
        <v>374</v>
      </c>
      <c r="C2344">
        <v>5393</v>
      </c>
      <c r="D2344">
        <v>7700</v>
      </c>
      <c r="E2344">
        <v>410040610065000</v>
      </c>
      <c r="F2344">
        <v>97</v>
      </c>
      <c r="G2344">
        <v>19</v>
      </c>
      <c r="H2344">
        <v>2018</v>
      </c>
      <c r="I2344">
        <v>26</v>
      </c>
      <c r="J2344" t="s">
        <v>409</v>
      </c>
      <c r="K2344" s="1">
        <v>43276</v>
      </c>
      <c r="L2344" s="1">
        <v>43282</v>
      </c>
      <c r="M2344" t="s">
        <v>16</v>
      </c>
    </row>
    <row r="2345" spans="1:13" x14ac:dyDescent="0.25">
      <c r="A2345">
        <v>832461406</v>
      </c>
      <c r="B2345">
        <v>988</v>
      </c>
      <c r="C2345">
        <v>5393</v>
      </c>
      <c r="D2345">
        <v>7700</v>
      </c>
      <c r="E2345">
        <v>410065610085000</v>
      </c>
      <c r="F2345">
        <v>97</v>
      </c>
      <c r="G2345">
        <v>19</v>
      </c>
      <c r="H2345">
        <v>2018</v>
      </c>
      <c r="I2345">
        <v>26</v>
      </c>
      <c r="J2345" t="s">
        <v>409</v>
      </c>
      <c r="K2345" s="1">
        <v>43276</v>
      </c>
      <c r="L2345" s="1">
        <v>43282</v>
      </c>
      <c r="M2345" t="s">
        <v>17</v>
      </c>
    </row>
    <row r="2346" spans="1:13" x14ac:dyDescent="0.25">
      <c r="A2346">
        <v>832461887</v>
      </c>
      <c r="B2346">
        <v>531</v>
      </c>
      <c r="C2346">
        <v>5393</v>
      </c>
      <c r="D2346">
        <v>7700</v>
      </c>
      <c r="E2346">
        <v>410085799999000</v>
      </c>
      <c r="F2346">
        <v>97</v>
      </c>
      <c r="G2346">
        <v>19</v>
      </c>
      <c r="H2346">
        <v>2018</v>
      </c>
      <c r="I2346">
        <v>26</v>
      </c>
      <c r="J2346" t="s">
        <v>409</v>
      </c>
      <c r="K2346" s="1">
        <v>43276</v>
      </c>
      <c r="L2346" s="1">
        <v>43282</v>
      </c>
      <c r="M2346" t="s">
        <v>18</v>
      </c>
    </row>
    <row r="2347" spans="1:13" x14ac:dyDescent="0.25">
      <c r="A2347">
        <v>832462459</v>
      </c>
      <c r="B2347">
        <v>1940</v>
      </c>
      <c r="C2347">
        <v>5393</v>
      </c>
      <c r="F2347">
        <v>97</v>
      </c>
      <c r="G2347">
        <v>19</v>
      </c>
      <c r="H2347">
        <v>2018</v>
      </c>
      <c r="I2347">
        <v>26</v>
      </c>
      <c r="J2347" t="s">
        <v>409</v>
      </c>
      <c r="K2347" s="1">
        <v>43276</v>
      </c>
      <c r="L2347" s="1">
        <v>43282</v>
      </c>
      <c r="M2347" t="s">
        <v>19</v>
      </c>
    </row>
    <row r="2348" spans="1:13" x14ac:dyDescent="0.25">
      <c r="A2348">
        <v>832459972</v>
      </c>
      <c r="B2348">
        <v>5</v>
      </c>
      <c r="C2348">
        <v>5393</v>
      </c>
      <c r="D2348">
        <v>7700</v>
      </c>
      <c r="E2348">
        <v>400000610015000</v>
      </c>
      <c r="F2348">
        <v>97</v>
      </c>
      <c r="G2348">
        <v>19</v>
      </c>
      <c r="H2348">
        <v>2018</v>
      </c>
      <c r="I2348">
        <v>27</v>
      </c>
      <c r="J2348" t="s">
        <v>410</v>
      </c>
      <c r="K2348" s="1">
        <v>43283</v>
      </c>
      <c r="L2348" s="1">
        <v>43289</v>
      </c>
      <c r="M2348" t="s">
        <v>14</v>
      </c>
    </row>
    <row r="2349" spans="1:13" x14ac:dyDescent="0.25">
      <c r="A2349">
        <v>832460453</v>
      </c>
      <c r="B2349">
        <v>41</v>
      </c>
      <c r="C2349">
        <v>5393</v>
      </c>
      <c r="D2349">
        <v>7700</v>
      </c>
      <c r="E2349">
        <v>410015610040000</v>
      </c>
      <c r="F2349">
        <v>97</v>
      </c>
      <c r="G2349">
        <v>19</v>
      </c>
      <c r="H2349">
        <v>2018</v>
      </c>
      <c r="I2349">
        <v>27</v>
      </c>
      <c r="J2349" t="s">
        <v>410</v>
      </c>
      <c r="K2349" s="1">
        <v>43283</v>
      </c>
      <c r="L2349" s="1">
        <v>43289</v>
      </c>
      <c r="M2349" t="s">
        <v>15</v>
      </c>
    </row>
    <row r="2350" spans="1:13" x14ac:dyDescent="0.25">
      <c r="A2350">
        <v>832460934</v>
      </c>
      <c r="B2350">
        <v>286</v>
      </c>
      <c r="C2350">
        <v>5393</v>
      </c>
      <c r="D2350">
        <v>7700</v>
      </c>
      <c r="E2350">
        <v>410040610065000</v>
      </c>
      <c r="F2350">
        <v>97</v>
      </c>
      <c r="G2350">
        <v>19</v>
      </c>
      <c r="H2350">
        <v>2018</v>
      </c>
      <c r="I2350">
        <v>27</v>
      </c>
      <c r="J2350" t="s">
        <v>410</v>
      </c>
      <c r="K2350" s="1">
        <v>43283</v>
      </c>
      <c r="L2350" s="1">
        <v>43289</v>
      </c>
      <c r="M2350" t="s">
        <v>16</v>
      </c>
    </row>
    <row r="2351" spans="1:13" x14ac:dyDescent="0.25">
      <c r="A2351">
        <v>832461415</v>
      </c>
      <c r="B2351">
        <v>1056</v>
      </c>
      <c r="C2351">
        <v>5393</v>
      </c>
      <c r="D2351">
        <v>7700</v>
      </c>
      <c r="E2351">
        <v>410065610085000</v>
      </c>
      <c r="F2351">
        <v>97</v>
      </c>
      <c r="G2351">
        <v>19</v>
      </c>
      <c r="H2351">
        <v>2018</v>
      </c>
      <c r="I2351">
        <v>27</v>
      </c>
      <c r="J2351" t="s">
        <v>410</v>
      </c>
      <c r="K2351" s="1">
        <v>43283</v>
      </c>
      <c r="L2351" s="1">
        <v>43289</v>
      </c>
      <c r="M2351" t="s">
        <v>17</v>
      </c>
    </row>
    <row r="2352" spans="1:13" x14ac:dyDescent="0.25">
      <c r="A2352">
        <v>832461897</v>
      </c>
      <c r="B2352">
        <v>591</v>
      </c>
      <c r="C2352">
        <v>5393</v>
      </c>
      <c r="D2352">
        <v>7700</v>
      </c>
      <c r="E2352">
        <v>410085799999000</v>
      </c>
      <c r="F2352">
        <v>97</v>
      </c>
      <c r="G2352">
        <v>19</v>
      </c>
      <c r="H2352">
        <v>2018</v>
      </c>
      <c r="I2352">
        <v>27</v>
      </c>
      <c r="J2352" t="s">
        <v>410</v>
      </c>
      <c r="K2352" s="1">
        <v>43283</v>
      </c>
      <c r="L2352" s="1">
        <v>43289</v>
      </c>
      <c r="M2352" t="s">
        <v>18</v>
      </c>
    </row>
    <row r="2353" spans="1:13" x14ac:dyDescent="0.25">
      <c r="A2353">
        <v>832462197</v>
      </c>
      <c r="B2353">
        <v>1979</v>
      </c>
      <c r="C2353">
        <v>5393</v>
      </c>
      <c r="F2353">
        <v>97</v>
      </c>
      <c r="G2353">
        <v>19</v>
      </c>
      <c r="H2353">
        <v>2018</v>
      </c>
      <c r="I2353">
        <v>27</v>
      </c>
      <c r="J2353" t="s">
        <v>410</v>
      </c>
      <c r="K2353" s="1">
        <v>43283</v>
      </c>
      <c r="L2353" s="1">
        <v>43289</v>
      </c>
      <c r="M2353" t="s">
        <v>19</v>
      </c>
    </row>
    <row r="2354" spans="1:13" x14ac:dyDescent="0.25">
      <c r="A2354">
        <v>832459981</v>
      </c>
      <c r="B2354">
        <v>9</v>
      </c>
      <c r="C2354">
        <v>5393</v>
      </c>
      <c r="D2354">
        <v>7700</v>
      </c>
      <c r="E2354">
        <v>400000610015000</v>
      </c>
      <c r="F2354">
        <v>97</v>
      </c>
      <c r="G2354">
        <v>19</v>
      </c>
      <c r="H2354">
        <v>2018</v>
      </c>
      <c r="I2354">
        <v>28</v>
      </c>
      <c r="J2354" t="s">
        <v>411</v>
      </c>
      <c r="K2354" s="1">
        <v>43290</v>
      </c>
      <c r="L2354" s="1">
        <v>43296</v>
      </c>
      <c r="M2354" t="s">
        <v>14</v>
      </c>
    </row>
    <row r="2355" spans="1:13" x14ac:dyDescent="0.25">
      <c r="A2355">
        <v>832460462</v>
      </c>
      <c r="B2355">
        <v>36</v>
      </c>
      <c r="C2355">
        <v>5393</v>
      </c>
      <c r="D2355">
        <v>7700</v>
      </c>
      <c r="E2355">
        <v>410015610040000</v>
      </c>
      <c r="F2355">
        <v>97</v>
      </c>
      <c r="G2355">
        <v>19</v>
      </c>
      <c r="H2355">
        <v>2018</v>
      </c>
      <c r="I2355">
        <v>28</v>
      </c>
      <c r="J2355" t="s">
        <v>411</v>
      </c>
      <c r="K2355" s="1">
        <v>43290</v>
      </c>
      <c r="L2355" s="1">
        <v>43296</v>
      </c>
      <c r="M2355" t="s">
        <v>15</v>
      </c>
    </row>
    <row r="2356" spans="1:13" x14ac:dyDescent="0.25">
      <c r="A2356">
        <v>832460943</v>
      </c>
      <c r="B2356">
        <v>350</v>
      </c>
      <c r="C2356">
        <v>5393</v>
      </c>
      <c r="D2356">
        <v>7700</v>
      </c>
      <c r="E2356">
        <v>410040610065000</v>
      </c>
      <c r="F2356">
        <v>97</v>
      </c>
      <c r="G2356">
        <v>19</v>
      </c>
      <c r="H2356">
        <v>2018</v>
      </c>
      <c r="I2356">
        <v>28</v>
      </c>
      <c r="J2356" t="s">
        <v>411</v>
      </c>
      <c r="K2356" s="1">
        <v>43290</v>
      </c>
      <c r="L2356" s="1">
        <v>43296</v>
      </c>
      <c r="M2356" t="s">
        <v>16</v>
      </c>
    </row>
    <row r="2357" spans="1:13" x14ac:dyDescent="0.25">
      <c r="A2357">
        <v>832461424</v>
      </c>
      <c r="B2357">
        <v>1038</v>
      </c>
      <c r="C2357">
        <v>5393</v>
      </c>
      <c r="D2357">
        <v>7700</v>
      </c>
      <c r="E2357">
        <v>410065610085000</v>
      </c>
      <c r="F2357">
        <v>97</v>
      </c>
      <c r="G2357">
        <v>19</v>
      </c>
      <c r="H2357">
        <v>2018</v>
      </c>
      <c r="I2357">
        <v>28</v>
      </c>
      <c r="J2357" t="s">
        <v>411</v>
      </c>
      <c r="K2357" s="1">
        <v>43290</v>
      </c>
      <c r="L2357" s="1">
        <v>43296</v>
      </c>
      <c r="M2357" t="s">
        <v>17</v>
      </c>
    </row>
    <row r="2358" spans="1:13" x14ac:dyDescent="0.25">
      <c r="A2358">
        <v>832461905</v>
      </c>
      <c r="B2358">
        <v>608</v>
      </c>
      <c r="C2358">
        <v>5393</v>
      </c>
      <c r="D2358">
        <v>7700</v>
      </c>
      <c r="E2358">
        <v>410085799999000</v>
      </c>
      <c r="F2358">
        <v>97</v>
      </c>
      <c r="G2358">
        <v>19</v>
      </c>
      <c r="H2358">
        <v>2018</v>
      </c>
      <c r="I2358">
        <v>28</v>
      </c>
      <c r="J2358" t="s">
        <v>411</v>
      </c>
      <c r="K2358" s="1">
        <v>43290</v>
      </c>
      <c r="L2358" s="1">
        <v>43296</v>
      </c>
      <c r="M2358" t="s">
        <v>18</v>
      </c>
    </row>
    <row r="2359" spans="1:13" x14ac:dyDescent="0.25">
      <c r="A2359">
        <v>832462472</v>
      </c>
      <c r="B2359">
        <v>2041</v>
      </c>
      <c r="C2359">
        <v>5393</v>
      </c>
      <c r="F2359">
        <v>97</v>
      </c>
      <c r="G2359">
        <v>19</v>
      </c>
      <c r="H2359">
        <v>2018</v>
      </c>
      <c r="I2359">
        <v>28</v>
      </c>
      <c r="J2359" t="s">
        <v>411</v>
      </c>
      <c r="K2359" s="1">
        <v>43290</v>
      </c>
      <c r="L2359" s="1">
        <v>43296</v>
      </c>
      <c r="M2359" t="s">
        <v>19</v>
      </c>
    </row>
    <row r="2360" spans="1:13" x14ac:dyDescent="0.25">
      <c r="A2360">
        <v>832459990</v>
      </c>
      <c r="B2360">
        <v>15</v>
      </c>
      <c r="C2360">
        <v>5393</v>
      </c>
      <c r="D2360">
        <v>7700</v>
      </c>
      <c r="E2360">
        <v>400000610015000</v>
      </c>
      <c r="F2360">
        <v>97</v>
      </c>
      <c r="G2360">
        <v>19</v>
      </c>
      <c r="H2360">
        <v>2018</v>
      </c>
      <c r="I2360">
        <v>29</v>
      </c>
      <c r="J2360" t="s">
        <v>412</v>
      </c>
      <c r="K2360" s="1">
        <v>43297</v>
      </c>
      <c r="L2360" s="1">
        <v>43303</v>
      </c>
      <c r="M2360" t="s">
        <v>14</v>
      </c>
    </row>
    <row r="2361" spans="1:13" x14ac:dyDescent="0.25">
      <c r="A2361">
        <v>832460471</v>
      </c>
      <c r="B2361">
        <v>40</v>
      </c>
      <c r="C2361">
        <v>5393</v>
      </c>
      <c r="D2361">
        <v>7700</v>
      </c>
      <c r="E2361">
        <v>410015610040000</v>
      </c>
      <c r="F2361">
        <v>97</v>
      </c>
      <c r="G2361">
        <v>19</v>
      </c>
      <c r="H2361">
        <v>2018</v>
      </c>
      <c r="I2361">
        <v>29</v>
      </c>
      <c r="J2361" t="s">
        <v>412</v>
      </c>
      <c r="K2361" s="1">
        <v>43297</v>
      </c>
      <c r="L2361" s="1">
        <v>43303</v>
      </c>
      <c r="M2361" t="s">
        <v>15</v>
      </c>
    </row>
    <row r="2362" spans="1:13" x14ac:dyDescent="0.25">
      <c r="A2362">
        <v>832460952</v>
      </c>
      <c r="B2362">
        <v>319</v>
      </c>
      <c r="C2362">
        <v>5393</v>
      </c>
      <c r="D2362">
        <v>7700</v>
      </c>
      <c r="E2362">
        <v>410040610065000</v>
      </c>
      <c r="F2362">
        <v>97</v>
      </c>
      <c r="G2362">
        <v>19</v>
      </c>
      <c r="H2362">
        <v>2018</v>
      </c>
      <c r="I2362">
        <v>29</v>
      </c>
      <c r="J2362" t="s">
        <v>412</v>
      </c>
      <c r="K2362" s="1">
        <v>43297</v>
      </c>
      <c r="L2362" s="1">
        <v>43303</v>
      </c>
      <c r="M2362" t="s">
        <v>16</v>
      </c>
    </row>
    <row r="2363" spans="1:13" x14ac:dyDescent="0.25">
      <c r="A2363">
        <v>832461433</v>
      </c>
      <c r="B2363">
        <v>1082</v>
      </c>
      <c r="C2363">
        <v>5393</v>
      </c>
      <c r="D2363">
        <v>7700</v>
      </c>
      <c r="E2363">
        <v>410065610085000</v>
      </c>
      <c r="F2363">
        <v>97</v>
      </c>
      <c r="G2363">
        <v>19</v>
      </c>
      <c r="H2363">
        <v>2018</v>
      </c>
      <c r="I2363">
        <v>29</v>
      </c>
      <c r="J2363" t="s">
        <v>412</v>
      </c>
      <c r="K2363" s="1">
        <v>43297</v>
      </c>
      <c r="L2363" s="1">
        <v>43303</v>
      </c>
      <c r="M2363" t="s">
        <v>17</v>
      </c>
    </row>
    <row r="2364" spans="1:13" x14ac:dyDescent="0.25">
      <c r="A2364">
        <v>832461914</v>
      </c>
      <c r="B2364">
        <v>583</v>
      </c>
      <c r="C2364">
        <v>5393</v>
      </c>
      <c r="D2364">
        <v>7700</v>
      </c>
      <c r="E2364">
        <v>410085799999000</v>
      </c>
      <c r="F2364">
        <v>97</v>
      </c>
      <c r="G2364">
        <v>19</v>
      </c>
      <c r="H2364">
        <v>2018</v>
      </c>
      <c r="I2364">
        <v>29</v>
      </c>
      <c r="J2364" t="s">
        <v>412</v>
      </c>
      <c r="K2364" s="1">
        <v>43297</v>
      </c>
      <c r="L2364" s="1">
        <v>43303</v>
      </c>
      <c r="M2364" t="s">
        <v>18</v>
      </c>
    </row>
    <row r="2365" spans="1:13" x14ac:dyDescent="0.25">
      <c r="A2365">
        <v>832462148</v>
      </c>
      <c r="B2365">
        <v>2039</v>
      </c>
      <c r="C2365">
        <v>5393</v>
      </c>
      <c r="F2365">
        <v>97</v>
      </c>
      <c r="G2365">
        <v>19</v>
      </c>
      <c r="H2365">
        <v>2018</v>
      </c>
      <c r="I2365">
        <v>29</v>
      </c>
      <c r="J2365" t="s">
        <v>412</v>
      </c>
      <c r="K2365" s="1">
        <v>43297</v>
      </c>
      <c r="L2365" s="1">
        <v>43303</v>
      </c>
      <c r="M2365" t="s">
        <v>19</v>
      </c>
    </row>
    <row r="2366" spans="1:13" x14ac:dyDescent="0.25">
      <c r="A2366">
        <v>832459999</v>
      </c>
      <c r="B2366">
        <v>8</v>
      </c>
      <c r="C2366">
        <v>5393</v>
      </c>
      <c r="D2366">
        <v>7700</v>
      </c>
      <c r="E2366">
        <v>400000610015000</v>
      </c>
      <c r="F2366">
        <v>97</v>
      </c>
      <c r="G2366">
        <v>19</v>
      </c>
      <c r="H2366">
        <v>2018</v>
      </c>
      <c r="I2366">
        <v>30</v>
      </c>
      <c r="J2366" t="s">
        <v>413</v>
      </c>
      <c r="K2366" s="1">
        <v>43304</v>
      </c>
      <c r="L2366" s="1">
        <v>43310</v>
      </c>
      <c r="M2366" t="s">
        <v>14</v>
      </c>
    </row>
    <row r="2367" spans="1:13" x14ac:dyDescent="0.25">
      <c r="A2367">
        <v>832460480</v>
      </c>
      <c r="B2367">
        <v>38</v>
      </c>
      <c r="C2367">
        <v>5393</v>
      </c>
      <c r="D2367">
        <v>7700</v>
      </c>
      <c r="E2367">
        <v>410015610040000</v>
      </c>
      <c r="F2367">
        <v>97</v>
      </c>
      <c r="G2367">
        <v>19</v>
      </c>
      <c r="H2367">
        <v>2018</v>
      </c>
      <c r="I2367">
        <v>30</v>
      </c>
      <c r="J2367" t="s">
        <v>413</v>
      </c>
      <c r="K2367" s="1">
        <v>43304</v>
      </c>
      <c r="L2367" s="1">
        <v>43310</v>
      </c>
      <c r="M2367" t="s">
        <v>15</v>
      </c>
    </row>
    <row r="2368" spans="1:13" x14ac:dyDescent="0.25">
      <c r="A2368">
        <v>832460961</v>
      </c>
      <c r="B2368">
        <v>312</v>
      </c>
      <c r="C2368">
        <v>5393</v>
      </c>
      <c r="D2368">
        <v>7700</v>
      </c>
      <c r="E2368">
        <v>410040610065000</v>
      </c>
      <c r="F2368">
        <v>97</v>
      </c>
      <c r="G2368">
        <v>19</v>
      </c>
      <c r="H2368">
        <v>2018</v>
      </c>
      <c r="I2368">
        <v>30</v>
      </c>
      <c r="J2368" t="s">
        <v>413</v>
      </c>
      <c r="K2368" s="1">
        <v>43304</v>
      </c>
      <c r="L2368" s="1">
        <v>43310</v>
      </c>
      <c r="M2368" t="s">
        <v>16</v>
      </c>
    </row>
    <row r="2369" spans="1:13" x14ac:dyDescent="0.25">
      <c r="A2369">
        <v>832461442</v>
      </c>
      <c r="B2369">
        <v>1135</v>
      </c>
      <c r="C2369">
        <v>5393</v>
      </c>
      <c r="D2369">
        <v>7700</v>
      </c>
      <c r="E2369">
        <v>410065610085000</v>
      </c>
      <c r="F2369">
        <v>97</v>
      </c>
      <c r="G2369">
        <v>19</v>
      </c>
      <c r="H2369">
        <v>2018</v>
      </c>
      <c r="I2369">
        <v>30</v>
      </c>
      <c r="J2369" t="s">
        <v>413</v>
      </c>
      <c r="K2369" s="1">
        <v>43304</v>
      </c>
      <c r="L2369" s="1">
        <v>43310</v>
      </c>
      <c r="M2369" t="s">
        <v>17</v>
      </c>
    </row>
    <row r="2370" spans="1:13" x14ac:dyDescent="0.25">
      <c r="A2370">
        <v>832461923</v>
      </c>
      <c r="B2370">
        <v>660</v>
      </c>
      <c r="C2370">
        <v>5393</v>
      </c>
      <c r="D2370">
        <v>7700</v>
      </c>
      <c r="E2370">
        <v>410085799999000</v>
      </c>
      <c r="F2370">
        <v>97</v>
      </c>
      <c r="G2370">
        <v>19</v>
      </c>
      <c r="H2370">
        <v>2018</v>
      </c>
      <c r="I2370">
        <v>30</v>
      </c>
      <c r="J2370" t="s">
        <v>413</v>
      </c>
      <c r="K2370" s="1">
        <v>43304</v>
      </c>
      <c r="L2370" s="1">
        <v>43310</v>
      </c>
      <c r="M2370" t="s">
        <v>18</v>
      </c>
    </row>
    <row r="2371" spans="1:13" x14ac:dyDescent="0.25">
      <c r="A2371">
        <v>832462132</v>
      </c>
      <c r="B2371">
        <v>2153</v>
      </c>
      <c r="C2371">
        <v>5393</v>
      </c>
      <c r="F2371">
        <v>97</v>
      </c>
      <c r="G2371">
        <v>19</v>
      </c>
      <c r="H2371">
        <v>2018</v>
      </c>
      <c r="I2371">
        <v>30</v>
      </c>
      <c r="J2371" t="s">
        <v>413</v>
      </c>
      <c r="K2371" s="1">
        <v>43304</v>
      </c>
      <c r="L2371" s="1">
        <v>43310</v>
      </c>
      <c r="M2371" t="s">
        <v>19</v>
      </c>
    </row>
    <row r="2372" spans="1:13" x14ac:dyDescent="0.25">
      <c r="A2372">
        <v>832460009</v>
      </c>
      <c r="B2372">
        <v>11</v>
      </c>
      <c r="C2372">
        <v>5393</v>
      </c>
      <c r="D2372">
        <v>7700</v>
      </c>
      <c r="E2372">
        <v>400000610015000</v>
      </c>
      <c r="F2372">
        <v>97</v>
      </c>
      <c r="G2372">
        <v>19</v>
      </c>
      <c r="H2372">
        <v>2018</v>
      </c>
      <c r="I2372">
        <v>31</v>
      </c>
      <c r="J2372" t="s">
        <v>414</v>
      </c>
      <c r="K2372" s="1">
        <v>43311</v>
      </c>
      <c r="L2372" s="1">
        <v>43317</v>
      </c>
      <c r="M2372" t="s">
        <v>14</v>
      </c>
    </row>
    <row r="2373" spans="1:13" x14ac:dyDescent="0.25">
      <c r="A2373">
        <v>832460489</v>
      </c>
      <c r="B2373">
        <v>45</v>
      </c>
      <c r="C2373">
        <v>5393</v>
      </c>
      <c r="D2373">
        <v>7700</v>
      </c>
      <c r="E2373">
        <v>410015610040000</v>
      </c>
      <c r="F2373">
        <v>97</v>
      </c>
      <c r="G2373">
        <v>19</v>
      </c>
      <c r="H2373">
        <v>2018</v>
      </c>
      <c r="I2373">
        <v>31</v>
      </c>
      <c r="J2373" t="s">
        <v>414</v>
      </c>
      <c r="K2373" s="1">
        <v>43311</v>
      </c>
      <c r="L2373" s="1">
        <v>43317</v>
      </c>
      <c r="M2373" t="s">
        <v>15</v>
      </c>
    </row>
    <row r="2374" spans="1:13" x14ac:dyDescent="0.25">
      <c r="A2374">
        <v>832460970</v>
      </c>
      <c r="B2374">
        <v>355</v>
      </c>
      <c r="C2374">
        <v>5393</v>
      </c>
      <c r="D2374">
        <v>7700</v>
      </c>
      <c r="E2374">
        <v>410040610065000</v>
      </c>
      <c r="F2374">
        <v>97</v>
      </c>
      <c r="G2374">
        <v>19</v>
      </c>
      <c r="H2374">
        <v>2018</v>
      </c>
      <c r="I2374">
        <v>31</v>
      </c>
      <c r="J2374" t="s">
        <v>414</v>
      </c>
      <c r="K2374" s="1">
        <v>43311</v>
      </c>
      <c r="L2374" s="1">
        <v>43317</v>
      </c>
      <c r="M2374" t="s">
        <v>16</v>
      </c>
    </row>
    <row r="2375" spans="1:13" x14ac:dyDescent="0.25">
      <c r="A2375">
        <v>832461451</v>
      </c>
      <c r="B2375">
        <v>1231</v>
      </c>
      <c r="C2375">
        <v>5393</v>
      </c>
      <c r="D2375">
        <v>7700</v>
      </c>
      <c r="E2375">
        <v>410065610085000</v>
      </c>
      <c r="F2375">
        <v>97</v>
      </c>
      <c r="G2375">
        <v>19</v>
      </c>
      <c r="H2375">
        <v>2018</v>
      </c>
      <c r="I2375">
        <v>31</v>
      </c>
      <c r="J2375" t="s">
        <v>414</v>
      </c>
      <c r="K2375" s="1">
        <v>43311</v>
      </c>
      <c r="L2375" s="1">
        <v>43317</v>
      </c>
      <c r="M2375" t="s">
        <v>17</v>
      </c>
    </row>
    <row r="2376" spans="1:13" x14ac:dyDescent="0.25">
      <c r="A2376">
        <v>832461932</v>
      </c>
      <c r="B2376">
        <v>737</v>
      </c>
      <c r="C2376">
        <v>5393</v>
      </c>
      <c r="D2376">
        <v>7700</v>
      </c>
      <c r="E2376">
        <v>410085799999000</v>
      </c>
      <c r="F2376">
        <v>97</v>
      </c>
      <c r="G2376">
        <v>19</v>
      </c>
      <c r="H2376">
        <v>2018</v>
      </c>
      <c r="I2376">
        <v>31</v>
      </c>
      <c r="J2376" t="s">
        <v>414</v>
      </c>
      <c r="K2376" s="1">
        <v>43311</v>
      </c>
      <c r="L2376" s="1">
        <v>43317</v>
      </c>
      <c r="M2376" t="s">
        <v>18</v>
      </c>
    </row>
    <row r="2377" spans="1:13" x14ac:dyDescent="0.25">
      <c r="A2377">
        <v>832462227</v>
      </c>
      <c r="B2377">
        <v>2379</v>
      </c>
      <c r="C2377">
        <v>5393</v>
      </c>
      <c r="F2377">
        <v>97</v>
      </c>
      <c r="G2377">
        <v>19</v>
      </c>
      <c r="H2377">
        <v>2018</v>
      </c>
      <c r="I2377">
        <v>31</v>
      </c>
      <c r="J2377" t="s">
        <v>414</v>
      </c>
      <c r="K2377" s="1">
        <v>43311</v>
      </c>
      <c r="L2377" s="1">
        <v>43317</v>
      </c>
      <c r="M2377" t="s">
        <v>19</v>
      </c>
    </row>
    <row r="2378" spans="1:13" x14ac:dyDescent="0.25">
      <c r="A2378">
        <v>832460017</v>
      </c>
      <c r="B2378">
        <v>10</v>
      </c>
      <c r="C2378">
        <v>5393</v>
      </c>
      <c r="D2378">
        <v>7700</v>
      </c>
      <c r="E2378">
        <v>400000610015000</v>
      </c>
      <c r="F2378">
        <v>97</v>
      </c>
      <c r="G2378">
        <v>19</v>
      </c>
      <c r="H2378">
        <v>2018</v>
      </c>
      <c r="I2378">
        <v>32</v>
      </c>
      <c r="J2378" t="s">
        <v>415</v>
      </c>
      <c r="K2378" s="1">
        <v>43318</v>
      </c>
      <c r="L2378" s="1">
        <v>43324</v>
      </c>
      <c r="M2378" t="s">
        <v>14</v>
      </c>
    </row>
    <row r="2379" spans="1:13" x14ac:dyDescent="0.25">
      <c r="A2379">
        <v>832460495</v>
      </c>
      <c r="B2379">
        <v>56</v>
      </c>
      <c r="C2379">
        <v>5393</v>
      </c>
      <c r="D2379">
        <v>7700</v>
      </c>
      <c r="E2379">
        <v>410015610040000</v>
      </c>
      <c r="F2379">
        <v>97</v>
      </c>
      <c r="G2379">
        <v>19</v>
      </c>
      <c r="H2379">
        <v>2018</v>
      </c>
      <c r="I2379">
        <v>32</v>
      </c>
      <c r="J2379" t="s">
        <v>415</v>
      </c>
      <c r="K2379" s="1">
        <v>43318</v>
      </c>
      <c r="L2379" s="1">
        <v>43324</v>
      </c>
      <c r="M2379" t="s">
        <v>15</v>
      </c>
    </row>
    <row r="2380" spans="1:13" x14ac:dyDescent="0.25">
      <c r="A2380">
        <v>832460979</v>
      </c>
      <c r="B2380">
        <v>319</v>
      </c>
      <c r="C2380">
        <v>5393</v>
      </c>
      <c r="D2380">
        <v>7700</v>
      </c>
      <c r="E2380">
        <v>410040610065000</v>
      </c>
      <c r="F2380">
        <v>97</v>
      </c>
      <c r="G2380">
        <v>19</v>
      </c>
      <c r="H2380">
        <v>2018</v>
      </c>
      <c r="I2380">
        <v>32</v>
      </c>
      <c r="J2380" t="s">
        <v>415</v>
      </c>
      <c r="K2380" s="1">
        <v>43318</v>
      </c>
      <c r="L2380" s="1">
        <v>43324</v>
      </c>
      <c r="M2380" t="s">
        <v>16</v>
      </c>
    </row>
    <row r="2381" spans="1:13" x14ac:dyDescent="0.25">
      <c r="A2381">
        <v>832461460</v>
      </c>
      <c r="B2381">
        <v>1097</v>
      </c>
      <c r="C2381">
        <v>5393</v>
      </c>
      <c r="D2381">
        <v>7700</v>
      </c>
      <c r="E2381">
        <v>410065610085000</v>
      </c>
      <c r="F2381">
        <v>97</v>
      </c>
      <c r="G2381">
        <v>19</v>
      </c>
      <c r="H2381">
        <v>2018</v>
      </c>
      <c r="I2381">
        <v>32</v>
      </c>
      <c r="J2381" t="s">
        <v>415</v>
      </c>
      <c r="K2381" s="1">
        <v>43318</v>
      </c>
      <c r="L2381" s="1">
        <v>43324</v>
      </c>
      <c r="M2381" t="s">
        <v>17</v>
      </c>
    </row>
    <row r="2382" spans="1:13" x14ac:dyDescent="0.25">
      <c r="A2382">
        <v>832461941</v>
      </c>
      <c r="B2382">
        <v>636</v>
      </c>
      <c r="C2382">
        <v>5393</v>
      </c>
      <c r="D2382">
        <v>7700</v>
      </c>
      <c r="E2382">
        <v>410085799999000</v>
      </c>
      <c r="F2382">
        <v>97</v>
      </c>
      <c r="G2382">
        <v>19</v>
      </c>
      <c r="H2382">
        <v>2018</v>
      </c>
      <c r="I2382">
        <v>32</v>
      </c>
      <c r="J2382" t="s">
        <v>415</v>
      </c>
      <c r="K2382" s="1">
        <v>43318</v>
      </c>
      <c r="L2382" s="1">
        <v>43324</v>
      </c>
      <c r="M2382" t="s">
        <v>18</v>
      </c>
    </row>
    <row r="2383" spans="1:13" x14ac:dyDescent="0.25">
      <c r="A2383">
        <v>832462506</v>
      </c>
      <c r="B2383">
        <v>2118</v>
      </c>
      <c r="C2383">
        <v>5393</v>
      </c>
      <c r="F2383">
        <v>97</v>
      </c>
      <c r="G2383">
        <v>19</v>
      </c>
      <c r="H2383">
        <v>2018</v>
      </c>
      <c r="I2383">
        <v>32</v>
      </c>
      <c r="J2383" t="s">
        <v>415</v>
      </c>
      <c r="K2383" s="1">
        <v>43318</v>
      </c>
      <c r="L2383" s="1">
        <v>43324</v>
      </c>
      <c r="M2383" t="s">
        <v>19</v>
      </c>
    </row>
    <row r="2384" spans="1:13" x14ac:dyDescent="0.25">
      <c r="A2384">
        <v>832460026</v>
      </c>
      <c r="B2384">
        <v>7</v>
      </c>
      <c r="C2384">
        <v>5393</v>
      </c>
      <c r="D2384">
        <v>7700</v>
      </c>
      <c r="E2384">
        <v>400000610015000</v>
      </c>
      <c r="F2384">
        <v>97</v>
      </c>
      <c r="G2384">
        <v>19</v>
      </c>
      <c r="H2384">
        <v>2018</v>
      </c>
      <c r="I2384">
        <v>33</v>
      </c>
      <c r="J2384" t="s">
        <v>416</v>
      </c>
      <c r="K2384" s="1">
        <v>43325</v>
      </c>
      <c r="L2384" s="1">
        <v>43331</v>
      </c>
      <c r="M2384" t="s">
        <v>14</v>
      </c>
    </row>
    <row r="2385" spans="1:13" x14ac:dyDescent="0.25">
      <c r="A2385">
        <v>832460507</v>
      </c>
      <c r="B2385">
        <v>46</v>
      </c>
      <c r="C2385">
        <v>5393</v>
      </c>
      <c r="D2385">
        <v>7700</v>
      </c>
      <c r="E2385">
        <v>410015610040000</v>
      </c>
      <c r="F2385">
        <v>97</v>
      </c>
      <c r="G2385">
        <v>19</v>
      </c>
      <c r="H2385">
        <v>2018</v>
      </c>
      <c r="I2385">
        <v>33</v>
      </c>
      <c r="J2385" t="s">
        <v>416</v>
      </c>
      <c r="K2385" s="1">
        <v>43325</v>
      </c>
      <c r="L2385" s="1">
        <v>43331</v>
      </c>
      <c r="M2385" t="s">
        <v>15</v>
      </c>
    </row>
    <row r="2386" spans="1:13" x14ac:dyDescent="0.25">
      <c r="A2386">
        <v>832460988</v>
      </c>
      <c r="B2386">
        <v>312</v>
      </c>
      <c r="C2386">
        <v>5393</v>
      </c>
      <c r="D2386">
        <v>7700</v>
      </c>
      <c r="E2386">
        <v>410040610065000</v>
      </c>
      <c r="F2386">
        <v>97</v>
      </c>
      <c r="G2386">
        <v>19</v>
      </c>
      <c r="H2386">
        <v>2018</v>
      </c>
      <c r="I2386">
        <v>33</v>
      </c>
      <c r="J2386" t="s">
        <v>416</v>
      </c>
      <c r="K2386" s="1">
        <v>43325</v>
      </c>
      <c r="L2386" s="1">
        <v>43331</v>
      </c>
      <c r="M2386" t="s">
        <v>16</v>
      </c>
    </row>
    <row r="2387" spans="1:13" x14ac:dyDescent="0.25">
      <c r="A2387">
        <v>832461469</v>
      </c>
      <c r="B2387">
        <v>1002</v>
      </c>
      <c r="C2387">
        <v>5393</v>
      </c>
      <c r="D2387">
        <v>7700</v>
      </c>
      <c r="E2387">
        <v>410065610085000</v>
      </c>
      <c r="F2387">
        <v>97</v>
      </c>
      <c r="G2387">
        <v>19</v>
      </c>
      <c r="H2387">
        <v>2018</v>
      </c>
      <c r="I2387">
        <v>33</v>
      </c>
      <c r="J2387" t="s">
        <v>416</v>
      </c>
      <c r="K2387" s="1">
        <v>43325</v>
      </c>
      <c r="L2387" s="1">
        <v>43331</v>
      </c>
      <c r="M2387" t="s">
        <v>17</v>
      </c>
    </row>
    <row r="2388" spans="1:13" x14ac:dyDescent="0.25">
      <c r="A2388">
        <v>832461950</v>
      </c>
      <c r="B2388">
        <v>556</v>
      </c>
      <c r="C2388">
        <v>5393</v>
      </c>
      <c r="D2388">
        <v>7700</v>
      </c>
      <c r="E2388">
        <v>410085799999000</v>
      </c>
      <c r="F2388">
        <v>97</v>
      </c>
      <c r="G2388">
        <v>19</v>
      </c>
      <c r="H2388">
        <v>2018</v>
      </c>
      <c r="I2388">
        <v>33</v>
      </c>
      <c r="J2388" t="s">
        <v>416</v>
      </c>
      <c r="K2388" s="1">
        <v>43325</v>
      </c>
      <c r="L2388" s="1">
        <v>43331</v>
      </c>
      <c r="M2388" t="s">
        <v>18</v>
      </c>
    </row>
    <row r="2389" spans="1:13" x14ac:dyDescent="0.25">
      <c r="A2389">
        <v>832462578</v>
      </c>
      <c r="B2389">
        <v>1923</v>
      </c>
      <c r="C2389">
        <v>5393</v>
      </c>
      <c r="F2389">
        <v>97</v>
      </c>
      <c r="G2389">
        <v>19</v>
      </c>
      <c r="H2389">
        <v>2018</v>
      </c>
      <c r="I2389">
        <v>33</v>
      </c>
      <c r="J2389" t="s">
        <v>416</v>
      </c>
      <c r="K2389" s="1">
        <v>43325</v>
      </c>
      <c r="L2389" s="1">
        <v>43331</v>
      </c>
      <c r="M2389" t="s">
        <v>19</v>
      </c>
    </row>
    <row r="2390" spans="1:13" x14ac:dyDescent="0.25">
      <c r="A2390">
        <v>832460035</v>
      </c>
      <c r="B2390">
        <v>7</v>
      </c>
      <c r="C2390">
        <v>5393</v>
      </c>
      <c r="D2390">
        <v>7700</v>
      </c>
      <c r="E2390">
        <v>400000610015000</v>
      </c>
      <c r="F2390">
        <v>97</v>
      </c>
      <c r="G2390">
        <v>19</v>
      </c>
      <c r="H2390">
        <v>2018</v>
      </c>
      <c r="I2390">
        <v>34</v>
      </c>
      <c r="J2390" t="s">
        <v>417</v>
      </c>
      <c r="K2390" s="1">
        <v>43332</v>
      </c>
      <c r="L2390" s="1">
        <v>43338</v>
      </c>
      <c r="M2390" t="s">
        <v>14</v>
      </c>
    </row>
    <row r="2391" spans="1:13" x14ac:dyDescent="0.25">
      <c r="A2391">
        <v>832460516</v>
      </c>
      <c r="B2391">
        <v>30</v>
      </c>
      <c r="C2391">
        <v>5393</v>
      </c>
      <c r="D2391">
        <v>7700</v>
      </c>
      <c r="E2391">
        <v>410015610040000</v>
      </c>
      <c r="F2391">
        <v>97</v>
      </c>
      <c r="G2391">
        <v>19</v>
      </c>
      <c r="H2391">
        <v>2018</v>
      </c>
      <c r="I2391">
        <v>34</v>
      </c>
      <c r="J2391" t="s">
        <v>417</v>
      </c>
      <c r="K2391" s="1">
        <v>43332</v>
      </c>
      <c r="L2391" s="1">
        <v>43338</v>
      </c>
      <c r="M2391" t="s">
        <v>15</v>
      </c>
    </row>
    <row r="2392" spans="1:13" x14ac:dyDescent="0.25">
      <c r="A2392">
        <v>832460997</v>
      </c>
      <c r="B2392">
        <v>305</v>
      </c>
      <c r="C2392">
        <v>5393</v>
      </c>
      <c r="D2392">
        <v>7700</v>
      </c>
      <c r="E2392">
        <v>410040610065000</v>
      </c>
      <c r="F2392">
        <v>97</v>
      </c>
      <c r="G2392">
        <v>19</v>
      </c>
      <c r="H2392">
        <v>2018</v>
      </c>
      <c r="I2392">
        <v>34</v>
      </c>
      <c r="J2392" t="s">
        <v>417</v>
      </c>
      <c r="K2392" s="1">
        <v>43332</v>
      </c>
      <c r="L2392" s="1">
        <v>43338</v>
      </c>
      <c r="M2392" t="s">
        <v>16</v>
      </c>
    </row>
    <row r="2393" spans="1:13" x14ac:dyDescent="0.25">
      <c r="A2393">
        <v>832461478</v>
      </c>
      <c r="B2393">
        <v>1048</v>
      </c>
      <c r="C2393">
        <v>5393</v>
      </c>
      <c r="D2393">
        <v>7700</v>
      </c>
      <c r="E2393">
        <v>410065610085000</v>
      </c>
      <c r="F2393">
        <v>97</v>
      </c>
      <c r="G2393">
        <v>19</v>
      </c>
      <c r="H2393">
        <v>2018</v>
      </c>
      <c r="I2393">
        <v>34</v>
      </c>
      <c r="J2393" t="s">
        <v>417</v>
      </c>
      <c r="K2393" s="1">
        <v>43332</v>
      </c>
      <c r="L2393" s="1">
        <v>43338</v>
      </c>
      <c r="M2393" t="s">
        <v>17</v>
      </c>
    </row>
    <row r="2394" spans="1:13" x14ac:dyDescent="0.25">
      <c r="A2394">
        <v>832461960</v>
      </c>
      <c r="B2394">
        <v>614</v>
      </c>
      <c r="C2394">
        <v>5393</v>
      </c>
      <c r="D2394">
        <v>7700</v>
      </c>
      <c r="E2394">
        <v>410085799999000</v>
      </c>
      <c r="F2394">
        <v>97</v>
      </c>
      <c r="G2394">
        <v>19</v>
      </c>
      <c r="H2394">
        <v>2018</v>
      </c>
      <c r="I2394">
        <v>34</v>
      </c>
      <c r="J2394" t="s">
        <v>417</v>
      </c>
      <c r="K2394" s="1">
        <v>43332</v>
      </c>
      <c r="L2394" s="1">
        <v>43338</v>
      </c>
      <c r="M2394" t="s">
        <v>18</v>
      </c>
    </row>
    <row r="2395" spans="1:13" x14ac:dyDescent="0.25">
      <c r="A2395">
        <v>832462263</v>
      </c>
      <c r="B2395">
        <v>2004</v>
      </c>
      <c r="C2395">
        <v>5393</v>
      </c>
      <c r="F2395">
        <v>97</v>
      </c>
      <c r="G2395">
        <v>19</v>
      </c>
      <c r="H2395">
        <v>2018</v>
      </c>
      <c r="I2395">
        <v>34</v>
      </c>
      <c r="J2395" t="s">
        <v>417</v>
      </c>
      <c r="K2395" s="1">
        <v>43332</v>
      </c>
      <c r="L2395" s="1">
        <v>43338</v>
      </c>
      <c r="M2395" t="s">
        <v>19</v>
      </c>
    </row>
    <row r="2396" spans="1:13" x14ac:dyDescent="0.25">
      <c r="A2396">
        <v>832460044</v>
      </c>
      <c r="B2396">
        <v>10</v>
      </c>
      <c r="C2396">
        <v>5393</v>
      </c>
      <c r="D2396">
        <v>7700</v>
      </c>
      <c r="E2396">
        <v>400000610015000</v>
      </c>
      <c r="F2396">
        <v>97</v>
      </c>
      <c r="G2396">
        <v>19</v>
      </c>
      <c r="H2396">
        <v>2018</v>
      </c>
      <c r="I2396">
        <v>35</v>
      </c>
      <c r="J2396" t="s">
        <v>418</v>
      </c>
      <c r="K2396" s="1">
        <v>43339</v>
      </c>
      <c r="L2396" s="1">
        <v>43345</v>
      </c>
      <c r="M2396" t="s">
        <v>14</v>
      </c>
    </row>
    <row r="2397" spans="1:13" x14ac:dyDescent="0.25">
      <c r="A2397">
        <v>832460525</v>
      </c>
      <c r="B2397">
        <v>35</v>
      </c>
      <c r="C2397">
        <v>5393</v>
      </c>
      <c r="D2397">
        <v>7700</v>
      </c>
      <c r="E2397">
        <v>410015610040000</v>
      </c>
      <c r="F2397">
        <v>97</v>
      </c>
      <c r="G2397">
        <v>19</v>
      </c>
      <c r="H2397">
        <v>2018</v>
      </c>
      <c r="I2397">
        <v>35</v>
      </c>
      <c r="J2397" t="s">
        <v>418</v>
      </c>
      <c r="K2397" s="1">
        <v>43339</v>
      </c>
      <c r="L2397" s="1">
        <v>43345</v>
      </c>
      <c r="M2397" t="s">
        <v>15</v>
      </c>
    </row>
    <row r="2398" spans="1:13" x14ac:dyDescent="0.25">
      <c r="A2398">
        <v>832461006</v>
      </c>
      <c r="B2398">
        <v>299</v>
      </c>
      <c r="C2398">
        <v>5393</v>
      </c>
      <c r="D2398">
        <v>7700</v>
      </c>
      <c r="E2398">
        <v>410040610065000</v>
      </c>
      <c r="F2398">
        <v>97</v>
      </c>
      <c r="G2398">
        <v>19</v>
      </c>
      <c r="H2398">
        <v>2018</v>
      </c>
      <c r="I2398">
        <v>35</v>
      </c>
      <c r="J2398" t="s">
        <v>418</v>
      </c>
      <c r="K2398" s="1">
        <v>43339</v>
      </c>
      <c r="L2398" s="1">
        <v>43345</v>
      </c>
      <c r="M2398" t="s">
        <v>16</v>
      </c>
    </row>
    <row r="2399" spans="1:13" x14ac:dyDescent="0.25">
      <c r="A2399">
        <v>832461487</v>
      </c>
      <c r="B2399">
        <v>985</v>
      </c>
      <c r="C2399">
        <v>5393</v>
      </c>
      <c r="D2399">
        <v>7700</v>
      </c>
      <c r="E2399">
        <v>410065610085000</v>
      </c>
      <c r="F2399">
        <v>97</v>
      </c>
      <c r="G2399">
        <v>19</v>
      </c>
      <c r="H2399">
        <v>2018</v>
      </c>
      <c r="I2399">
        <v>35</v>
      </c>
      <c r="J2399" t="s">
        <v>418</v>
      </c>
      <c r="K2399" s="1">
        <v>43339</v>
      </c>
      <c r="L2399" s="1">
        <v>43345</v>
      </c>
      <c r="M2399" t="s">
        <v>17</v>
      </c>
    </row>
    <row r="2400" spans="1:13" x14ac:dyDescent="0.25">
      <c r="A2400">
        <v>832461968</v>
      </c>
      <c r="B2400">
        <v>573</v>
      </c>
      <c r="C2400">
        <v>5393</v>
      </c>
      <c r="D2400">
        <v>7700</v>
      </c>
      <c r="E2400">
        <v>410085799999000</v>
      </c>
      <c r="F2400">
        <v>97</v>
      </c>
      <c r="G2400">
        <v>19</v>
      </c>
      <c r="H2400">
        <v>2018</v>
      </c>
      <c r="I2400">
        <v>35</v>
      </c>
      <c r="J2400" t="s">
        <v>418</v>
      </c>
      <c r="K2400" s="1">
        <v>43339</v>
      </c>
      <c r="L2400" s="1">
        <v>43345</v>
      </c>
      <c r="M2400" t="s">
        <v>18</v>
      </c>
    </row>
    <row r="2401" spans="1:13" x14ac:dyDescent="0.25">
      <c r="A2401">
        <v>832462586</v>
      </c>
      <c r="B2401">
        <v>1902</v>
      </c>
      <c r="C2401">
        <v>5393</v>
      </c>
      <c r="F2401">
        <v>97</v>
      </c>
      <c r="G2401">
        <v>19</v>
      </c>
      <c r="H2401">
        <v>2018</v>
      </c>
      <c r="I2401">
        <v>35</v>
      </c>
      <c r="J2401" t="s">
        <v>418</v>
      </c>
      <c r="K2401" s="1">
        <v>43339</v>
      </c>
      <c r="L2401" s="1">
        <v>43345</v>
      </c>
      <c r="M2401" t="s">
        <v>19</v>
      </c>
    </row>
    <row r="2402" spans="1:13" x14ac:dyDescent="0.25">
      <c r="A2402">
        <v>832460053</v>
      </c>
      <c r="B2402">
        <v>4</v>
      </c>
      <c r="C2402">
        <v>5393</v>
      </c>
      <c r="D2402">
        <v>7700</v>
      </c>
      <c r="E2402">
        <v>400000610015000</v>
      </c>
      <c r="F2402">
        <v>97</v>
      </c>
      <c r="G2402">
        <v>19</v>
      </c>
      <c r="H2402">
        <v>2018</v>
      </c>
      <c r="I2402">
        <v>36</v>
      </c>
      <c r="J2402" t="s">
        <v>419</v>
      </c>
      <c r="K2402" s="1">
        <v>43346</v>
      </c>
      <c r="L2402" s="1">
        <v>43352</v>
      </c>
      <c r="M2402" t="s">
        <v>14</v>
      </c>
    </row>
    <row r="2403" spans="1:13" x14ac:dyDescent="0.25">
      <c r="A2403">
        <v>832460534</v>
      </c>
      <c r="B2403">
        <v>34</v>
      </c>
      <c r="C2403">
        <v>5393</v>
      </c>
      <c r="D2403">
        <v>7700</v>
      </c>
      <c r="E2403">
        <v>410015610040000</v>
      </c>
      <c r="F2403">
        <v>97</v>
      </c>
      <c r="G2403">
        <v>19</v>
      </c>
      <c r="H2403">
        <v>2018</v>
      </c>
      <c r="I2403">
        <v>36</v>
      </c>
      <c r="J2403" t="s">
        <v>419</v>
      </c>
      <c r="K2403" s="1">
        <v>43346</v>
      </c>
      <c r="L2403" s="1">
        <v>43352</v>
      </c>
      <c r="M2403" t="s">
        <v>15</v>
      </c>
    </row>
    <row r="2404" spans="1:13" x14ac:dyDescent="0.25">
      <c r="A2404">
        <v>832461015</v>
      </c>
      <c r="B2404">
        <v>321</v>
      </c>
      <c r="C2404">
        <v>5393</v>
      </c>
      <c r="D2404">
        <v>7700</v>
      </c>
      <c r="E2404">
        <v>410040610065000</v>
      </c>
      <c r="F2404">
        <v>97</v>
      </c>
      <c r="G2404">
        <v>19</v>
      </c>
      <c r="H2404">
        <v>2018</v>
      </c>
      <c r="I2404">
        <v>36</v>
      </c>
      <c r="J2404" t="s">
        <v>419</v>
      </c>
      <c r="K2404" s="1">
        <v>43346</v>
      </c>
      <c r="L2404" s="1">
        <v>43352</v>
      </c>
      <c r="M2404" t="s">
        <v>16</v>
      </c>
    </row>
    <row r="2405" spans="1:13" x14ac:dyDescent="0.25">
      <c r="A2405">
        <v>832461496</v>
      </c>
      <c r="B2405">
        <v>1013</v>
      </c>
      <c r="C2405">
        <v>5393</v>
      </c>
      <c r="D2405">
        <v>7700</v>
      </c>
      <c r="E2405">
        <v>410065610085000</v>
      </c>
      <c r="F2405">
        <v>97</v>
      </c>
      <c r="G2405">
        <v>19</v>
      </c>
      <c r="H2405">
        <v>2018</v>
      </c>
      <c r="I2405">
        <v>36</v>
      </c>
      <c r="J2405" t="s">
        <v>419</v>
      </c>
      <c r="K2405" s="1">
        <v>43346</v>
      </c>
      <c r="L2405" s="1">
        <v>43352</v>
      </c>
      <c r="M2405" t="s">
        <v>17</v>
      </c>
    </row>
    <row r="2406" spans="1:13" x14ac:dyDescent="0.25">
      <c r="A2406">
        <v>832461977</v>
      </c>
      <c r="B2406">
        <v>607</v>
      </c>
      <c r="C2406">
        <v>5393</v>
      </c>
      <c r="D2406">
        <v>7700</v>
      </c>
      <c r="E2406">
        <v>410085799999000</v>
      </c>
      <c r="F2406">
        <v>97</v>
      </c>
      <c r="G2406">
        <v>19</v>
      </c>
      <c r="H2406">
        <v>2018</v>
      </c>
      <c r="I2406">
        <v>36</v>
      </c>
      <c r="J2406" t="s">
        <v>419</v>
      </c>
      <c r="K2406" s="1">
        <v>43346</v>
      </c>
      <c r="L2406" s="1">
        <v>43352</v>
      </c>
      <c r="M2406" t="s">
        <v>18</v>
      </c>
    </row>
    <row r="2407" spans="1:13" x14ac:dyDescent="0.25">
      <c r="A2407">
        <v>832462537</v>
      </c>
      <c r="B2407">
        <v>1979</v>
      </c>
      <c r="C2407">
        <v>5393</v>
      </c>
      <c r="F2407">
        <v>97</v>
      </c>
      <c r="G2407">
        <v>19</v>
      </c>
      <c r="H2407">
        <v>2018</v>
      </c>
      <c r="I2407">
        <v>36</v>
      </c>
      <c r="J2407" t="s">
        <v>419</v>
      </c>
      <c r="K2407" s="1">
        <v>43346</v>
      </c>
      <c r="L2407" s="1">
        <v>43352</v>
      </c>
      <c r="M2407" t="s">
        <v>19</v>
      </c>
    </row>
    <row r="2408" spans="1:13" x14ac:dyDescent="0.25">
      <c r="A2408">
        <v>832460062</v>
      </c>
      <c r="B2408">
        <v>11</v>
      </c>
      <c r="C2408">
        <v>5393</v>
      </c>
      <c r="D2408">
        <v>7700</v>
      </c>
      <c r="E2408">
        <v>400000610015000</v>
      </c>
      <c r="F2408">
        <v>97</v>
      </c>
      <c r="G2408">
        <v>19</v>
      </c>
      <c r="H2408">
        <v>2018</v>
      </c>
      <c r="I2408">
        <v>37</v>
      </c>
      <c r="J2408" t="s">
        <v>420</v>
      </c>
      <c r="K2408" s="1">
        <v>43353</v>
      </c>
      <c r="L2408" s="1">
        <v>43359</v>
      </c>
      <c r="M2408" t="s">
        <v>14</v>
      </c>
    </row>
    <row r="2409" spans="1:13" x14ac:dyDescent="0.25">
      <c r="A2409">
        <v>832460543</v>
      </c>
      <c r="B2409">
        <v>27</v>
      </c>
      <c r="C2409">
        <v>5393</v>
      </c>
      <c r="D2409">
        <v>7700</v>
      </c>
      <c r="E2409">
        <v>410015610040000</v>
      </c>
      <c r="F2409">
        <v>97</v>
      </c>
      <c r="G2409">
        <v>19</v>
      </c>
      <c r="H2409">
        <v>2018</v>
      </c>
      <c r="I2409">
        <v>37</v>
      </c>
      <c r="J2409" t="s">
        <v>420</v>
      </c>
      <c r="K2409" s="1">
        <v>43353</v>
      </c>
      <c r="L2409" s="1">
        <v>43359</v>
      </c>
      <c r="M2409" t="s">
        <v>15</v>
      </c>
    </row>
    <row r="2410" spans="1:13" x14ac:dyDescent="0.25">
      <c r="A2410">
        <v>832461024</v>
      </c>
      <c r="B2410">
        <v>328</v>
      </c>
      <c r="C2410">
        <v>5393</v>
      </c>
      <c r="D2410">
        <v>7700</v>
      </c>
      <c r="E2410">
        <v>410040610065000</v>
      </c>
      <c r="F2410">
        <v>97</v>
      </c>
      <c r="G2410">
        <v>19</v>
      </c>
      <c r="H2410">
        <v>2018</v>
      </c>
      <c r="I2410">
        <v>37</v>
      </c>
      <c r="J2410" t="s">
        <v>420</v>
      </c>
      <c r="K2410" s="1">
        <v>43353</v>
      </c>
      <c r="L2410" s="1">
        <v>43359</v>
      </c>
      <c r="M2410" t="s">
        <v>16</v>
      </c>
    </row>
    <row r="2411" spans="1:13" x14ac:dyDescent="0.25">
      <c r="A2411">
        <v>832461505</v>
      </c>
      <c r="B2411">
        <v>1056</v>
      </c>
      <c r="C2411">
        <v>5393</v>
      </c>
      <c r="D2411">
        <v>7700</v>
      </c>
      <c r="E2411">
        <v>410065610085000</v>
      </c>
      <c r="F2411">
        <v>97</v>
      </c>
      <c r="G2411">
        <v>19</v>
      </c>
      <c r="H2411">
        <v>2018</v>
      </c>
      <c r="I2411">
        <v>37</v>
      </c>
      <c r="J2411" t="s">
        <v>420</v>
      </c>
      <c r="K2411" s="1">
        <v>43353</v>
      </c>
      <c r="L2411" s="1">
        <v>43359</v>
      </c>
      <c r="M2411" t="s">
        <v>17</v>
      </c>
    </row>
    <row r="2412" spans="1:13" x14ac:dyDescent="0.25">
      <c r="A2412">
        <v>832461986</v>
      </c>
      <c r="B2412">
        <v>592</v>
      </c>
      <c r="C2412">
        <v>5393</v>
      </c>
      <c r="D2412">
        <v>7700</v>
      </c>
      <c r="E2412">
        <v>410085799999000</v>
      </c>
      <c r="F2412">
        <v>97</v>
      </c>
      <c r="G2412">
        <v>19</v>
      </c>
      <c r="H2412">
        <v>2018</v>
      </c>
      <c r="I2412">
        <v>37</v>
      </c>
      <c r="J2412" t="s">
        <v>420</v>
      </c>
      <c r="K2412" s="1">
        <v>43353</v>
      </c>
      <c r="L2412" s="1">
        <v>43359</v>
      </c>
      <c r="M2412" t="s">
        <v>18</v>
      </c>
    </row>
    <row r="2413" spans="1:13" x14ac:dyDescent="0.25">
      <c r="A2413">
        <v>832462552</v>
      </c>
      <c r="B2413">
        <v>2014</v>
      </c>
      <c r="C2413">
        <v>5393</v>
      </c>
      <c r="F2413">
        <v>97</v>
      </c>
      <c r="G2413">
        <v>19</v>
      </c>
      <c r="H2413">
        <v>2018</v>
      </c>
      <c r="I2413">
        <v>37</v>
      </c>
      <c r="J2413" t="s">
        <v>420</v>
      </c>
      <c r="K2413" s="1">
        <v>43353</v>
      </c>
      <c r="L2413" s="1">
        <v>43359</v>
      </c>
      <c r="M2413" t="s">
        <v>19</v>
      </c>
    </row>
    <row r="2414" spans="1:13" x14ac:dyDescent="0.25">
      <c r="A2414">
        <v>832460068</v>
      </c>
      <c r="B2414">
        <v>10</v>
      </c>
      <c r="C2414">
        <v>5393</v>
      </c>
      <c r="D2414">
        <v>7700</v>
      </c>
      <c r="E2414">
        <v>400000610015000</v>
      </c>
      <c r="F2414">
        <v>97</v>
      </c>
      <c r="G2414">
        <v>19</v>
      </c>
      <c r="H2414">
        <v>2018</v>
      </c>
      <c r="I2414">
        <v>38</v>
      </c>
      <c r="J2414" t="s">
        <v>421</v>
      </c>
      <c r="K2414" s="1">
        <v>43360</v>
      </c>
      <c r="L2414" s="1">
        <v>43366</v>
      </c>
      <c r="M2414" t="s">
        <v>14</v>
      </c>
    </row>
    <row r="2415" spans="1:13" x14ac:dyDescent="0.25">
      <c r="A2415">
        <v>832460552</v>
      </c>
      <c r="B2415">
        <v>50</v>
      </c>
      <c r="C2415">
        <v>5393</v>
      </c>
      <c r="D2415">
        <v>7700</v>
      </c>
      <c r="E2415">
        <v>410015610040000</v>
      </c>
      <c r="F2415">
        <v>97</v>
      </c>
      <c r="G2415">
        <v>19</v>
      </c>
      <c r="H2415">
        <v>2018</v>
      </c>
      <c r="I2415">
        <v>38</v>
      </c>
      <c r="J2415" t="s">
        <v>421</v>
      </c>
      <c r="K2415" s="1">
        <v>43360</v>
      </c>
      <c r="L2415" s="1">
        <v>43366</v>
      </c>
      <c r="M2415" t="s">
        <v>15</v>
      </c>
    </row>
    <row r="2416" spans="1:13" x14ac:dyDescent="0.25">
      <c r="A2416">
        <v>832461033</v>
      </c>
      <c r="B2416">
        <v>297</v>
      </c>
      <c r="C2416">
        <v>5393</v>
      </c>
      <c r="D2416">
        <v>7700</v>
      </c>
      <c r="E2416">
        <v>410040610065000</v>
      </c>
      <c r="F2416">
        <v>97</v>
      </c>
      <c r="G2416">
        <v>19</v>
      </c>
      <c r="H2416">
        <v>2018</v>
      </c>
      <c r="I2416">
        <v>38</v>
      </c>
      <c r="J2416" t="s">
        <v>421</v>
      </c>
      <c r="K2416" s="1">
        <v>43360</v>
      </c>
      <c r="L2416" s="1">
        <v>43366</v>
      </c>
      <c r="M2416" t="s">
        <v>16</v>
      </c>
    </row>
    <row r="2417" spans="1:13" x14ac:dyDescent="0.25">
      <c r="A2417">
        <v>832461514</v>
      </c>
      <c r="B2417">
        <v>1095</v>
      </c>
      <c r="C2417">
        <v>5393</v>
      </c>
      <c r="D2417">
        <v>7700</v>
      </c>
      <c r="E2417">
        <v>410065610085000</v>
      </c>
      <c r="F2417">
        <v>97</v>
      </c>
      <c r="G2417">
        <v>19</v>
      </c>
      <c r="H2417">
        <v>2018</v>
      </c>
      <c r="I2417">
        <v>38</v>
      </c>
      <c r="J2417" t="s">
        <v>421</v>
      </c>
      <c r="K2417" s="1">
        <v>43360</v>
      </c>
      <c r="L2417" s="1">
        <v>43366</v>
      </c>
      <c r="M2417" t="s">
        <v>17</v>
      </c>
    </row>
    <row r="2418" spans="1:13" x14ac:dyDescent="0.25">
      <c r="A2418">
        <v>832461995</v>
      </c>
      <c r="B2418">
        <v>604</v>
      </c>
      <c r="C2418">
        <v>5393</v>
      </c>
      <c r="D2418">
        <v>7700</v>
      </c>
      <c r="E2418">
        <v>410085799999000</v>
      </c>
      <c r="F2418">
        <v>97</v>
      </c>
      <c r="G2418">
        <v>19</v>
      </c>
      <c r="H2418">
        <v>2018</v>
      </c>
      <c r="I2418">
        <v>38</v>
      </c>
      <c r="J2418" t="s">
        <v>421</v>
      </c>
      <c r="K2418" s="1">
        <v>43360</v>
      </c>
      <c r="L2418" s="1">
        <v>43366</v>
      </c>
      <c r="M2418" t="s">
        <v>18</v>
      </c>
    </row>
    <row r="2419" spans="1:13" x14ac:dyDescent="0.25">
      <c r="A2419">
        <v>832462257</v>
      </c>
      <c r="B2419">
        <v>2056</v>
      </c>
      <c r="C2419">
        <v>5393</v>
      </c>
      <c r="F2419">
        <v>97</v>
      </c>
      <c r="G2419">
        <v>19</v>
      </c>
      <c r="H2419">
        <v>2018</v>
      </c>
      <c r="I2419">
        <v>38</v>
      </c>
      <c r="J2419" t="s">
        <v>421</v>
      </c>
      <c r="K2419" s="1">
        <v>43360</v>
      </c>
      <c r="L2419" s="1">
        <v>43366</v>
      </c>
      <c r="M2419" t="s">
        <v>19</v>
      </c>
    </row>
    <row r="2420" spans="1:13" x14ac:dyDescent="0.25">
      <c r="A2420">
        <v>832460080</v>
      </c>
      <c r="B2420">
        <v>5</v>
      </c>
      <c r="C2420">
        <v>5393</v>
      </c>
      <c r="D2420">
        <v>7700</v>
      </c>
      <c r="E2420">
        <v>400000610015000</v>
      </c>
      <c r="F2420">
        <v>97</v>
      </c>
      <c r="G2420">
        <v>19</v>
      </c>
      <c r="H2420">
        <v>2018</v>
      </c>
      <c r="I2420">
        <v>39</v>
      </c>
      <c r="J2420" t="s">
        <v>422</v>
      </c>
      <c r="K2420" s="1">
        <v>43367</v>
      </c>
      <c r="L2420" s="1">
        <v>43373</v>
      </c>
      <c r="M2420" t="s">
        <v>14</v>
      </c>
    </row>
    <row r="2421" spans="1:13" x14ac:dyDescent="0.25">
      <c r="A2421">
        <v>832460561</v>
      </c>
      <c r="B2421">
        <v>39</v>
      </c>
      <c r="C2421">
        <v>5393</v>
      </c>
      <c r="D2421">
        <v>7700</v>
      </c>
      <c r="E2421">
        <v>410015610040000</v>
      </c>
      <c r="F2421">
        <v>97</v>
      </c>
      <c r="G2421">
        <v>19</v>
      </c>
      <c r="H2421">
        <v>2018</v>
      </c>
      <c r="I2421">
        <v>39</v>
      </c>
      <c r="J2421" t="s">
        <v>422</v>
      </c>
      <c r="K2421" s="1">
        <v>43367</v>
      </c>
      <c r="L2421" s="1">
        <v>43373</v>
      </c>
      <c r="M2421" t="s">
        <v>15</v>
      </c>
    </row>
    <row r="2422" spans="1:13" x14ac:dyDescent="0.25">
      <c r="A2422">
        <v>832461042</v>
      </c>
      <c r="B2422">
        <v>302</v>
      </c>
      <c r="C2422">
        <v>5393</v>
      </c>
      <c r="D2422">
        <v>7700</v>
      </c>
      <c r="E2422">
        <v>410040610065000</v>
      </c>
      <c r="F2422">
        <v>97</v>
      </c>
      <c r="G2422">
        <v>19</v>
      </c>
      <c r="H2422">
        <v>2018</v>
      </c>
      <c r="I2422">
        <v>39</v>
      </c>
      <c r="J2422" t="s">
        <v>422</v>
      </c>
      <c r="K2422" s="1">
        <v>43367</v>
      </c>
      <c r="L2422" s="1">
        <v>43373</v>
      </c>
      <c r="M2422" t="s">
        <v>16</v>
      </c>
    </row>
    <row r="2423" spans="1:13" x14ac:dyDescent="0.25">
      <c r="A2423">
        <v>832461523</v>
      </c>
      <c r="B2423">
        <v>1028</v>
      </c>
      <c r="C2423">
        <v>5393</v>
      </c>
      <c r="D2423">
        <v>7700</v>
      </c>
      <c r="E2423">
        <v>410065610085000</v>
      </c>
      <c r="F2423">
        <v>97</v>
      </c>
      <c r="G2423">
        <v>19</v>
      </c>
      <c r="H2423">
        <v>2018</v>
      </c>
      <c r="I2423">
        <v>39</v>
      </c>
      <c r="J2423" t="s">
        <v>422</v>
      </c>
      <c r="K2423" s="1">
        <v>43367</v>
      </c>
      <c r="L2423" s="1">
        <v>43373</v>
      </c>
      <c r="M2423" t="s">
        <v>17</v>
      </c>
    </row>
    <row r="2424" spans="1:13" x14ac:dyDescent="0.25">
      <c r="A2424">
        <v>832462004</v>
      </c>
      <c r="B2424">
        <v>532</v>
      </c>
      <c r="C2424">
        <v>5393</v>
      </c>
      <c r="D2424">
        <v>7700</v>
      </c>
      <c r="E2424">
        <v>410085799999000</v>
      </c>
      <c r="F2424">
        <v>97</v>
      </c>
      <c r="G2424">
        <v>19</v>
      </c>
      <c r="H2424">
        <v>2018</v>
      </c>
      <c r="I2424">
        <v>39</v>
      </c>
      <c r="J2424" t="s">
        <v>422</v>
      </c>
      <c r="K2424" s="1">
        <v>43367</v>
      </c>
      <c r="L2424" s="1">
        <v>43373</v>
      </c>
      <c r="M2424" t="s">
        <v>18</v>
      </c>
    </row>
    <row r="2425" spans="1:13" x14ac:dyDescent="0.25">
      <c r="A2425">
        <v>832462244</v>
      </c>
      <c r="B2425">
        <v>1906</v>
      </c>
      <c r="C2425">
        <v>5393</v>
      </c>
      <c r="F2425">
        <v>97</v>
      </c>
      <c r="G2425">
        <v>19</v>
      </c>
      <c r="H2425">
        <v>2018</v>
      </c>
      <c r="I2425">
        <v>39</v>
      </c>
      <c r="J2425" t="s">
        <v>422</v>
      </c>
      <c r="K2425" s="1">
        <v>43367</v>
      </c>
      <c r="L2425" s="1">
        <v>43373</v>
      </c>
      <c r="M2425" t="s">
        <v>19</v>
      </c>
    </row>
    <row r="2426" spans="1:13" x14ac:dyDescent="0.25">
      <c r="A2426">
        <v>832460089</v>
      </c>
      <c r="B2426">
        <v>9</v>
      </c>
      <c r="C2426">
        <v>5393</v>
      </c>
      <c r="D2426">
        <v>7700</v>
      </c>
      <c r="E2426">
        <v>400000610015000</v>
      </c>
      <c r="F2426">
        <v>97</v>
      </c>
      <c r="G2426">
        <v>19</v>
      </c>
      <c r="H2426">
        <v>2018</v>
      </c>
      <c r="I2426">
        <v>40</v>
      </c>
      <c r="J2426" t="s">
        <v>423</v>
      </c>
      <c r="K2426" s="1">
        <v>43374</v>
      </c>
      <c r="L2426" s="1">
        <v>43380</v>
      </c>
      <c r="M2426" t="s">
        <v>14</v>
      </c>
    </row>
    <row r="2427" spans="1:13" x14ac:dyDescent="0.25">
      <c r="A2427">
        <v>832460570</v>
      </c>
      <c r="B2427">
        <v>29</v>
      </c>
      <c r="C2427">
        <v>5393</v>
      </c>
      <c r="D2427">
        <v>7700</v>
      </c>
      <c r="E2427">
        <v>410015610040000</v>
      </c>
      <c r="F2427">
        <v>97</v>
      </c>
      <c r="G2427">
        <v>19</v>
      </c>
      <c r="H2427">
        <v>2018</v>
      </c>
      <c r="I2427">
        <v>40</v>
      </c>
      <c r="J2427" t="s">
        <v>423</v>
      </c>
      <c r="K2427" s="1">
        <v>43374</v>
      </c>
      <c r="L2427" s="1">
        <v>43380</v>
      </c>
      <c r="M2427" t="s">
        <v>15</v>
      </c>
    </row>
    <row r="2428" spans="1:13" x14ac:dyDescent="0.25">
      <c r="A2428">
        <v>832461051</v>
      </c>
      <c r="B2428">
        <v>331</v>
      </c>
      <c r="C2428">
        <v>5393</v>
      </c>
      <c r="D2428">
        <v>7700</v>
      </c>
      <c r="E2428">
        <v>410040610065000</v>
      </c>
      <c r="F2428">
        <v>97</v>
      </c>
      <c r="G2428">
        <v>19</v>
      </c>
      <c r="H2428">
        <v>2018</v>
      </c>
      <c r="I2428">
        <v>40</v>
      </c>
      <c r="J2428" t="s">
        <v>423</v>
      </c>
      <c r="K2428" s="1">
        <v>43374</v>
      </c>
      <c r="L2428" s="1">
        <v>43380</v>
      </c>
      <c r="M2428" t="s">
        <v>16</v>
      </c>
    </row>
    <row r="2429" spans="1:13" x14ac:dyDescent="0.25">
      <c r="A2429">
        <v>832461533</v>
      </c>
      <c r="B2429">
        <v>1124</v>
      </c>
      <c r="C2429">
        <v>5393</v>
      </c>
      <c r="D2429">
        <v>7700</v>
      </c>
      <c r="E2429">
        <v>410065610085000</v>
      </c>
      <c r="F2429">
        <v>97</v>
      </c>
      <c r="G2429">
        <v>19</v>
      </c>
      <c r="H2429">
        <v>2018</v>
      </c>
      <c r="I2429">
        <v>40</v>
      </c>
      <c r="J2429" t="s">
        <v>423</v>
      </c>
      <c r="K2429" s="1">
        <v>43374</v>
      </c>
      <c r="L2429" s="1">
        <v>43380</v>
      </c>
      <c r="M2429" t="s">
        <v>17</v>
      </c>
    </row>
    <row r="2430" spans="1:13" x14ac:dyDescent="0.25">
      <c r="A2430">
        <v>832462013</v>
      </c>
      <c r="B2430">
        <v>630</v>
      </c>
      <c r="C2430">
        <v>5393</v>
      </c>
      <c r="D2430">
        <v>7700</v>
      </c>
      <c r="E2430">
        <v>410085799999000</v>
      </c>
      <c r="F2430">
        <v>97</v>
      </c>
      <c r="G2430">
        <v>19</v>
      </c>
      <c r="H2430">
        <v>2018</v>
      </c>
      <c r="I2430">
        <v>40</v>
      </c>
      <c r="J2430" t="s">
        <v>423</v>
      </c>
      <c r="K2430" s="1">
        <v>43374</v>
      </c>
      <c r="L2430" s="1">
        <v>43380</v>
      </c>
      <c r="M2430" t="s">
        <v>18</v>
      </c>
    </row>
    <row r="2431" spans="1:13" x14ac:dyDescent="0.25">
      <c r="A2431">
        <v>832462510</v>
      </c>
      <c r="B2431">
        <v>2123</v>
      </c>
      <c r="C2431">
        <v>5393</v>
      </c>
      <c r="F2431">
        <v>97</v>
      </c>
      <c r="G2431">
        <v>19</v>
      </c>
      <c r="H2431">
        <v>2018</v>
      </c>
      <c r="I2431">
        <v>40</v>
      </c>
      <c r="J2431" t="s">
        <v>423</v>
      </c>
      <c r="K2431" s="1">
        <v>43374</v>
      </c>
      <c r="L2431" s="1">
        <v>43380</v>
      </c>
      <c r="M2431" t="s">
        <v>19</v>
      </c>
    </row>
    <row r="2432" spans="1:13" x14ac:dyDescent="0.25">
      <c r="A2432">
        <v>832460098</v>
      </c>
      <c r="B2432">
        <v>10</v>
      </c>
      <c r="C2432">
        <v>5393</v>
      </c>
      <c r="D2432">
        <v>7700</v>
      </c>
      <c r="E2432">
        <v>400000610015000</v>
      </c>
      <c r="F2432">
        <v>97</v>
      </c>
      <c r="G2432">
        <v>19</v>
      </c>
      <c r="H2432">
        <v>2018</v>
      </c>
      <c r="I2432">
        <v>41</v>
      </c>
      <c r="J2432" t="s">
        <v>424</v>
      </c>
      <c r="K2432" s="1">
        <v>43381</v>
      </c>
      <c r="L2432" s="1">
        <v>43387</v>
      </c>
      <c r="M2432" t="s">
        <v>14</v>
      </c>
    </row>
    <row r="2433" spans="1:13" x14ac:dyDescent="0.25">
      <c r="A2433">
        <v>832460579</v>
      </c>
      <c r="B2433">
        <v>27</v>
      </c>
      <c r="C2433">
        <v>5393</v>
      </c>
      <c r="D2433">
        <v>7700</v>
      </c>
      <c r="E2433">
        <v>410015610040000</v>
      </c>
      <c r="F2433">
        <v>97</v>
      </c>
      <c r="G2433">
        <v>19</v>
      </c>
      <c r="H2433">
        <v>2018</v>
      </c>
      <c r="I2433">
        <v>41</v>
      </c>
      <c r="J2433" t="s">
        <v>424</v>
      </c>
      <c r="K2433" s="1">
        <v>43381</v>
      </c>
      <c r="L2433" s="1">
        <v>43387</v>
      </c>
      <c r="M2433" t="s">
        <v>15</v>
      </c>
    </row>
    <row r="2434" spans="1:13" x14ac:dyDescent="0.25">
      <c r="A2434">
        <v>832461060</v>
      </c>
      <c r="B2434">
        <v>331</v>
      </c>
      <c r="C2434">
        <v>5393</v>
      </c>
      <c r="D2434">
        <v>7700</v>
      </c>
      <c r="E2434">
        <v>410040610065000</v>
      </c>
      <c r="F2434">
        <v>97</v>
      </c>
      <c r="G2434">
        <v>19</v>
      </c>
      <c r="H2434">
        <v>2018</v>
      </c>
      <c r="I2434">
        <v>41</v>
      </c>
      <c r="J2434" t="s">
        <v>424</v>
      </c>
      <c r="K2434" s="1">
        <v>43381</v>
      </c>
      <c r="L2434" s="1">
        <v>43387</v>
      </c>
      <c r="M2434" t="s">
        <v>16</v>
      </c>
    </row>
    <row r="2435" spans="1:13" x14ac:dyDescent="0.25">
      <c r="A2435">
        <v>832461541</v>
      </c>
      <c r="B2435">
        <v>1083</v>
      </c>
      <c r="C2435">
        <v>5393</v>
      </c>
      <c r="D2435">
        <v>7700</v>
      </c>
      <c r="E2435">
        <v>410065610085000</v>
      </c>
      <c r="F2435">
        <v>97</v>
      </c>
      <c r="G2435">
        <v>19</v>
      </c>
      <c r="H2435">
        <v>2018</v>
      </c>
      <c r="I2435">
        <v>41</v>
      </c>
      <c r="J2435" t="s">
        <v>424</v>
      </c>
      <c r="K2435" s="1">
        <v>43381</v>
      </c>
      <c r="L2435" s="1">
        <v>43387</v>
      </c>
      <c r="M2435" t="s">
        <v>17</v>
      </c>
    </row>
    <row r="2436" spans="1:13" x14ac:dyDescent="0.25">
      <c r="A2436">
        <v>832462022</v>
      </c>
      <c r="B2436">
        <v>625</v>
      </c>
      <c r="C2436">
        <v>5393</v>
      </c>
      <c r="D2436">
        <v>7700</v>
      </c>
      <c r="E2436">
        <v>410085799999000</v>
      </c>
      <c r="F2436">
        <v>97</v>
      </c>
      <c r="G2436">
        <v>19</v>
      </c>
      <c r="H2436">
        <v>2018</v>
      </c>
      <c r="I2436">
        <v>41</v>
      </c>
      <c r="J2436" t="s">
        <v>424</v>
      </c>
      <c r="K2436" s="1">
        <v>43381</v>
      </c>
      <c r="L2436" s="1">
        <v>43387</v>
      </c>
      <c r="M2436" t="s">
        <v>18</v>
      </c>
    </row>
    <row r="2437" spans="1:13" x14ac:dyDescent="0.25">
      <c r="A2437">
        <v>832462479</v>
      </c>
      <c r="B2437">
        <v>2076</v>
      </c>
      <c r="C2437">
        <v>5393</v>
      </c>
      <c r="F2437">
        <v>97</v>
      </c>
      <c r="G2437">
        <v>19</v>
      </c>
      <c r="H2437">
        <v>2018</v>
      </c>
      <c r="I2437">
        <v>41</v>
      </c>
      <c r="J2437" t="s">
        <v>424</v>
      </c>
      <c r="K2437" s="1">
        <v>43381</v>
      </c>
      <c r="L2437" s="1">
        <v>43387</v>
      </c>
      <c r="M2437" t="s">
        <v>19</v>
      </c>
    </row>
    <row r="2438" spans="1:13" x14ac:dyDescent="0.25">
      <c r="A2438">
        <v>832460107</v>
      </c>
      <c r="B2438">
        <v>9</v>
      </c>
      <c r="C2438">
        <v>5393</v>
      </c>
      <c r="D2438">
        <v>7700</v>
      </c>
      <c r="E2438">
        <v>400000610015000</v>
      </c>
      <c r="F2438">
        <v>97</v>
      </c>
      <c r="G2438">
        <v>19</v>
      </c>
      <c r="H2438">
        <v>2018</v>
      </c>
      <c r="I2438">
        <v>42</v>
      </c>
      <c r="J2438" t="s">
        <v>425</v>
      </c>
      <c r="K2438" s="1">
        <v>43388</v>
      </c>
      <c r="L2438" s="1">
        <v>43394</v>
      </c>
      <c r="M2438" t="s">
        <v>14</v>
      </c>
    </row>
    <row r="2439" spans="1:13" x14ac:dyDescent="0.25">
      <c r="A2439">
        <v>832460588</v>
      </c>
      <c r="B2439">
        <v>31</v>
      </c>
      <c r="C2439">
        <v>5393</v>
      </c>
      <c r="D2439">
        <v>7700</v>
      </c>
      <c r="E2439">
        <v>410015610040000</v>
      </c>
      <c r="F2439">
        <v>97</v>
      </c>
      <c r="G2439">
        <v>19</v>
      </c>
      <c r="H2439">
        <v>2018</v>
      </c>
      <c r="I2439">
        <v>42</v>
      </c>
      <c r="J2439" t="s">
        <v>425</v>
      </c>
      <c r="K2439" s="1">
        <v>43388</v>
      </c>
      <c r="L2439" s="1">
        <v>43394</v>
      </c>
      <c r="M2439" t="s">
        <v>15</v>
      </c>
    </row>
    <row r="2440" spans="1:13" x14ac:dyDescent="0.25">
      <c r="A2440">
        <v>832461069</v>
      </c>
      <c r="B2440">
        <v>267</v>
      </c>
      <c r="C2440">
        <v>5393</v>
      </c>
      <c r="D2440">
        <v>7700</v>
      </c>
      <c r="E2440">
        <v>410040610065000</v>
      </c>
      <c r="F2440">
        <v>97</v>
      </c>
      <c r="G2440">
        <v>19</v>
      </c>
      <c r="H2440">
        <v>2018</v>
      </c>
      <c r="I2440">
        <v>42</v>
      </c>
      <c r="J2440" t="s">
        <v>425</v>
      </c>
      <c r="K2440" s="1">
        <v>43388</v>
      </c>
      <c r="L2440" s="1">
        <v>43394</v>
      </c>
      <c r="M2440" t="s">
        <v>16</v>
      </c>
    </row>
    <row r="2441" spans="1:13" x14ac:dyDescent="0.25">
      <c r="A2441">
        <v>832461550</v>
      </c>
      <c r="B2441">
        <v>1087</v>
      </c>
      <c r="C2441">
        <v>5393</v>
      </c>
      <c r="D2441">
        <v>7700</v>
      </c>
      <c r="E2441">
        <v>410065610085000</v>
      </c>
      <c r="F2441">
        <v>97</v>
      </c>
      <c r="G2441">
        <v>19</v>
      </c>
      <c r="H2441">
        <v>2018</v>
      </c>
      <c r="I2441">
        <v>42</v>
      </c>
      <c r="J2441" t="s">
        <v>425</v>
      </c>
      <c r="K2441" s="1">
        <v>43388</v>
      </c>
      <c r="L2441" s="1">
        <v>43394</v>
      </c>
      <c r="M2441" t="s">
        <v>17</v>
      </c>
    </row>
    <row r="2442" spans="1:13" x14ac:dyDescent="0.25">
      <c r="A2442">
        <v>832462031</v>
      </c>
      <c r="B2442">
        <v>620</v>
      </c>
      <c r="C2442">
        <v>5393</v>
      </c>
      <c r="D2442">
        <v>7700</v>
      </c>
      <c r="E2442">
        <v>410085799999000</v>
      </c>
      <c r="F2442">
        <v>97</v>
      </c>
      <c r="G2442">
        <v>19</v>
      </c>
      <c r="H2442">
        <v>2018</v>
      </c>
      <c r="I2442">
        <v>42</v>
      </c>
      <c r="J2442" t="s">
        <v>425</v>
      </c>
      <c r="K2442" s="1">
        <v>43388</v>
      </c>
      <c r="L2442" s="1">
        <v>43394</v>
      </c>
      <c r="M2442" t="s">
        <v>18</v>
      </c>
    </row>
    <row r="2443" spans="1:13" x14ac:dyDescent="0.25">
      <c r="A2443">
        <v>832462477</v>
      </c>
      <c r="B2443">
        <v>2014</v>
      </c>
      <c r="C2443">
        <v>5393</v>
      </c>
      <c r="F2443">
        <v>97</v>
      </c>
      <c r="G2443">
        <v>19</v>
      </c>
      <c r="H2443">
        <v>2018</v>
      </c>
      <c r="I2443">
        <v>42</v>
      </c>
      <c r="J2443" t="s">
        <v>425</v>
      </c>
      <c r="K2443" s="1">
        <v>43388</v>
      </c>
      <c r="L2443" s="1">
        <v>43394</v>
      </c>
      <c r="M2443" t="s">
        <v>19</v>
      </c>
    </row>
    <row r="2444" spans="1:13" x14ac:dyDescent="0.25">
      <c r="A2444">
        <v>832460116</v>
      </c>
      <c r="B2444">
        <v>5</v>
      </c>
      <c r="C2444">
        <v>5393</v>
      </c>
      <c r="D2444">
        <v>7700</v>
      </c>
      <c r="E2444">
        <v>400000610015000</v>
      </c>
      <c r="F2444">
        <v>97</v>
      </c>
      <c r="G2444">
        <v>19</v>
      </c>
      <c r="H2444">
        <v>2018</v>
      </c>
      <c r="I2444">
        <v>43</v>
      </c>
      <c r="J2444" t="s">
        <v>426</v>
      </c>
      <c r="K2444" s="1">
        <v>43395</v>
      </c>
      <c r="L2444" s="1">
        <v>43401</v>
      </c>
      <c r="M2444" t="s">
        <v>14</v>
      </c>
    </row>
    <row r="2445" spans="1:13" x14ac:dyDescent="0.25">
      <c r="A2445">
        <v>832460597</v>
      </c>
      <c r="B2445">
        <v>37</v>
      </c>
      <c r="C2445">
        <v>5393</v>
      </c>
      <c r="D2445">
        <v>7700</v>
      </c>
      <c r="E2445">
        <v>410015610040000</v>
      </c>
      <c r="F2445">
        <v>97</v>
      </c>
      <c r="G2445">
        <v>19</v>
      </c>
      <c r="H2445">
        <v>2018</v>
      </c>
      <c r="I2445">
        <v>43</v>
      </c>
      <c r="J2445" t="s">
        <v>426</v>
      </c>
      <c r="K2445" s="1">
        <v>43395</v>
      </c>
      <c r="L2445" s="1">
        <v>43401</v>
      </c>
      <c r="M2445" t="s">
        <v>15</v>
      </c>
    </row>
    <row r="2446" spans="1:13" x14ac:dyDescent="0.25">
      <c r="A2446">
        <v>832461078</v>
      </c>
      <c r="B2446">
        <v>308</v>
      </c>
      <c r="C2446">
        <v>5393</v>
      </c>
      <c r="D2446">
        <v>7700</v>
      </c>
      <c r="E2446">
        <v>410040610065000</v>
      </c>
      <c r="F2446">
        <v>97</v>
      </c>
      <c r="G2446">
        <v>19</v>
      </c>
      <c r="H2446">
        <v>2018</v>
      </c>
      <c r="I2446">
        <v>43</v>
      </c>
      <c r="J2446" t="s">
        <v>426</v>
      </c>
      <c r="K2446" s="1">
        <v>43395</v>
      </c>
      <c r="L2446" s="1">
        <v>43401</v>
      </c>
      <c r="M2446" t="s">
        <v>16</v>
      </c>
    </row>
    <row r="2447" spans="1:13" x14ac:dyDescent="0.25">
      <c r="A2447">
        <v>832461559</v>
      </c>
      <c r="B2447">
        <v>1033</v>
      </c>
      <c r="C2447">
        <v>5393</v>
      </c>
      <c r="D2447">
        <v>7700</v>
      </c>
      <c r="E2447">
        <v>410065610085000</v>
      </c>
      <c r="F2447">
        <v>97</v>
      </c>
      <c r="G2447">
        <v>19</v>
      </c>
      <c r="H2447">
        <v>2018</v>
      </c>
      <c r="I2447">
        <v>43</v>
      </c>
      <c r="J2447" t="s">
        <v>426</v>
      </c>
      <c r="K2447" s="1">
        <v>43395</v>
      </c>
      <c r="L2447" s="1">
        <v>43401</v>
      </c>
      <c r="M2447" t="s">
        <v>17</v>
      </c>
    </row>
    <row r="2448" spans="1:13" x14ac:dyDescent="0.25">
      <c r="A2448">
        <v>832462040</v>
      </c>
      <c r="B2448">
        <v>641</v>
      </c>
      <c r="C2448">
        <v>5393</v>
      </c>
      <c r="D2448">
        <v>7700</v>
      </c>
      <c r="E2448">
        <v>410085799999000</v>
      </c>
      <c r="F2448">
        <v>97</v>
      </c>
      <c r="G2448">
        <v>19</v>
      </c>
      <c r="H2448">
        <v>2018</v>
      </c>
      <c r="I2448">
        <v>43</v>
      </c>
      <c r="J2448" t="s">
        <v>426</v>
      </c>
      <c r="K2448" s="1">
        <v>43395</v>
      </c>
      <c r="L2448" s="1">
        <v>43401</v>
      </c>
      <c r="M2448" t="s">
        <v>18</v>
      </c>
    </row>
    <row r="2449" spans="1:13" x14ac:dyDescent="0.25">
      <c r="A2449">
        <v>832462327</v>
      </c>
      <c r="B2449">
        <v>2024</v>
      </c>
      <c r="C2449">
        <v>5393</v>
      </c>
      <c r="F2449">
        <v>97</v>
      </c>
      <c r="G2449">
        <v>19</v>
      </c>
      <c r="H2449">
        <v>2018</v>
      </c>
      <c r="I2449">
        <v>43</v>
      </c>
      <c r="J2449" t="s">
        <v>426</v>
      </c>
      <c r="K2449" s="1">
        <v>43395</v>
      </c>
      <c r="L2449" s="1">
        <v>43401</v>
      </c>
      <c r="M2449" t="s">
        <v>19</v>
      </c>
    </row>
    <row r="2450" spans="1:13" x14ac:dyDescent="0.25">
      <c r="A2450">
        <v>832460125</v>
      </c>
      <c r="B2450">
        <v>10</v>
      </c>
      <c r="C2450">
        <v>5393</v>
      </c>
      <c r="D2450">
        <v>7700</v>
      </c>
      <c r="E2450">
        <v>400000610015000</v>
      </c>
      <c r="F2450">
        <v>97</v>
      </c>
      <c r="G2450">
        <v>19</v>
      </c>
      <c r="H2450">
        <v>2018</v>
      </c>
      <c r="I2450">
        <v>44</v>
      </c>
      <c r="J2450" t="s">
        <v>427</v>
      </c>
      <c r="K2450" s="1">
        <v>43402</v>
      </c>
      <c r="L2450" s="1">
        <v>43408</v>
      </c>
      <c r="M2450" t="s">
        <v>14</v>
      </c>
    </row>
    <row r="2451" spans="1:13" x14ac:dyDescent="0.25">
      <c r="A2451">
        <v>832460606</v>
      </c>
      <c r="B2451">
        <v>36</v>
      </c>
      <c r="C2451">
        <v>5393</v>
      </c>
      <c r="D2451">
        <v>7700</v>
      </c>
      <c r="E2451">
        <v>410015610040000</v>
      </c>
      <c r="F2451">
        <v>97</v>
      </c>
      <c r="G2451">
        <v>19</v>
      </c>
      <c r="H2451">
        <v>2018</v>
      </c>
      <c r="I2451">
        <v>44</v>
      </c>
      <c r="J2451" t="s">
        <v>427</v>
      </c>
      <c r="K2451" s="1">
        <v>43402</v>
      </c>
      <c r="L2451" s="1">
        <v>43408</v>
      </c>
      <c r="M2451" t="s">
        <v>15</v>
      </c>
    </row>
    <row r="2452" spans="1:13" x14ac:dyDescent="0.25">
      <c r="A2452">
        <v>832461087</v>
      </c>
      <c r="B2452">
        <v>336</v>
      </c>
      <c r="C2452">
        <v>5393</v>
      </c>
      <c r="D2452">
        <v>7700</v>
      </c>
      <c r="E2452">
        <v>410040610065000</v>
      </c>
      <c r="F2452">
        <v>97</v>
      </c>
      <c r="G2452">
        <v>19</v>
      </c>
      <c r="H2452">
        <v>2018</v>
      </c>
      <c r="I2452">
        <v>44</v>
      </c>
      <c r="J2452" t="s">
        <v>427</v>
      </c>
      <c r="K2452" s="1">
        <v>43402</v>
      </c>
      <c r="L2452" s="1">
        <v>43408</v>
      </c>
      <c r="M2452" t="s">
        <v>16</v>
      </c>
    </row>
    <row r="2453" spans="1:13" x14ac:dyDescent="0.25">
      <c r="A2453">
        <v>832461568</v>
      </c>
      <c r="B2453">
        <v>1098</v>
      </c>
      <c r="C2453">
        <v>5393</v>
      </c>
      <c r="D2453">
        <v>7700</v>
      </c>
      <c r="E2453">
        <v>410065610085000</v>
      </c>
      <c r="F2453">
        <v>97</v>
      </c>
      <c r="G2453">
        <v>19</v>
      </c>
      <c r="H2453">
        <v>2018</v>
      </c>
      <c r="I2453">
        <v>44</v>
      </c>
      <c r="J2453" t="s">
        <v>427</v>
      </c>
      <c r="K2453" s="1">
        <v>43402</v>
      </c>
      <c r="L2453" s="1">
        <v>43408</v>
      </c>
      <c r="M2453" t="s">
        <v>17</v>
      </c>
    </row>
    <row r="2454" spans="1:13" x14ac:dyDescent="0.25">
      <c r="A2454">
        <v>832462049</v>
      </c>
      <c r="B2454">
        <v>668</v>
      </c>
      <c r="C2454">
        <v>5393</v>
      </c>
      <c r="D2454">
        <v>7700</v>
      </c>
      <c r="E2454">
        <v>410085799999000</v>
      </c>
      <c r="F2454">
        <v>97</v>
      </c>
      <c r="G2454">
        <v>19</v>
      </c>
      <c r="H2454">
        <v>2018</v>
      </c>
      <c r="I2454">
        <v>44</v>
      </c>
      <c r="J2454" t="s">
        <v>427</v>
      </c>
      <c r="K2454" s="1">
        <v>43402</v>
      </c>
      <c r="L2454" s="1">
        <v>43408</v>
      </c>
      <c r="M2454" t="s">
        <v>18</v>
      </c>
    </row>
    <row r="2455" spans="1:13" x14ac:dyDescent="0.25">
      <c r="A2455">
        <v>832462508</v>
      </c>
      <c r="B2455">
        <v>2148</v>
      </c>
      <c r="C2455">
        <v>5393</v>
      </c>
      <c r="F2455">
        <v>97</v>
      </c>
      <c r="G2455">
        <v>19</v>
      </c>
      <c r="H2455">
        <v>2018</v>
      </c>
      <c r="I2455">
        <v>44</v>
      </c>
      <c r="J2455" t="s">
        <v>427</v>
      </c>
      <c r="K2455" s="1">
        <v>43402</v>
      </c>
      <c r="L2455" s="1">
        <v>43408</v>
      </c>
      <c r="M2455" t="s">
        <v>19</v>
      </c>
    </row>
    <row r="2456" spans="1:13" x14ac:dyDescent="0.25">
      <c r="A2456">
        <v>832460134</v>
      </c>
      <c r="B2456">
        <v>13</v>
      </c>
      <c r="C2456">
        <v>5393</v>
      </c>
      <c r="D2456">
        <v>7700</v>
      </c>
      <c r="E2456">
        <v>400000610015000</v>
      </c>
      <c r="F2456">
        <v>97</v>
      </c>
      <c r="G2456">
        <v>19</v>
      </c>
      <c r="H2456">
        <v>2018</v>
      </c>
      <c r="I2456">
        <v>45</v>
      </c>
      <c r="J2456" t="s">
        <v>428</v>
      </c>
      <c r="K2456" s="1">
        <v>43409</v>
      </c>
      <c r="L2456" s="1">
        <v>43415</v>
      </c>
      <c r="M2456" t="s">
        <v>14</v>
      </c>
    </row>
    <row r="2457" spans="1:13" x14ac:dyDescent="0.25">
      <c r="A2457">
        <v>832460615</v>
      </c>
      <c r="B2457">
        <v>33</v>
      </c>
      <c r="C2457">
        <v>5393</v>
      </c>
      <c r="D2457">
        <v>7700</v>
      </c>
      <c r="E2457">
        <v>410015610040000</v>
      </c>
      <c r="F2457">
        <v>97</v>
      </c>
      <c r="G2457">
        <v>19</v>
      </c>
      <c r="H2457">
        <v>2018</v>
      </c>
      <c r="I2457">
        <v>45</v>
      </c>
      <c r="J2457" t="s">
        <v>428</v>
      </c>
      <c r="K2457" s="1">
        <v>43409</v>
      </c>
      <c r="L2457" s="1">
        <v>43415</v>
      </c>
      <c r="M2457" t="s">
        <v>15</v>
      </c>
    </row>
    <row r="2458" spans="1:13" x14ac:dyDescent="0.25">
      <c r="A2458">
        <v>832461096</v>
      </c>
      <c r="B2458">
        <v>320</v>
      </c>
      <c r="C2458">
        <v>5393</v>
      </c>
      <c r="D2458">
        <v>7700</v>
      </c>
      <c r="E2458">
        <v>410040610065000</v>
      </c>
      <c r="F2458">
        <v>97</v>
      </c>
      <c r="G2458">
        <v>19</v>
      </c>
      <c r="H2458">
        <v>2018</v>
      </c>
      <c r="I2458">
        <v>45</v>
      </c>
      <c r="J2458" t="s">
        <v>428</v>
      </c>
      <c r="K2458" s="1">
        <v>43409</v>
      </c>
      <c r="L2458" s="1">
        <v>43415</v>
      </c>
      <c r="M2458" t="s">
        <v>16</v>
      </c>
    </row>
    <row r="2459" spans="1:13" x14ac:dyDescent="0.25">
      <c r="A2459">
        <v>832461577</v>
      </c>
      <c r="B2459">
        <v>1051</v>
      </c>
      <c r="C2459">
        <v>5393</v>
      </c>
      <c r="D2459">
        <v>7700</v>
      </c>
      <c r="E2459">
        <v>410065610085000</v>
      </c>
      <c r="F2459">
        <v>97</v>
      </c>
      <c r="G2459">
        <v>19</v>
      </c>
      <c r="H2459">
        <v>2018</v>
      </c>
      <c r="I2459">
        <v>45</v>
      </c>
      <c r="J2459" t="s">
        <v>428</v>
      </c>
      <c r="K2459" s="1">
        <v>43409</v>
      </c>
      <c r="L2459" s="1">
        <v>43415</v>
      </c>
      <c r="M2459" t="s">
        <v>17</v>
      </c>
    </row>
    <row r="2460" spans="1:13" x14ac:dyDescent="0.25">
      <c r="A2460">
        <v>832462058</v>
      </c>
      <c r="B2460">
        <v>629</v>
      </c>
      <c r="C2460">
        <v>5393</v>
      </c>
      <c r="D2460">
        <v>7700</v>
      </c>
      <c r="E2460">
        <v>410085799999000</v>
      </c>
      <c r="F2460">
        <v>97</v>
      </c>
      <c r="G2460">
        <v>19</v>
      </c>
      <c r="H2460">
        <v>2018</v>
      </c>
      <c r="I2460">
        <v>45</v>
      </c>
      <c r="J2460" t="s">
        <v>428</v>
      </c>
      <c r="K2460" s="1">
        <v>43409</v>
      </c>
      <c r="L2460" s="1">
        <v>43415</v>
      </c>
      <c r="M2460" t="s">
        <v>18</v>
      </c>
    </row>
    <row r="2461" spans="1:13" x14ac:dyDescent="0.25">
      <c r="A2461">
        <v>832462351</v>
      </c>
      <c r="B2461">
        <v>2046</v>
      </c>
      <c r="C2461">
        <v>5393</v>
      </c>
      <c r="F2461">
        <v>97</v>
      </c>
      <c r="G2461">
        <v>19</v>
      </c>
      <c r="H2461">
        <v>2018</v>
      </c>
      <c r="I2461">
        <v>45</v>
      </c>
      <c r="J2461" t="s">
        <v>428</v>
      </c>
      <c r="K2461" s="1">
        <v>43409</v>
      </c>
      <c r="L2461" s="1">
        <v>43415</v>
      </c>
      <c r="M2461" t="s">
        <v>19</v>
      </c>
    </row>
    <row r="2462" spans="1:13" x14ac:dyDescent="0.25">
      <c r="A2462">
        <v>832460143</v>
      </c>
      <c r="B2462">
        <v>9</v>
      </c>
      <c r="C2462">
        <v>5393</v>
      </c>
      <c r="D2462">
        <v>7700</v>
      </c>
      <c r="E2462">
        <v>400000610015000</v>
      </c>
      <c r="F2462">
        <v>97</v>
      </c>
      <c r="G2462">
        <v>19</v>
      </c>
      <c r="H2462">
        <v>2018</v>
      </c>
      <c r="I2462">
        <v>46</v>
      </c>
      <c r="J2462" t="s">
        <v>429</v>
      </c>
      <c r="K2462" s="1">
        <v>43416</v>
      </c>
      <c r="L2462" s="1">
        <v>43422</v>
      </c>
      <c r="M2462" t="s">
        <v>14</v>
      </c>
    </row>
    <row r="2463" spans="1:13" x14ac:dyDescent="0.25">
      <c r="A2463">
        <v>832460624</v>
      </c>
      <c r="B2463">
        <v>40</v>
      </c>
      <c r="C2463">
        <v>5393</v>
      </c>
      <c r="D2463">
        <v>7700</v>
      </c>
      <c r="E2463">
        <v>410015610040000</v>
      </c>
      <c r="F2463">
        <v>97</v>
      </c>
      <c r="G2463">
        <v>19</v>
      </c>
      <c r="H2463">
        <v>2018</v>
      </c>
      <c r="I2463">
        <v>46</v>
      </c>
      <c r="J2463" t="s">
        <v>429</v>
      </c>
      <c r="K2463" s="1">
        <v>43416</v>
      </c>
      <c r="L2463" s="1">
        <v>43422</v>
      </c>
      <c r="M2463" t="s">
        <v>15</v>
      </c>
    </row>
    <row r="2464" spans="1:13" x14ac:dyDescent="0.25">
      <c r="A2464">
        <v>832461106</v>
      </c>
      <c r="B2464">
        <v>320</v>
      </c>
      <c r="C2464">
        <v>5393</v>
      </c>
      <c r="D2464">
        <v>7700</v>
      </c>
      <c r="E2464">
        <v>410040610065000</v>
      </c>
      <c r="F2464">
        <v>97</v>
      </c>
      <c r="G2464">
        <v>19</v>
      </c>
      <c r="H2464">
        <v>2018</v>
      </c>
      <c r="I2464">
        <v>46</v>
      </c>
      <c r="J2464" t="s">
        <v>429</v>
      </c>
      <c r="K2464" s="1">
        <v>43416</v>
      </c>
      <c r="L2464" s="1">
        <v>43422</v>
      </c>
      <c r="M2464" t="s">
        <v>16</v>
      </c>
    </row>
    <row r="2465" spans="1:13" x14ac:dyDescent="0.25">
      <c r="A2465">
        <v>832461586</v>
      </c>
      <c r="B2465">
        <v>1037</v>
      </c>
      <c r="C2465">
        <v>5393</v>
      </c>
      <c r="D2465">
        <v>7700</v>
      </c>
      <c r="E2465">
        <v>410065610085000</v>
      </c>
      <c r="F2465">
        <v>97</v>
      </c>
      <c r="G2465">
        <v>19</v>
      </c>
      <c r="H2465">
        <v>2018</v>
      </c>
      <c r="I2465">
        <v>46</v>
      </c>
      <c r="J2465" t="s">
        <v>429</v>
      </c>
      <c r="K2465" s="1">
        <v>43416</v>
      </c>
      <c r="L2465" s="1">
        <v>43422</v>
      </c>
      <c r="M2465" t="s">
        <v>17</v>
      </c>
    </row>
    <row r="2466" spans="1:13" x14ac:dyDescent="0.25">
      <c r="A2466">
        <v>832462067</v>
      </c>
      <c r="B2466">
        <v>585</v>
      </c>
      <c r="C2466">
        <v>5393</v>
      </c>
      <c r="D2466">
        <v>7700</v>
      </c>
      <c r="E2466">
        <v>410085799999000</v>
      </c>
      <c r="F2466">
        <v>97</v>
      </c>
      <c r="G2466">
        <v>19</v>
      </c>
      <c r="H2466">
        <v>2018</v>
      </c>
      <c r="I2466">
        <v>46</v>
      </c>
      <c r="J2466" t="s">
        <v>429</v>
      </c>
      <c r="K2466" s="1">
        <v>43416</v>
      </c>
      <c r="L2466" s="1">
        <v>43422</v>
      </c>
      <c r="M2466" t="s">
        <v>18</v>
      </c>
    </row>
    <row r="2467" spans="1:13" x14ac:dyDescent="0.25">
      <c r="A2467">
        <v>832462205</v>
      </c>
      <c r="B2467">
        <v>1991</v>
      </c>
      <c r="C2467">
        <v>5393</v>
      </c>
      <c r="F2467">
        <v>97</v>
      </c>
      <c r="G2467">
        <v>19</v>
      </c>
      <c r="H2467">
        <v>2018</v>
      </c>
      <c r="I2467">
        <v>46</v>
      </c>
      <c r="J2467" t="s">
        <v>429</v>
      </c>
      <c r="K2467" s="1">
        <v>43416</v>
      </c>
      <c r="L2467" s="1">
        <v>43422</v>
      </c>
      <c r="M2467" t="s">
        <v>19</v>
      </c>
    </row>
    <row r="2468" spans="1:13" x14ac:dyDescent="0.25">
      <c r="A2468">
        <v>832460152</v>
      </c>
      <c r="B2468">
        <v>12</v>
      </c>
      <c r="C2468">
        <v>5393</v>
      </c>
      <c r="D2468">
        <v>7700</v>
      </c>
      <c r="E2468">
        <v>400000610015000</v>
      </c>
      <c r="F2468">
        <v>97</v>
      </c>
      <c r="G2468">
        <v>19</v>
      </c>
      <c r="H2468">
        <v>2018</v>
      </c>
      <c r="I2468">
        <v>47</v>
      </c>
      <c r="J2468" t="s">
        <v>430</v>
      </c>
      <c r="K2468" s="1">
        <v>43423</v>
      </c>
      <c r="L2468" s="1">
        <v>43429</v>
      </c>
      <c r="M2468" t="s">
        <v>14</v>
      </c>
    </row>
    <row r="2469" spans="1:13" x14ac:dyDescent="0.25">
      <c r="A2469">
        <v>832460633</v>
      </c>
      <c r="B2469">
        <v>37</v>
      </c>
      <c r="C2469">
        <v>5393</v>
      </c>
      <c r="D2469">
        <v>7700</v>
      </c>
      <c r="E2469">
        <v>410015610040000</v>
      </c>
      <c r="F2469">
        <v>97</v>
      </c>
      <c r="G2469">
        <v>19</v>
      </c>
      <c r="H2469">
        <v>2018</v>
      </c>
      <c r="I2469">
        <v>47</v>
      </c>
      <c r="J2469" t="s">
        <v>430</v>
      </c>
      <c r="K2469" s="1">
        <v>43423</v>
      </c>
      <c r="L2469" s="1">
        <v>43429</v>
      </c>
      <c r="M2469" t="s">
        <v>15</v>
      </c>
    </row>
    <row r="2470" spans="1:13" x14ac:dyDescent="0.25">
      <c r="A2470">
        <v>832461114</v>
      </c>
      <c r="B2470">
        <v>326</v>
      </c>
      <c r="C2470">
        <v>5393</v>
      </c>
      <c r="D2470">
        <v>7700</v>
      </c>
      <c r="E2470">
        <v>410040610065000</v>
      </c>
      <c r="F2470">
        <v>97</v>
      </c>
      <c r="G2470">
        <v>19</v>
      </c>
      <c r="H2470">
        <v>2018</v>
      </c>
      <c r="I2470">
        <v>47</v>
      </c>
      <c r="J2470" t="s">
        <v>430</v>
      </c>
      <c r="K2470" s="1">
        <v>43423</v>
      </c>
      <c r="L2470" s="1">
        <v>43429</v>
      </c>
      <c r="M2470" t="s">
        <v>16</v>
      </c>
    </row>
    <row r="2471" spans="1:13" x14ac:dyDescent="0.25">
      <c r="A2471">
        <v>832461592</v>
      </c>
      <c r="B2471">
        <v>1110</v>
      </c>
      <c r="C2471">
        <v>5393</v>
      </c>
      <c r="D2471">
        <v>7700</v>
      </c>
      <c r="E2471">
        <v>410065610085000</v>
      </c>
      <c r="F2471">
        <v>97</v>
      </c>
      <c r="G2471">
        <v>19</v>
      </c>
      <c r="H2471">
        <v>2018</v>
      </c>
      <c r="I2471">
        <v>47</v>
      </c>
      <c r="J2471" t="s">
        <v>430</v>
      </c>
      <c r="K2471" s="1">
        <v>43423</v>
      </c>
      <c r="L2471" s="1">
        <v>43429</v>
      </c>
      <c r="M2471" t="s">
        <v>17</v>
      </c>
    </row>
    <row r="2472" spans="1:13" x14ac:dyDescent="0.25">
      <c r="A2472">
        <v>832462076</v>
      </c>
      <c r="B2472">
        <v>656</v>
      </c>
      <c r="C2472">
        <v>5393</v>
      </c>
      <c r="D2472">
        <v>7700</v>
      </c>
      <c r="E2472">
        <v>410085799999000</v>
      </c>
      <c r="F2472">
        <v>97</v>
      </c>
      <c r="G2472">
        <v>19</v>
      </c>
      <c r="H2472">
        <v>2018</v>
      </c>
      <c r="I2472">
        <v>47</v>
      </c>
      <c r="J2472" t="s">
        <v>430</v>
      </c>
      <c r="K2472" s="1">
        <v>43423</v>
      </c>
      <c r="L2472" s="1">
        <v>43429</v>
      </c>
      <c r="M2472" t="s">
        <v>18</v>
      </c>
    </row>
    <row r="2473" spans="1:13" x14ac:dyDescent="0.25">
      <c r="A2473">
        <v>832462398</v>
      </c>
      <c r="B2473">
        <v>2141</v>
      </c>
      <c r="C2473">
        <v>5393</v>
      </c>
      <c r="F2473">
        <v>97</v>
      </c>
      <c r="G2473">
        <v>19</v>
      </c>
      <c r="H2473">
        <v>2018</v>
      </c>
      <c r="I2473">
        <v>47</v>
      </c>
      <c r="J2473" t="s">
        <v>430</v>
      </c>
      <c r="K2473" s="1">
        <v>43423</v>
      </c>
      <c r="L2473" s="1">
        <v>43429</v>
      </c>
      <c r="M2473" t="s">
        <v>19</v>
      </c>
    </row>
    <row r="2474" spans="1:13" x14ac:dyDescent="0.25">
      <c r="A2474">
        <v>832460161</v>
      </c>
      <c r="B2474">
        <v>8</v>
      </c>
      <c r="C2474">
        <v>5393</v>
      </c>
      <c r="D2474">
        <v>7700</v>
      </c>
      <c r="E2474">
        <v>400000610015000</v>
      </c>
      <c r="F2474">
        <v>97</v>
      </c>
      <c r="G2474">
        <v>19</v>
      </c>
      <c r="H2474">
        <v>2018</v>
      </c>
      <c r="I2474">
        <v>48</v>
      </c>
      <c r="J2474" t="s">
        <v>431</v>
      </c>
      <c r="K2474" s="1">
        <v>43430</v>
      </c>
      <c r="L2474" s="1">
        <v>43436</v>
      </c>
      <c r="M2474" t="s">
        <v>14</v>
      </c>
    </row>
    <row r="2475" spans="1:13" x14ac:dyDescent="0.25">
      <c r="A2475">
        <v>832460642</v>
      </c>
      <c r="B2475">
        <v>34</v>
      </c>
      <c r="C2475">
        <v>5393</v>
      </c>
      <c r="D2475">
        <v>7700</v>
      </c>
      <c r="E2475">
        <v>410015610040000</v>
      </c>
      <c r="F2475">
        <v>97</v>
      </c>
      <c r="G2475">
        <v>19</v>
      </c>
      <c r="H2475">
        <v>2018</v>
      </c>
      <c r="I2475">
        <v>48</v>
      </c>
      <c r="J2475" t="s">
        <v>431</v>
      </c>
      <c r="K2475" s="1">
        <v>43430</v>
      </c>
      <c r="L2475" s="1">
        <v>43436</v>
      </c>
      <c r="M2475" t="s">
        <v>15</v>
      </c>
    </row>
    <row r="2476" spans="1:13" x14ac:dyDescent="0.25">
      <c r="A2476">
        <v>832461123</v>
      </c>
      <c r="B2476">
        <v>321</v>
      </c>
      <c r="C2476">
        <v>5393</v>
      </c>
      <c r="D2476">
        <v>7700</v>
      </c>
      <c r="E2476">
        <v>410040610065000</v>
      </c>
      <c r="F2476">
        <v>97</v>
      </c>
      <c r="G2476">
        <v>19</v>
      </c>
      <c r="H2476">
        <v>2018</v>
      </c>
      <c r="I2476">
        <v>48</v>
      </c>
      <c r="J2476" t="s">
        <v>431</v>
      </c>
      <c r="K2476" s="1">
        <v>43430</v>
      </c>
      <c r="L2476" s="1">
        <v>43436</v>
      </c>
      <c r="M2476" t="s">
        <v>16</v>
      </c>
    </row>
    <row r="2477" spans="1:13" x14ac:dyDescent="0.25">
      <c r="A2477">
        <v>832461604</v>
      </c>
      <c r="B2477">
        <v>1076</v>
      </c>
      <c r="C2477">
        <v>5393</v>
      </c>
      <c r="D2477">
        <v>7700</v>
      </c>
      <c r="E2477">
        <v>410065610085000</v>
      </c>
      <c r="F2477">
        <v>97</v>
      </c>
      <c r="G2477">
        <v>19</v>
      </c>
      <c r="H2477">
        <v>2018</v>
      </c>
      <c r="I2477">
        <v>48</v>
      </c>
      <c r="J2477" t="s">
        <v>431</v>
      </c>
      <c r="K2477" s="1">
        <v>43430</v>
      </c>
      <c r="L2477" s="1">
        <v>43436</v>
      </c>
      <c r="M2477" t="s">
        <v>17</v>
      </c>
    </row>
    <row r="2478" spans="1:13" x14ac:dyDescent="0.25">
      <c r="A2478">
        <v>832462085</v>
      </c>
      <c r="B2478">
        <v>656</v>
      </c>
      <c r="C2478">
        <v>5393</v>
      </c>
      <c r="D2478">
        <v>7700</v>
      </c>
      <c r="E2478">
        <v>410085799999000</v>
      </c>
      <c r="F2478">
        <v>97</v>
      </c>
      <c r="G2478">
        <v>19</v>
      </c>
      <c r="H2478">
        <v>2018</v>
      </c>
      <c r="I2478">
        <v>48</v>
      </c>
      <c r="J2478" t="s">
        <v>431</v>
      </c>
      <c r="K2478" s="1">
        <v>43430</v>
      </c>
      <c r="L2478" s="1">
        <v>43436</v>
      </c>
      <c r="M2478" t="s">
        <v>18</v>
      </c>
    </row>
    <row r="2479" spans="1:13" x14ac:dyDescent="0.25">
      <c r="A2479">
        <v>832462500</v>
      </c>
      <c r="B2479">
        <v>2095</v>
      </c>
      <c r="C2479">
        <v>5393</v>
      </c>
      <c r="F2479">
        <v>97</v>
      </c>
      <c r="G2479">
        <v>19</v>
      </c>
      <c r="H2479">
        <v>2018</v>
      </c>
      <c r="I2479">
        <v>48</v>
      </c>
      <c r="J2479" t="s">
        <v>431</v>
      </c>
      <c r="K2479" s="1">
        <v>43430</v>
      </c>
      <c r="L2479" s="1">
        <v>43436</v>
      </c>
      <c r="M2479" t="s">
        <v>19</v>
      </c>
    </row>
    <row r="2480" spans="1:13" x14ac:dyDescent="0.25">
      <c r="A2480">
        <v>832460170</v>
      </c>
      <c r="B2480">
        <v>5</v>
      </c>
      <c r="C2480">
        <v>5393</v>
      </c>
      <c r="D2480">
        <v>7700</v>
      </c>
      <c r="E2480">
        <v>400000610015000</v>
      </c>
      <c r="F2480">
        <v>97</v>
      </c>
      <c r="G2480">
        <v>19</v>
      </c>
      <c r="H2480">
        <v>2018</v>
      </c>
      <c r="I2480">
        <v>49</v>
      </c>
      <c r="J2480" t="s">
        <v>432</v>
      </c>
      <c r="K2480" s="1">
        <v>43437</v>
      </c>
      <c r="L2480" s="1">
        <v>43443</v>
      </c>
      <c r="M2480" t="s">
        <v>14</v>
      </c>
    </row>
    <row r="2481" spans="1:13" x14ac:dyDescent="0.25">
      <c r="A2481">
        <v>832460651</v>
      </c>
      <c r="B2481">
        <v>27</v>
      </c>
      <c r="C2481">
        <v>5393</v>
      </c>
      <c r="D2481">
        <v>7700</v>
      </c>
      <c r="E2481">
        <v>410015610040000</v>
      </c>
      <c r="F2481">
        <v>97</v>
      </c>
      <c r="G2481">
        <v>19</v>
      </c>
      <c r="H2481">
        <v>2018</v>
      </c>
      <c r="I2481">
        <v>49</v>
      </c>
      <c r="J2481" t="s">
        <v>432</v>
      </c>
      <c r="K2481" s="1">
        <v>43437</v>
      </c>
      <c r="L2481" s="1">
        <v>43443</v>
      </c>
      <c r="M2481" t="s">
        <v>15</v>
      </c>
    </row>
    <row r="2482" spans="1:13" x14ac:dyDescent="0.25">
      <c r="A2482">
        <v>832461132</v>
      </c>
      <c r="B2482">
        <v>286</v>
      </c>
      <c r="C2482">
        <v>5393</v>
      </c>
      <c r="D2482">
        <v>7700</v>
      </c>
      <c r="E2482">
        <v>410040610065000</v>
      </c>
      <c r="F2482">
        <v>97</v>
      </c>
      <c r="G2482">
        <v>19</v>
      </c>
      <c r="H2482">
        <v>2018</v>
      </c>
      <c r="I2482">
        <v>49</v>
      </c>
      <c r="J2482" t="s">
        <v>432</v>
      </c>
      <c r="K2482" s="1">
        <v>43437</v>
      </c>
      <c r="L2482" s="1">
        <v>43443</v>
      </c>
      <c r="M2482" t="s">
        <v>16</v>
      </c>
    </row>
    <row r="2483" spans="1:13" x14ac:dyDescent="0.25">
      <c r="A2483">
        <v>832461613</v>
      </c>
      <c r="B2483">
        <v>1178</v>
      </c>
      <c r="C2483">
        <v>5393</v>
      </c>
      <c r="D2483">
        <v>7700</v>
      </c>
      <c r="E2483">
        <v>410065610085000</v>
      </c>
      <c r="F2483">
        <v>97</v>
      </c>
      <c r="G2483">
        <v>19</v>
      </c>
      <c r="H2483">
        <v>2018</v>
      </c>
      <c r="I2483">
        <v>49</v>
      </c>
      <c r="J2483" t="s">
        <v>432</v>
      </c>
      <c r="K2483" s="1">
        <v>43437</v>
      </c>
      <c r="L2483" s="1">
        <v>43443</v>
      </c>
      <c r="M2483" t="s">
        <v>17</v>
      </c>
    </row>
    <row r="2484" spans="1:13" x14ac:dyDescent="0.25">
      <c r="A2484">
        <v>832462094</v>
      </c>
      <c r="B2484">
        <v>698</v>
      </c>
      <c r="C2484">
        <v>5393</v>
      </c>
      <c r="D2484">
        <v>7700</v>
      </c>
      <c r="E2484">
        <v>410085799999000</v>
      </c>
      <c r="F2484">
        <v>97</v>
      </c>
      <c r="G2484">
        <v>19</v>
      </c>
      <c r="H2484">
        <v>2018</v>
      </c>
      <c r="I2484">
        <v>49</v>
      </c>
      <c r="J2484" t="s">
        <v>432</v>
      </c>
      <c r="K2484" s="1">
        <v>43437</v>
      </c>
      <c r="L2484" s="1">
        <v>43443</v>
      </c>
      <c r="M2484" t="s">
        <v>18</v>
      </c>
    </row>
    <row r="2485" spans="1:13" x14ac:dyDescent="0.25">
      <c r="A2485">
        <v>832462494</v>
      </c>
      <c r="B2485">
        <v>2194</v>
      </c>
      <c r="C2485">
        <v>5393</v>
      </c>
      <c r="F2485">
        <v>97</v>
      </c>
      <c r="G2485">
        <v>19</v>
      </c>
      <c r="H2485">
        <v>2018</v>
      </c>
      <c r="I2485">
        <v>49</v>
      </c>
      <c r="J2485" t="s">
        <v>432</v>
      </c>
      <c r="K2485" s="1">
        <v>43437</v>
      </c>
      <c r="L2485" s="1">
        <v>43443</v>
      </c>
      <c r="M2485" t="s">
        <v>19</v>
      </c>
    </row>
    <row r="2486" spans="1:13" x14ac:dyDescent="0.25">
      <c r="A2486">
        <v>832460179</v>
      </c>
      <c r="B2486">
        <v>10</v>
      </c>
      <c r="C2486">
        <v>5393</v>
      </c>
      <c r="D2486">
        <v>7700</v>
      </c>
      <c r="E2486">
        <v>400000610015000</v>
      </c>
      <c r="F2486">
        <v>97</v>
      </c>
      <c r="G2486">
        <v>19</v>
      </c>
      <c r="H2486">
        <v>2018</v>
      </c>
      <c r="I2486">
        <v>50</v>
      </c>
      <c r="J2486" t="s">
        <v>433</v>
      </c>
      <c r="K2486" s="1">
        <v>43444</v>
      </c>
      <c r="L2486" s="1">
        <v>43450</v>
      </c>
      <c r="M2486" t="s">
        <v>14</v>
      </c>
    </row>
    <row r="2487" spans="1:13" x14ac:dyDescent="0.25">
      <c r="A2487">
        <v>832460660</v>
      </c>
      <c r="B2487">
        <v>32</v>
      </c>
      <c r="C2487">
        <v>5393</v>
      </c>
      <c r="D2487">
        <v>7700</v>
      </c>
      <c r="E2487">
        <v>410015610040000</v>
      </c>
      <c r="F2487">
        <v>97</v>
      </c>
      <c r="G2487">
        <v>19</v>
      </c>
      <c r="H2487">
        <v>2018</v>
      </c>
      <c r="I2487">
        <v>50</v>
      </c>
      <c r="J2487" t="s">
        <v>433</v>
      </c>
      <c r="K2487" s="1">
        <v>43444</v>
      </c>
      <c r="L2487" s="1">
        <v>43450</v>
      </c>
      <c r="M2487" t="s">
        <v>15</v>
      </c>
    </row>
    <row r="2488" spans="1:13" x14ac:dyDescent="0.25">
      <c r="A2488">
        <v>832461141</v>
      </c>
      <c r="B2488">
        <v>335</v>
      </c>
      <c r="C2488">
        <v>5393</v>
      </c>
      <c r="D2488">
        <v>7700</v>
      </c>
      <c r="E2488">
        <v>410040610065000</v>
      </c>
      <c r="F2488">
        <v>97</v>
      </c>
      <c r="G2488">
        <v>19</v>
      </c>
      <c r="H2488">
        <v>2018</v>
      </c>
      <c r="I2488">
        <v>50</v>
      </c>
      <c r="J2488" t="s">
        <v>433</v>
      </c>
      <c r="K2488" s="1">
        <v>43444</v>
      </c>
      <c r="L2488" s="1">
        <v>43450</v>
      </c>
      <c r="M2488" t="s">
        <v>16</v>
      </c>
    </row>
    <row r="2489" spans="1:13" x14ac:dyDescent="0.25">
      <c r="A2489">
        <v>832461622</v>
      </c>
      <c r="B2489">
        <v>1117</v>
      </c>
      <c r="C2489">
        <v>5393</v>
      </c>
      <c r="D2489">
        <v>7700</v>
      </c>
      <c r="E2489">
        <v>410065610085000</v>
      </c>
      <c r="F2489">
        <v>97</v>
      </c>
      <c r="G2489">
        <v>19</v>
      </c>
      <c r="H2489">
        <v>2018</v>
      </c>
      <c r="I2489">
        <v>50</v>
      </c>
      <c r="J2489" t="s">
        <v>433</v>
      </c>
      <c r="K2489" s="1">
        <v>43444</v>
      </c>
      <c r="L2489" s="1">
        <v>43450</v>
      </c>
      <c r="M2489" t="s">
        <v>17</v>
      </c>
    </row>
    <row r="2490" spans="1:13" x14ac:dyDescent="0.25">
      <c r="A2490">
        <v>832462103</v>
      </c>
      <c r="B2490">
        <v>642</v>
      </c>
      <c r="C2490">
        <v>5393</v>
      </c>
      <c r="D2490">
        <v>7700</v>
      </c>
      <c r="E2490">
        <v>410085799999000</v>
      </c>
      <c r="F2490">
        <v>97</v>
      </c>
      <c r="G2490">
        <v>19</v>
      </c>
      <c r="H2490">
        <v>2018</v>
      </c>
      <c r="I2490">
        <v>50</v>
      </c>
      <c r="J2490" t="s">
        <v>433</v>
      </c>
      <c r="K2490" s="1">
        <v>43444</v>
      </c>
      <c r="L2490" s="1">
        <v>43450</v>
      </c>
      <c r="M2490" t="s">
        <v>18</v>
      </c>
    </row>
    <row r="2491" spans="1:13" x14ac:dyDescent="0.25">
      <c r="A2491">
        <v>832462353</v>
      </c>
      <c r="B2491">
        <v>2136</v>
      </c>
      <c r="C2491">
        <v>5393</v>
      </c>
      <c r="F2491">
        <v>97</v>
      </c>
      <c r="G2491">
        <v>19</v>
      </c>
      <c r="H2491">
        <v>2018</v>
      </c>
      <c r="I2491">
        <v>50</v>
      </c>
      <c r="J2491" t="s">
        <v>433</v>
      </c>
      <c r="K2491" s="1">
        <v>43444</v>
      </c>
      <c r="L2491" s="1">
        <v>43450</v>
      </c>
      <c r="M2491" t="s">
        <v>19</v>
      </c>
    </row>
    <row r="2492" spans="1:13" x14ac:dyDescent="0.25">
      <c r="A2492">
        <v>832460188</v>
      </c>
      <c r="B2492">
        <v>3</v>
      </c>
      <c r="C2492">
        <v>5393</v>
      </c>
      <c r="D2492">
        <v>7700</v>
      </c>
      <c r="E2492">
        <v>400000610015000</v>
      </c>
      <c r="F2492">
        <v>97</v>
      </c>
      <c r="G2492">
        <v>19</v>
      </c>
      <c r="H2492">
        <v>2018</v>
      </c>
      <c r="I2492">
        <v>51</v>
      </c>
      <c r="J2492" t="s">
        <v>434</v>
      </c>
      <c r="K2492" s="1">
        <v>43451</v>
      </c>
      <c r="L2492" s="1">
        <v>43457</v>
      </c>
      <c r="M2492" t="s">
        <v>14</v>
      </c>
    </row>
    <row r="2493" spans="1:13" x14ac:dyDescent="0.25">
      <c r="A2493">
        <v>832460669</v>
      </c>
      <c r="B2493">
        <v>39</v>
      </c>
      <c r="C2493">
        <v>5393</v>
      </c>
      <c r="D2493">
        <v>7700</v>
      </c>
      <c r="E2493">
        <v>410015610040000</v>
      </c>
      <c r="F2493">
        <v>97</v>
      </c>
      <c r="G2493">
        <v>19</v>
      </c>
      <c r="H2493">
        <v>2018</v>
      </c>
      <c r="I2493">
        <v>51</v>
      </c>
      <c r="J2493" t="s">
        <v>434</v>
      </c>
      <c r="K2493" s="1">
        <v>43451</v>
      </c>
      <c r="L2493" s="1">
        <v>43457</v>
      </c>
      <c r="M2493" t="s">
        <v>15</v>
      </c>
    </row>
    <row r="2494" spans="1:13" x14ac:dyDescent="0.25">
      <c r="A2494">
        <v>832461150</v>
      </c>
      <c r="B2494">
        <v>345</v>
      </c>
      <c r="C2494">
        <v>5393</v>
      </c>
      <c r="D2494">
        <v>7700</v>
      </c>
      <c r="E2494">
        <v>410040610065000</v>
      </c>
      <c r="F2494">
        <v>97</v>
      </c>
      <c r="G2494">
        <v>19</v>
      </c>
      <c r="H2494">
        <v>2018</v>
      </c>
      <c r="I2494">
        <v>51</v>
      </c>
      <c r="J2494" t="s">
        <v>434</v>
      </c>
      <c r="K2494" s="1">
        <v>43451</v>
      </c>
      <c r="L2494" s="1">
        <v>43457</v>
      </c>
      <c r="M2494" t="s">
        <v>16</v>
      </c>
    </row>
    <row r="2495" spans="1:13" x14ac:dyDescent="0.25">
      <c r="A2495">
        <v>832461631</v>
      </c>
      <c r="B2495">
        <v>1208</v>
      </c>
      <c r="C2495">
        <v>5393</v>
      </c>
      <c r="D2495">
        <v>7700</v>
      </c>
      <c r="E2495">
        <v>410065610085000</v>
      </c>
      <c r="F2495">
        <v>97</v>
      </c>
      <c r="G2495">
        <v>19</v>
      </c>
      <c r="H2495">
        <v>2018</v>
      </c>
      <c r="I2495">
        <v>51</v>
      </c>
      <c r="J2495" t="s">
        <v>434</v>
      </c>
      <c r="K2495" s="1">
        <v>43451</v>
      </c>
      <c r="L2495" s="1">
        <v>43457</v>
      </c>
      <c r="M2495" t="s">
        <v>17</v>
      </c>
    </row>
    <row r="2496" spans="1:13" x14ac:dyDescent="0.25">
      <c r="A2496">
        <v>832462112</v>
      </c>
      <c r="B2496">
        <v>708</v>
      </c>
      <c r="C2496">
        <v>5393</v>
      </c>
      <c r="D2496">
        <v>7700</v>
      </c>
      <c r="E2496">
        <v>410085799999000</v>
      </c>
      <c r="F2496">
        <v>97</v>
      </c>
      <c r="G2496">
        <v>19</v>
      </c>
      <c r="H2496">
        <v>2018</v>
      </c>
      <c r="I2496">
        <v>51</v>
      </c>
      <c r="J2496" t="s">
        <v>434</v>
      </c>
      <c r="K2496" s="1">
        <v>43451</v>
      </c>
      <c r="L2496" s="1">
        <v>43457</v>
      </c>
      <c r="M2496" t="s">
        <v>18</v>
      </c>
    </row>
    <row r="2497" spans="1:13" x14ac:dyDescent="0.25">
      <c r="A2497">
        <v>832462569</v>
      </c>
      <c r="B2497">
        <v>2303</v>
      </c>
      <c r="C2497">
        <v>5393</v>
      </c>
      <c r="F2497">
        <v>97</v>
      </c>
      <c r="G2497">
        <v>19</v>
      </c>
      <c r="H2497">
        <v>2018</v>
      </c>
      <c r="I2497">
        <v>51</v>
      </c>
      <c r="J2497" t="s">
        <v>434</v>
      </c>
      <c r="K2497" s="1">
        <v>43451</v>
      </c>
      <c r="L2497" s="1">
        <v>43457</v>
      </c>
      <c r="M2497" t="s">
        <v>19</v>
      </c>
    </row>
    <row r="2498" spans="1:13" x14ac:dyDescent="0.25">
      <c r="A2498">
        <v>832460197</v>
      </c>
      <c r="B2498">
        <v>7</v>
      </c>
      <c r="C2498">
        <v>5393</v>
      </c>
      <c r="D2498">
        <v>7700</v>
      </c>
      <c r="E2498">
        <v>400000610015000</v>
      </c>
      <c r="F2498">
        <v>97</v>
      </c>
      <c r="G2498">
        <v>19</v>
      </c>
      <c r="H2498">
        <v>2018</v>
      </c>
      <c r="I2498">
        <v>52</v>
      </c>
      <c r="J2498" t="s">
        <v>435</v>
      </c>
      <c r="K2498" s="1">
        <v>43458</v>
      </c>
      <c r="L2498" s="1">
        <v>43464</v>
      </c>
      <c r="M2498" t="s">
        <v>14</v>
      </c>
    </row>
    <row r="2499" spans="1:13" x14ac:dyDescent="0.25">
      <c r="A2499">
        <v>832460679</v>
      </c>
      <c r="B2499">
        <v>43</v>
      </c>
      <c r="C2499">
        <v>5393</v>
      </c>
      <c r="D2499">
        <v>7700</v>
      </c>
      <c r="E2499">
        <v>410015610040000</v>
      </c>
      <c r="F2499">
        <v>97</v>
      </c>
      <c r="G2499">
        <v>19</v>
      </c>
      <c r="H2499">
        <v>2018</v>
      </c>
      <c r="I2499">
        <v>52</v>
      </c>
      <c r="J2499" t="s">
        <v>435</v>
      </c>
      <c r="K2499" s="1">
        <v>43458</v>
      </c>
      <c r="L2499" s="1">
        <v>43464</v>
      </c>
      <c r="M2499" t="s">
        <v>15</v>
      </c>
    </row>
    <row r="2500" spans="1:13" x14ac:dyDescent="0.25">
      <c r="A2500">
        <v>832461159</v>
      </c>
      <c r="B2500">
        <v>320</v>
      </c>
      <c r="C2500">
        <v>5393</v>
      </c>
      <c r="D2500">
        <v>7700</v>
      </c>
      <c r="E2500">
        <v>410040610065000</v>
      </c>
      <c r="F2500">
        <v>97</v>
      </c>
      <c r="G2500">
        <v>19</v>
      </c>
      <c r="H2500">
        <v>2018</v>
      </c>
      <c r="I2500">
        <v>52</v>
      </c>
      <c r="J2500" t="s">
        <v>435</v>
      </c>
      <c r="K2500" s="1">
        <v>43458</v>
      </c>
      <c r="L2500" s="1">
        <v>43464</v>
      </c>
      <c r="M2500" t="s">
        <v>16</v>
      </c>
    </row>
    <row r="2501" spans="1:13" x14ac:dyDescent="0.25">
      <c r="A2501">
        <v>832461640</v>
      </c>
      <c r="B2501">
        <v>1062</v>
      </c>
      <c r="C2501">
        <v>5393</v>
      </c>
      <c r="D2501">
        <v>7700</v>
      </c>
      <c r="E2501">
        <v>410065610085000</v>
      </c>
      <c r="F2501">
        <v>97</v>
      </c>
      <c r="G2501">
        <v>19</v>
      </c>
      <c r="H2501">
        <v>2018</v>
      </c>
      <c r="I2501">
        <v>52</v>
      </c>
      <c r="J2501" t="s">
        <v>435</v>
      </c>
      <c r="K2501" s="1">
        <v>43458</v>
      </c>
      <c r="L2501" s="1">
        <v>43464</v>
      </c>
      <c r="M2501" t="s">
        <v>17</v>
      </c>
    </row>
    <row r="2502" spans="1:13" x14ac:dyDescent="0.25">
      <c r="A2502">
        <v>832462121</v>
      </c>
      <c r="B2502">
        <v>713</v>
      </c>
      <c r="C2502">
        <v>5393</v>
      </c>
      <c r="D2502">
        <v>7700</v>
      </c>
      <c r="E2502">
        <v>410085799999000</v>
      </c>
      <c r="F2502">
        <v>97</v>
      </c>
      <c r="G2502">
        <v>19</v>
      </c>
      <c r="H2502">
        <v>2018</v>
      </c>
      <c r="I2502">
        <v>52</v>
      </c>
      <c r="J2502" t="s">
        <v>435</v>
      </c>
      <c r="K2502" s="1">
        <v>43458</v>
      </c>
      <c r="L2502" s="1">
        <v>43464</v>
      </c>
      <c r="M2502" t="s">
        <v>18</v>
      </c>
    </row>
    <row r="2503" spans="1:13" x14ac:dyDescent="0.25">
      <c r="A2503">
        <v>832462511</v>
      </c>
      <c r="B2503">
        <v>2145</v>
      </c>
      <c r="C2503">
        <v>5393</v>
      </c>
      <c r="F2503">
        <v>97</v>
      </c>
      <c r="G2503">
        <v>19</v>
      </c>
      <c r="H2503">
        <v>2018</v>
      </c>
      <c r="I2503">
        <v>52</v>
      </c>
      <c r="J2503" t="s">
        <v>435</v>
      </c>
      <c r="K2503" s="1">
        <v>43458</v>
      </c>
      <c r="L2503" s="1">
        <v>43464</v>
      </c>
      <c r="M2503" t="s">
        <v>19</v>
      </c>
    </row>
    <row r="2504" spans="1:13" x14ac:dyDescent="0.25">
      <c r="A2504">
        <v>832459727</v>
      </c>
      <c r="B2504">
        <v>7</v>
      </c>
      <c r="C2504">
        <v>5393</v>
      </c>
      <c r="D2504">
        <v>7700</v>
      </c>
      <c r="E2504">
        <v>400000610015000</v>
      </c>
      <c r="F2504">
        <v>97</v>
      </c>
      <c r="G2504">
        <v>19</v>
      </c>
      <c r="H2504">
        <v>2019</v>
      </c>
      <c r="I2504">
        <v>1</v>
      </c>
      <c r="J2504" t="s">
        <v>436</v>
      </c>
      <c r="K2504" s="1">
        <v>43465</v>
      </c>
      <c r="L2504" s="1">
        <v>43471</v>
      </c>
      <c r="M2504" t="s">
        <v>14</v>
      </c>
    </row>
    <row r="2505" spans="1:13" x14ac:dyDescent="0.25">
      <c r="A2505">
        <v>832460208</v>
      </c>
      <c r="B2505">
        <v>32</v>
      </c>
      <c r="C2505">
        <v>5393</v>
      </c>
      <c r="D2505">
        <v>7700</v>
      </c>
      <c r="E2505">
        <v>410015610040000</v>
      </c>
      <c r="F2505">
        <v>97</v>
      </c>
      <c r="G2505">
        <v>19</v>
      </c>
      <c r="H2505">
        <v>2019</v>
      </c>
      <c r="I2505">
        <v>1</v>
      </c>
      <c r="J2505" t="s">
        <v>436</v>
      </c>
      <c r="K2505" s="1">
        <v>43465</v>
      </c>
      <c r="L2505" s="1">
        <v>43471</v>
      </c>
      <c r="M2505" t="s">
        <v>15</v>
      </c>
    </row>
    <row r="2506" spans="1:13" x14ac:dyDescent="0.25">
      <c r="A2506">
        <v>832460689</v>
      </c>
      <c r="B2506">
        <v>358</v>
      </c>
      <c r="C2506">
        <v>5393</v>
      </c>
      <c r="D2506">
        <v>7700</v>
      </c>
      <c r="E2506">
        <v>410040610065000</v>
      </c>
      <c r="F2506">
        <v>97</v>
      </c>
      <c r="G2506">
        <v>19</v>
      </c>
      <c r="H2506">
        <v>2019</v>
      </c>
      <c r="I2506">
        <v>1</v>
      </c>
      <c r="J2506" t="s">
        <v>436</v>
      </c>
      <c r="K2506" s="1">
        <v>43465</v>
      </c>
      <c r="L2506" s="1">
        <v>43471</v>
      </c>
      <c r="M2506" t="s">
        <v>16</v>
      </c>
    </row>
    <row r="2507" spans="1:13" x14ac:dyDescent="0.25">
      <c r="A2507">
        <v>832461170</v>
      </c>
      <c r="B2507">
        <v>1192</v>
      </c>
      <c r="C2507">
        <v>5393</v>
      </c>
      <c r="D2507">
        <v>7700</v>
      </c>
      <c r="E2507">
        <v>410065610085000</v>
      </c>
      <c r="F2507">
        <v>97</v>
      </c>
      <c r="G2507">
        <v>19</v>
      </c>
      <c r="H2507">
        <v>2019</v>
      </c>
      <c r="I2507">
        <v>1</v>
      </c>
      <c r="J2507" t="s">
        <v>436</v>
      </c>
      <c r="K2507" s="1">
        <v>43465</v>
      </c>
      <c r="L2507" s="1">
        <v>43471</v>
      </c>
      <c r="M2507" t="s">
        <v>17</v>
      </c>
    </row>
    <row r="2508" spans="1:13" x14ac:dyDescent="0.25">
      <c r="A2508">
        <v>832461651</v>
      </c>
      <c r="B2508">
        <v>732</v>
      </c>
      <c r="C2508">
        <v>5393</v>
      </c>
      <c r="D2508">
        <v>7700</v>
      </c>
      <c r="E2508">
        <v>410085799999000</v>
      </c>
      <c r="F2508">
        <v>97</v>
      </c>
      <c r="G2508">
        <v>19</v>
      </c>
      <c r="H2508">
        <v>2019</v>
      </c>
      <c r="I2508">
        <v>1</v>
      </c>
      <c r="J2508" t="s">
        <v>436</v>
      </c>
      <c r="K2508" s="1">
        <v>43465</v>
      </c>
      <c r="L2508" s="1">
        <v>43471</v>
      </c>
      <c r="M2508" t="s">
        <v>18</v>
      </c>
    </row>
    <row r="2509" spans="1:13" x14ac:dyDescent="0.25">
      <c r="A2509">
        <v>832462208</v>
      </c>
      <c r="B2509">
        <v>2321</v>
      </c>
      <c r="C2509">
        <v>5393</v>
      </c>
      <c r="F2509">
        <v>97</v>
      </c>
      <c r="G2509">
        <v>19</v>
      </c>
      <c r="H2509">
        <v>2019</v>
      </c>
      <c r="I2509">
        <v>1</v>
      </c>
      <c r="J2509" t="s">
        <v>436</v>
      </c>
      <c r="K2509" s="1">
        <v>43465</v>
      </c>
      <c r="L2509" s="1">
        <v>43471</v>
      </c>
      <c r="M2509" t="s">
        <v>19</v>
      </c>
    </row>
    <row r="2510" spans="1:13" x14ac:dyDescent="0.25">
      <c r="A2510">
        <v>832459737</v>
      </c>
      <c r="B2510">
        <v>12</v>
      </c>
      <c r="C2510">
        <v>5393</v>
      </c>
      <c r="D2510">
        <v>7700</v>
      </c>
      <c r="E2510">
        <v>400000610015000</v>
      </c>
      <c r="F2510">
        <v>97</v>
      </c>
      <c r="G2510">
        <v>19</v>
      </c>
      <c r="H2510">
        <v>2019</v>
      </c>
      <c r="I2510">
        <v>2</v>
      </c>
      <c r="J2510" t="s">
        <v>437</v>
      </c>
      <c r="K2510" s="1">
        <v>43472</v>
      </c>
      <c r="L2510" s="1">
        <v>43478</v>
      </c>
      <c r="M2510" t="s">
        <v>14</v>
      </c>
    </row>
    <row r="2511" spans="1:13" x14ac:dyDescent="0.25">
      <c r="A2511">
        <v>832460218</v>
      </c>
      <c r="B2511">
        <v>29</v>
      </c>
      <c r="C2511">
        <v>5393</v>
      </c>
      <c r="D2511">
        <v>7700</v>
      </c>
      <c r="E2511">
        <v>410015610040000</v>
      </c>
      <c r="F2511">
        <v>97</v>
      </c>
      <c r="G2511">
        <v>19</v>
      </c>
      <c r="H2511">
        <v>2019</v>
      </c>
      <c r="I2511">
        <v>2</v>
      </c>
      <c r="J2511" t="s">
        <v>437</v>
      </c>
      <c r="K2511" s="1">
        <v>43472</v>
      </c>
      <c r="L2511" s="1">
        <v>43478</v>
      </c>
      <c r="M2511" t="s">
        <v>15</v>
      </c>
    </row>
    <row r="2512" spans="1:13" x14ac:dyDescent="0.25">
      <c r="A2512">
        <v>832460699</v>
      </c>
      <c r="B2512">
        <v>334</v>
      </c>
      <c r="C2512">
        <v>5393</v>
      </c>
      <c r="D2512">
        <v>7700</v>
      </c>
      <c r="E2512">
        <v>410040610065000</v>
      </c>
      <c r="F2512">
        <v>97</v>
      </c>
      <c r="G2512">
        <v>19</v>
      </c>
      <c r="H2512">
        <v>2019</v>
      </c>
      <c r="I2512">
        <v>2</v>
      </c>
      <c r="J2512" t="s">
        <v>437</v>
      </c>
      <c r="K2512" s="1">
        <v>43472</v>
      </c>
      <c r="L2512" s="1">
        <v>43478</v>
      </c>
      <c r="M2512" t="s">
        <v>16</v>
      </c>
    </row>
    <row r="2513" spans="1:13" x14ac:dyDescent="0.25">
      <c r="A2513">
        <v>832461180</v>
      </c>
      <c r="B2513">
        <v>1183</v>
      </c>
      <c r="C2513">
        <v>5393</v>
      </c>
      <c r="D2513">
        <v>7700</v>
      </c>
      <c r="E2513">
        <v>410065610085000</v>
      </c>
      <c r="F2513">
        <v>97</v>
      </c>
      <c r="G2513">
        <v>19</v>
      </c>
      <c r="H2513">
        <v>2019</v>
      </c>
      <c r="I2513">
        <v>2</v>
      </c>
      <c r="J2513" t="s">
        <v>437</v>
      </c>
      <c r="K2513" s="1">
        <v>43472</v>
      </c>
      <c r="L2513" s="1">
        <v>43478</v>
      </c>
      <c r="M2513" t="s">
        <v>17</v>
      </c>
    </row>
    <row r="2514" spans="1:13" x14ac:dyDescent="0.25">
      <c r="A2514">
        <v>832461661</v>
      </c>
      <c r="B2514">
        <v>732</v>
      </c>
      <c r="C2514">
        <v>5393</v>
      </c>
      <c r="D2514">
        <v>7700</v>
      </c>
      <c r="E2514">
        <v>410085799999000</v>
      </c>
      <c r="F2514">
        <v>97</v>
      </c>
      <c r="G2514">
        <v>19</v>
      </c>
      <c r="H2514">
        <v>2019</v>
      </c>
      <c r="I2514">
        <v>2</v>
      </c>
      <c r="J2514" t="s">
        <v>437</v>
      </c>
      <c r="K2514" s="1">
        <v>43472</v>
      </c>
      <c r="L2514" s="1">
        <v>43478</v>
      </c>
      <c r="M2514" t="s">
        <v>18</v>
      </c>
    </row>
    <row r="2515" spans="1:13" x14ac:dyDescent="0.25">
      <c r="A2515">
        <v>832462372</v>
      </c>
      <c r="B2515">
        <v>2290</v>
      </c>
      <c r="C2515">
        <v>5393</v>
      </c>
      <c r="F2515">
        <v>97</v>
      </c>
      <c r="G2515">
        <v>19</v>
      </c>
      <c r="H2515">
        <v>2019</v>
      </c>
      <c r="I2515">
        <v>2</v>
      </c>
      <c r="J2515" t="s">
        <v>437</v>
      </c>
      <c r="K2515" s="1">
        <v>43472</v>
      </c>
      <c r="L2515" s="1">
        <v>43478</v>
      </c>
      <c r="M2515" t="s">
        <v>19</v>
      </c>
    </row>
    <row r="2516" spans="1:13" x14ac:dyDescent="0.25">
      <c r="A2516">
        <v>832459747</v>
      </c>
      <c r="B2516">
        <v>7</v>
      </c>
      <c r="C2516">
        <v>5393</v>
      </c>
      <c r="D2516">
        <v>7700</v>
      </c>
      <c r="E2516">
        <v>400000610015000</v>
      </c>
      <c r="F2516">
        <v>97</v>
      </c>
      <c r="G2516">
        <v>19</v>
      </c>
      <c r="H2516">
        <v>2019</v>
      </c>
      <c r="I2516">
        <v>3</v>
      </c>
      <c r="J2516" t="s">
        <v>438</v>
      </c>
      <c r="K2516" s="1">
        <v>43479</v>
      </c>
      <c r="L2516" s="1">
        <v>43485</v>
      </c>
      <c r="M2516" t="s">
        <v>14</v>
      </c>
    </row>
    <row r="2517" spans="1:13" x14ac:dyDescent="0.25">
      <c r="A2517">
        <v>832460228</v>
      </c>
      <c r="B2517">
        <v>26</v>
      </c>
      <c r="C2517">
        <v>5393</v>
      </c>
      <c r="D2517">
        <v>7700</v>
      </c>
      <c r="E2517">
        <v>410015610040000</v>
      </c>
      <c r="F2517">
        <v>97</v>
      </c>
      <c r="G2517">
        <v>19</v>
      </c>
      <c r="H2517">
        <v>2019</v>
      </c>
      <c r="I2517">
        <v>3</v>
      </c>
      <c r="J2517" t="s">
        <v>438</v>
      </c>
      <c r="K2517" s="1">
        <v>43479</v>
      </c>
      <c r="L2517" s="1">
        <v>43485</v>
      </c>
      <c r="M2517" t="s">
        <v>15</v>
      </c>
    </row>
    <row r="2518" spans="1:13" x14ac:dyDescent="0.25">
      <c r="A2518">
        <v>832460709</v>
      </c>
      <c r="B2518">
        <v>350</v>
      </c>
      <c r="C2518">
        <v>5393</v>
      </c>
      <c r="D2518">
        <v>7700</v>
      </c>
      <c r="E2518">
        <v>410040610065000</v>
      </c>
      <c r="F2518">
        <v>97</v>
      </c>
      <c r="G2518">
        <v>19</v>
      </c>
      <c r="H2518">
        <v>2019</v>
      </c>
      <c r="I2518">
        <v>3</v>
      </c>
      <c r="J2518" t="s">
        <v>438</v>
      </c>
      <c r="K2518" s="1">
        <v>43479</v>
      </c>
      <c r="L2518" s="1">
        <v>43485</v>
      </c>
      <c r="M2518" t="s">
        <v>16</v>
      </c>
    </row>
    <row r="2519" spans="1:13" x14ac:dyDescent="0.25">
      <c r="A2519">
        <v>832461190</v>
      </c>
      <c r="B2519">
        <v>1205</v>
      </c>
      <c r="C2519">
        <v>5393</v>
      </c>
      <c r="D2519">
        <v>7700</v>
      </c>
      <c r="E2519">
        <v>410065610085000</v>
      </c>
      <c r="F2519">
        <v>97</v>
      </c>
      <c r="G2519">
        <v>19</v>
      </c>
      <c r="H2519">
        <v>2019</v>
      </c>
      <c r="I2519">
        <v>3</v>
      </c>
      <c r="J2519" t="s">
        <v>438</v>
      </c>
      <c r="K2519" s="1">
        <v>43479</v>
      </c>
      <c r="L2519" s="1">
        <v>43485</v>
      </c>
      <c r="M2519" t="s">
        <v>17</v>
      </c>
    </row>
    <row r="2520" spans="1:13" x14ac:dyDescent="0.25">
      <c r="A2520">
        <v>832461671</v>
      </c>
      <c r="B2520">
        <v>723</v>
      </c>
      <c r="C2520">
        <v>5393</v>
      </c>
      <c r="D2520">
        <v>7700</v>
      </c>
      <c r="E2520">
        <v>410085799999000</v>
      </c>
      <c r="F2520">
        <v>97</v>
      </c>
      <c r="G2520">
        <v>19</v>
      </c>
      <c r="H2520">
        <v>2019</v>
      </c>
      <c r="I2520">
        <v>3</v>
      </c>
      <c r="J2520" t="s">
        <v>438</v>
      </c>
      <c r="K2520" s="1">
        <v>43479</v>
      </c>
      <c r="L2520" s="1">
        <v>43485</v>
      </c>
      <c r="M2520" t="s">
        <v>18</v>
      </c>
    </row>
    <row r="2521" spans="1:13" x14ac:dyDescent="0.25">
      <c r="A2521">
        <v>832462184</v>
      </c>
      <c r="B2521">
        <v>2311</v>
      </c>
      <c r="C2521">
        <v>5393</v>
      </c>
      <c r="F2521">
        <v>97</v>
      </c>
      <c r="G2521">
        <v>19</v>
      </c>
      <c r="H2521">
        <v>2019</v>
      </c>
      <c r="I2521">
        <v>3</v>
      </c>
      <c r="J2521" t="s">
        <v>438</v>
      </c>
      <c r="K2521" s="1">
        <v>43479</v>
      </c>
      <c r="L2521" s="1">
        <v>43485</v>
      </c>
      <c r="M2521" t="s">
        <v>19</v>
      </c>
    </row>
    <row r="2522" spans="1:13" x14ac:dyDescent="0.25">
      <c r="A2522">
        <v>832459757</v>
      </c>
      <c r="B2522">
        <v>11</v>
      </c>
      <c r="C2522">
        <v>5393</v>
      </c>
      <c r="D2522">
        <v>7700</v>
      </c>
      <c r="E2522">
        <v>400000610015000</v>
      </c>
      <c r="F2522">
        <v>97</v>
      </c>
      <c r="G2522">
        <v>19</v>
      </c>
      <c r="H2522">
        <v>2019</v>
      </c>
      <c r="I2522">
        <v>4</v>
      </c>
      <c r="J2522" t="s">
        <v>439</v>
      </c>
      <c r="K2522" s="1">
        <v>43486</v>
      </c>
      <c r="L2522" s="1">
        <v>43492</v>
      </c>
      <c r="M2522" t="s">
        <v>14</v>
      </c>
    </row>
    <row r="2523" spans="1:13" x14ac:dyDescent="0.25">
      <c r="A2523">
        <v>832460238</v>
      </c>
      <c r="B2523">
        <v>39</v>
      </c>
      <c r="C2523">
        <v>5393</v>
      </c>
      <c r="D2523">
        <v>7700</v>
      </c>
      <c r="E2523">
        <v>410015610040000</v>
      </c>
      <c r="F2523">
        <v>97</v>
      </c>
      <c r="G2523">
        <v>19</v>
      </c>
      <c r="H2523">
        <v>2019</v>
      </c>
      <c r="I2523">
        <v>4</v>
      </c>
      <c r="J2523" t="s">
        <v>439</v>
      </c>
      <c r="K2523" s="1">
        <v>43486</v>
      </c>
      <c r="L2523" s="1">
        <v>43492</v>
      </c>
      <c r="M2523" t="s">
        <v>15</v>
      </c>
    </row>
    <row r="2524" spans="1:13" x14ac:dyDescent="0.25">
      <c r="A2524">
        <v>832460719</v>
      </c>
      <c r="B2524">
        <v>345</v>
      </c>
      <c r="C2524">
        <v>5393</v>
      </c>
      <c r="D2524">
        <v>7700</v>
      </c>
      <c r="E2524">
        <v>410040610065000</v>
      </c>
      <c r="F2524">
        <v>97</v>
      </c>
      <c r="G2524">
        <v>19</v>
      </c>
      <c r="H2524">
        <v>2019</v>
      </c>
      <c r="I2524">
        <v>4</v>
      </c>
      <c r="J2524" t="s">
        <v>439</v>
      </c>
      <c r="K2524" s="1">
        <v>43486</v>
      </c>
      <c r="L2524" s="1">
        <v>43492</v>
      </c>
      <c r="M2524" t="s">
        <v>16</v>
      </c>
    </row>
    <row r="2525" spans="1:13" x14ac:dyDescent="0.25">
      <c r="A2525">
        <v>832461200</v>
      </c>
      <c r="B2525">
        <v>1201</v>
      </c>
      <c r="C2525">
        <v>5393</v>
      </c>
      <c r="D2525">
        <v>7700</v>
      </c>
      <c r="E2525">
        <v>410065610085000</v>
      </c>
      <c r="F2525">
        <v>97</v>
      </c>
      <c r="G2525">
        <v>19</v>
      </c>
      <c r="H2525">
        <v>2019</v>
      </c>
      <c r="I2525">
        <v>4</v>
      </c>
      <c r="J2525" t="s">
        <v>439</v>
      </c>
      <c r="K2525" s="1">
        <v>43486</v>
      </c>
      <c r="L2525" s="1">
        <v>43492</v>
      </c>
      <c r="M2525" t="s">
        <v>17</v>
      </c>
    </row>
    <row r="2526" spans="1:13" x14ac:dyDescent="0.25">
      <c r="A2526">
        <v>832461681</v>
      </c>
      <c r="B2526">
        <v>769</v>
      </c>
      <c r="C2526">
        <v>5393</v>
      </c>
      <c r="D2526">
        <v>7700</v>
      </c>
      <c r="E2526">
        <v>410085799999000</v>
      </c>
      <c r="F2526">
        <v>97</v>
      </c>
      <c r="G2526">
        <v>19</v>
      </c>
      <c r="H2526">
        <v>2019</v>
      </c>
      <c r="I2526">
        <v>4</v>
      </c>
      <c r="J2526" t="s">
        <v>439</v>
      </c>
      <c r="K2526" s="1">
        <v>43486</v>
      </c>
      <c r="L2526" s="1">
        <v>43492</v>
      </c>
      <c r="M2526" t="s">
        <v>18</v>
      </c>
    </row>
    <row r="2527" spans="1:13" x14ac:dyDescent="0.25">
      <c r="A2527">
        <v>832462348</v>
      </c>
      <c r="B2527">
        <v>2365</v>
      </c>
      <c r="C2527">
        <v>5393</v>
      </c>
      <c r="F2527">
        <v>97</v>
      </c>
      <c r="G2527">
        <v>19</v>
      </c>
      <c r="H2527">
        <v>2019</v>
      </c>
      <c r="I2527">
        <v>4</v>
      </c>
      <c r="J2527" t="s">
        <v>439</v>
      </c>
      <c r="K2527" s="1">
        <v>43486</v>
      </c>
      <c r="L2527" s="1">
        <v>43492</v>
      </c>
      <c r="M2527" t="s">
        <v>19</v>
      </c>
    </row>
    <row r="2528" spans="1:13" x14ac:dyDescent="0.25">
      <c r="A2528">
        <v>832459764</v>
      </c>
      <c r="B2528">
        <v>11</v>
      </c>
      <c r="C2528">
        <v>5393</v>
      </c>
      <c r="D2528">
        <v>7700</v>
      </c>
      <c r="E2528">
        <v>400000610015000</v>
      </c>
      <c r="F2528">
        <v>97</v>
      </c>
      <c r="G2528">
        <v>19</v>
      </c>
      <c r="H2528">
        <v>2019</v>
      </c>
      <c r="I2528">
        <v>5</v>
      </c>
      <c r="J2528" t="s">
        <v>440</v>
      </c>
      <c r="K2528" s="1">
        <v>43493</v>
      </c>
      <c r="L2528" s="1">
        <v>43499</v>
      </c>
      <c r="M2528" t="s">
        <v>14</v>
      </c>
    </row>
    <row r="2529" spans="1:13" x14ac:dyDescent="0.25">
      <c r="A2529">
        <v>832460248</v>
      </c>
      <c r="B2529">
        <v>32</v>
      </c>
      <c r="C2529">
        <v>5393</v>
      </c>
      <c r="D2529">
        <v>7700</v>
      </c>
      <c r="E2529">
        <v>410015610040000</v>
      </c>
      <c r="F2529">
        <v>97</v>
      </c>
      <c r="G2529">
        <v>19</v>
      </c>
      <c r="H2529">
        <v>2019</v>
      </c>
      <c r="I2529">
        <v>5</v>
      </c>
      <c r="J2529" t="s">
        <v>440</v>
      </c>
      <c r="K2529" s="1">
        <v>43493</v>
      </c>
      <c r="L2529" s="1">
        <v>43499</v>
      </c>
      <c r="M2529" t="s">
        <v>15</v>
      </c>
    </row>
    <row r="2530" spans="1:13" x14ac:dyDescent="0.25">
      <c r="A2530">
        <v>832460729</v>
      </c>
      <c r="B2530">
        <v>394</v>
      </c>
      <c r="C2530">
        <v>5393</v>
      </c>
      <c r="D2530">
        <v>7700</v>
      </c>
      <c r="E2530">
        <v>410040610065000</v>
      </c>
      <c r="F2530">
        <v>97</v>
      </c>
      <c r="G2530">
        <v>19</v>
      </c>
      <c r="H2530">
        <v>2019</v>
      </c>
      <c r="I2530">
        <v>5</v>
      </c>
      <c r="J2530" t="s">
        <v>440</v>
      </c>
      <c r="K2530" s="1">
        <v>43493</v>
      </c>
      <c r="L2530" s="1">
        <v>43499</v>
      </c>
      <c r="M2530" t="s">
        <v>16</v>
      </c>
    </row>
    <row r="2531" spans="1:13" x14ac:dyDescent="0.25">
      <c r="A2531">
        <v>832461210</v>
      </c>
      <c r="B2531">
        <v>1309</v>
      </c>
      <c r="C2531">
        <v>5393</v>
      </c>
      <c r="D2531">
        <v>7700</v>
      </c>
      <c r="E2531">
        <v>410065610085000</v>
      </c>
      <c r="F2531">
        <v>97</v>
      </c>
      <c r="G2531">
        <v>19</v>
      </c>
      <c r="H2531">
        <v>2019</v>
      </c>
      <c r="I2531">
        <v>5</v>
      </c>
      <c r="J2531" t="s">
        <v>440</v>
      </c>
      <c r="K2531" s="1">
        <v>43493</v>
      </c>
      <c r="L2531" s="1">
        <v>43499</v>
      </c>
      <c r="M2531" t="s">
        <v>17</v>
      </c>
    </row>
    <row r="2532" spans="1:13" x14ac:dyDescent="0.25">
      <c r="A2532">
        <v>832461691</v>
      </c>
      <c r="B2532">
        <v>751</v>
      </c>
      <c r="C2532">
        <v>5393</v>
      </c>
      <c r="D2532">
        <v>7700</v>
      </c>
      <c r="E2532">
        <v>410085799999000</v>
      </c>
      <c r="F2532">
        <v>97</v>
      </c>
      <c r="G2532">
        <v>19</v>
      </c>
      <c r="H2532">
        <v>2019</v>
      </c>
      <c r="I2532">
        <v>5</v>
      </c>
      <c r="J2532" t="s">
        <v>440</v>
      </c>
      <c r="K2532" s="1">
        <v>43493</v>
      </c>
      <c r="L2532" s="1">
        <v>43499</v>
      </c>
      <c r="M2532" t="s">
        <v>18</v>
      </c>
    </row>
    <row r="2533" spans="1:13" x14ac:dyDescent="0.25">
      <c r="A2533">
        <v>832462399</v>
      </c>
      <c r="B2533">
        <v>2497</v>
      </c>
      <c r="C2533">
        <v>5393</v>
      </c>
      <c r="F2533">
        <v>97</v>
      </c>
      <c r="G2533">
        <v>19</v>
      </c>
      <c r="H2533">
        <v>2019</v>
      </c>
      <c r="I2533">
        <v>5</v>
      </c>
      <c r="J2533" t="s">
        <v>440</v>
      </c>
      <c r="K2533" s="1">
        <v>43493</v>
      </c>
      <c r="L2533" s="1">
        <v>43499</v>
      </c>
      <c r="M2533" t="s">
        <v>19</v>
      </c>
    </row>
    <row r="2534" spans="1:13" x14ac:dyDescent="0.25">
      <c r="A2534">
        <v>832459777</v>
      </c>
      <c r="B2534">
        <v>6</v>
      </c>
      <c r="C2534">
        <v>5393</v>
      </c>
      <c r="D2534">
        <v>7700</v>
      </c>
      <c r="E2534">
        <v>400000610015000</v>
      </c>
      <c r="F2534">
        <v>97</v>
      </c>
      <c r="G2534">
        <v>19</v>
      </c>
      <c r="H2534">
        <v>2019</v>
      </c>
      <c r="I2534">
        <v>6</v>
      </c>
      <c r="J2534" t="s">
        <v>441</v>
      </c>
      <c r="K2534" s="1">
        <v>43500</v>
      </c>
      <c r="L2534" s="1">
        <v>43506</v>
      </c>
      <c r="M2534" t="s">
        <v>14</v>
      </c>
    </row>
    <row r="2535" spans="1:13" x14ac:dyDescent="0.25">
      <c r="A2535">
        <v>832460258</v>
      </c>
      <c r="B2535">
        <v>42</v>
      </c>
      <c r="C2535">
        <v>5393</v>
      </c>
      <c r="D2535">
        <v>7700</v>
      </c>
      <c r="E2535">
        <v>410015610040000</v>
      </c>
      <c r="F2535">
        <v>97</v>
      </c>
      <c r="G2535">
        <v>19</v>
      </c>
      <c r="H2535">
        <v>2019</v>
      </c>
      <c r="I2535">
        <v>6</v>
      </c>
      <c r="J2535" t="s">
        <v>441</v>
      </c>
      <c r="K2535" s="1">
        <v>43500</v>
      </c>
      <c r="L2535" s="1">
        <v>43506</v>
      </c>
      <c r="M2535" t="s">
        <v>15</v>
      </c>
    </row>
    <row r="2536" spans="1:13" x14ac:dyDescent="0.25">
      <c r="A2536">
        <v>832460740</v>
      </c>
      <c r="B2536">
        <v>376</v>
      </c>
      <c r="C2536">
        <v>5393</v>
      </c>
      <c r="D2536">
        <v>7700</v>
      </c>
      <c r="E2536">
        <v>410040610065000</v>
      </c>
      <c r="F2536">
        <v>97</v>
      </c>
      <c r="G2536">
        <v>19</v>
      </c>
      <c r="H2536">
        <v>2019</v>
      </c>
      <c r="I2536">
        <v>6</v>
      </c>
      <c r="J2536" t="s">
        <v>441</v>
      </c>
      <c r="K2536" s="1">
        <v>43500</v>
      </c>
      <c r="L2536" s="1">
        <v>43506</v>
      </c>
      <c r="M2536" t="s">
        <v>16</v>
      </c>
    </row>
    <row r="2537" spans="1:13" x14ac:dyDescent="0.25">
      <c r="A2537">
        <v>832461220</v>
      </c>
      <c r="B2537">
        <v>1281</v>
      </c>
      <c r="C2537">
        <v>5393</v>
      </c>
      <c r="D2537">
        <v>7700</v>
      </c>
      <c r="E2537">
        <v>410065610085000</v>
      </c>
      <c r="F2537">
        <v>97</v>
      </c>
      <c r="G2537">
        <v>19</v>
      </c>
      <c r="H2537">
        <v>2019</v>
      </c>
      <c r="I2537">
        <v>6</v>
      </c>
      <c r="J2537" t="s">
        <v>441</v>
      </c>
      <c r="K2537" s="1">
        <v>43500</v>
      </c>
      <c r="L2537" s="1">
        <v>43506</v>
      </c>
      <c r="M2537" t="s">
        <v>17</v>
      </c>
    </row>
    <row r="2538" spans="1:13" x14ac:dyDescent="0.25">
      <c r="A2538">
        <v>832461701</v>
      </c>
      <c r="B2538">
        <v>740</v>
      </c>
      <c r="C2538">
        <v>5393</v>
      </c>
      <c r="D2538">
        <v>7700</v>
      </c>
      <c r="E2538">
        <v>410085799999000</v>
      </c>
      <c r="F2538">
        <v>97</v>
      </c>
      <c r="G2538">
        <v>19</v>
      </c>
      <c r="H2538">
        <v>2019</v>
      </c>
      <c r="I2538">
        <v>6</v>
      </c>
      <c r="J2538" t="s">
        <v>441</v>
      </c>
      <c r="K2538" s="1">
        <v>43500</v>
      </c>
      <c r="L2538" s="1">
        <v>43506</v>
      </c>
      <c r="M2538" t="s">
        <v>18</v>
      </c>
    </row>
    <row r="2539" spans="1:13" x14ac:dyDescent="0.25">
      <c r="A2539">
        <v>832462137</v>
      </c>
      <c r="B2539">
        <v>2445</v>
      </c>
      <c r="C2539">
        <v>5393</v>
      </c>
      <c r="F2539">
        <v>97</v>
      </c>
      <c r="G2539">
        <v>19</v>
      </c>
      <c r="H2539">
        <v>2019</v>
      </c>
      <c r="I2539">
        <v>6</v>
      </c>
      <c r="J2539" t="s">
        <v>441</v>
      </c>
      <c r="K2539" s="1">
        <v>43500</v>
      </c>
      <c r="L2539" s="1">
        <v>43506</v>
      </c>
      <c r="M2539" t="s">
        <v>19</v>
      </c>
    </row>
    <row r="2540" spans="1:13" x14ac:dyDescent="0.25">
      <c r="A2540">
        <v>832459787</v>
      </c>
      <c r="B2540">
        <v>13</v>
      </c>
      <c r="C2540">
        <v>5393</v>
      </c>
      <c r="D2540">
        <v>7700</v>
      </c>
      <c r="E2540">
        <v>400000610015000</v>
      </c>
      <c r="F2540">
        <v>97</v>
      </c>
      <c r="G2540">
        <v>19</v>
      </c>
      <c r="H2540">
        <v>2019</v>
      </c>
      <c r="I2540">
        <v>7</v>
      </c>
      <c r="J2540" t="s">
        <v>442</v>
      </c>
      <c r="K2540" s="1">
        <v>43507</v>
      </c>
      <c r="L2540" s="1">
        <v>43513</v>
      </c>
      <c r="M2540" t="s">
        <v>14</v>
      </c>
    </row>
    <row r="2541" spans="1:13" x14ac:dyDescent="0.25">
      <c r="A2541">
        <v>832460268</v>
      </c>
      <c r="B2541">
        <v>37</v>
      </c>
      <c r="C2541">
        <v>5393</v>
      </c>
      <c r="D2541">
        <v>7700</v>
      </c>
      <c r="E2541">
        <v>410015610040000</v>
      </c>
      <c r="F2541">
        <v>97</v>
      </c>
      <c r="G2541">
        <v>19</v>
      </c>
      <c r="H2541">
        <v>2019</v>
      </c>
      <c r="I2541">
        <v>7</v>
      </c>
      <c r="J2541" t="s">
        <v>442</v>
      </c>
      <c r="K2541" s="1">
        <v>43507</v>
      </c>
      <c r="L2541" s="1">
        <v>43513</v>
      </c>
      <c r="M2541" t="s">
        <v>15</v>
      </c>
    </row>
    <row r="2542" spans="1:13" x14ac:dyDescent="0.25">
      <c r="A2542">
        <v>832460749</v>
      </c>
      <c r="B2542">
        <v>396</v>
      </c>
      <c r="C2542">
        <v>5393</v>
      </c>
      <c r="D2542">
        <v>7700</v>
      </c>
      <c r="E2542">
        <v>410040610065000</v>
      </c>
      <c r="F2542">
        <v>97</v>
      </c>
      <c r="G2542">
        <v>19</v>
      </c>
      <c r="H2542">
        <v>2019</v>
      </c>
      <c r="I2542">
        <v>7</v>
      </c>
      <c r="J2542" t="s">
        <v>442</v>
      </c>
      <c r="K2542" s="1">
        <v>43507</v>
      </c>
      <c r="L2542" s="1">
        <v>43513</v>
      </c>
      <c r="M2542" t="s">
        <v>16</v>
      </c>
    </row>
    <row r="2543" spans="1:13" x14ac:dyDescent="0.25">
      <c r="A2543">
        <v>832461230</v>
      </c>
      <c r="B2543">
        <v>1306</v>
      </c>
      <c r="C2543">
        <v>5393</v>
      </c>
      <c r="D2543">
        <v>7700</v>
      </c>
      <c r="E2543">
        <v>410065610085000</v>
      </c>
      <c r="F2543">
        <v>97</v>
      </c>
      <c r="G2543">
        <v>19</v>
      </c>
      <c r="H2543">
        <v>2019</v>
      </c>
      <c r="I2543">
        <v>7</v>
      </c>
      <c r="J2543" t="s">
        <v>442</v>
      </c>
      <c r="K2543" s="1">
        <v>43507</v>
      </c>
      <c r="L2543" s="1">
        <v>43513</v>
      </c>
      <c r="M2543" t="s">
        <v>17</v>
      </c>
    </row>
    <row r="2544" spans="1:13" x14ac:dyDescent="0.25">
      <c r="A2544">
        <v>832461711</v>
      </c>
      <c r="B2544">
        <v>757</v>
      </c>
      <c r="C2544">
        <v>5393</v>
      </c>
      <c r="D2544">
        <v>7700</v>
      </c>
      <c r="E2544">
        <v>410085799999000</v>
      </c>
      <c r="F2544">
        <v>97</v>
      </c>
      <c r="G2544">
        <v>19</v>
      </c>
      <c r="H2544">
        <v>2019</v>
      </c>
      <c r="I2544">
        <v>7</v>
      </c>
      <c r="J2544" t="s">
        <v>442</v>
      </c>
      <c r="K2544" s="1">
        <v>43507</v>
      </c>
      <c r="L2544" s="1">
        <v>43513</v>
      </c>
      <c r="M2544" t="s">
        <v>18</v>
      </c>
    </row>
    <row r="2545" spans="1:13" x14ac:dyDescent="0.25">
      <c r="A2545">
        <v>832462187</v>
      </c>
      <c r="B2545">
        <v>2509</v>
      </c>
      <c r="C2545">
        <v>5393</v>
      </c>
      <c r="F2545">
        <v>97</v>
      </c>
      <c r="G2545">
        <v>19</v>
      </c>
      <c r="H2545">
        <v>2019</v>
      </c>
      <c r="I2545">
        <v>7</v>
      </c>
      <c r="J2545" t="s">
        <v>442</v>
      </c>
      <c r="K2545" s="1">
        <v>43507</v>
      </c>
      <c r="L2545" s="1">
        <v>43513</v>
      </c>
      <c r="M2545" t="s">
        <v>19</v>
      </c>
    </row>
    <row r="2546" spans="1:13" x14ac:dyDescent="0.25">
      <c r="A2546">
        <v>832459797</v>
      </c>
      <c r="B2546">
        <v>20</v>
      </c>
      <c r="C2546">
        <v>5393</v>
      </c>
      <c r="D2546">
        <v>7700</v>
      </c>
      <c r="E2546">
        <v>400000610015000</v>
      </c>
      <c r="F2546">
        <v>97</v>
      </c>
      <c r="G2546">
        <v>19</v>
      </c>
      <c r="H2546">
        <v>2019</v>
      </c>
      <c r="I2546">
        <v>8</v>
      </c>
      <c r="J2546" t="s">
        <v>443</v>
      </c>
      <c r="K2546" s="1">
        <v>43514</v>
      </c>
      <c r="L2546" s="1">
        <v>43520</v>
      </c>
      <c r="M2546" t="s">
        <v>14</v>
      </c>
    </row>
    <row r="2547" spans="1:13" x14ac:dyDescent="0.25">
      <c r="A2547">
        <v>832460278</v>
      </c>
      <c r="B2547">
        <v>51</v>
      </c>
      <c r="C2547">
        <v>5393</v>
      </c>
      <c r="D2547">
        <v>7700</v>
      </c>
      <c r="E2547">
        <v>410015610040000</v>
      </c>
      <c r="F2547">
        <v>97</v>
      </c>
      <c r="G2547">
        <v>19</v>
      </c>
      <c r="H2547">
        <v>2019</v>
      </c>
      <c r="I2547">
        <v>8</v>
      </c>
      <c r="J2547" t="s">
        <v>443</v>
      </c>
      <c r="K2547" s="1">
        <v>43514</v>
      </c>
      <c r="L2547" s="1">
        <v>43520</v>
      </c>
      <c r="M2547" t="s">
        <v>15</v>
      </c>
    </row>
    <row r="2548" spans="1:13" x14ac:dyDescent="0.25">
      <c r="A2548">
        <v>832460759</v>
      </c>
      <c r="B2548">
        <v>379</v>
      </c>
      <c r="C2548">
        <v>5393</v>
      </c>
      <c r="D2548">
        <v>7700</v>
      </c>
      <c r="E2548">
        <v>410040610065000</v>
      </c>
      <c r="F2548">
        <v>97</v>
      </c>
      <c r="G2548">
        <v>19</v>
      </c>
      <c r="H2548">
        <v>2019</v>
      </c>
      <c r="I2548">
        <v>8</v>
      </c>
      <c r="J2548" t="s">
        <v>443</v>
      </c>
      <c r="K2548" s="1">
        <v>43514</v>
      </c>
      <c r="L2548" s="1">
        <v>43520</v>
      </c>
      <c r="M2548" t="s">
        <v>16</v>
      </c>
    </row>
    <row r="2549" spans="1:13" x14ac:dyDescent="0.25">
      <c r="A2549">
        <v>832461240</v>
      </c>
      <c r="B2549">
        <v>1281</v>
      </c>
      <c r="C2549">
        <v>5393</v>
      </c>
      <c r="D2549">
        <v>7700</v>
      </c>
      <c r="E2549">
        <v>410065610085000</v>
      </c>
      <c r="F2549">
        <v>97</v>
      </c>
      <c r="G2549">
        <v>19</v>
      </c>
      <c r="H2549">
        <v>2019</v>
      </c>
      <c r="I2549">
        <v>8</v>
      </c>
      <c r="J2549" t="s">
        <v>443</v>
      </c>
      <c r="K2549" s="1">
        <v>43514</v>
      </c>
      <c r="L2549" s="1">
        <v>43520</v>
      </c>
      <c r="M2549" t="s">
        <v>17</v>
      </c>
    </row>
    <row r="2550" spans="1:13" x14ac:dyDescent="0.25">
      <c r="A2550">
        <v>832461721</v>
      </c>
      <c r="B2550">
        <v>765</v>
      </c>
      <c r="C2550">
        <v>5393</v>
      </c>
      <c r="D2550">
        <v>7700</v>
      </c>
      <c r="E2550">
        <v>410085799999000</v>
      </c>
      <c r="F2550">
        <v>97</v>
      </c>
      <c r="G2550">
        <v>19</v>
      </c>
      <c r="H2550">
        <v>2019</v>
      </c>
      <c r="I2550">
        <v>8</v>
      </c>
      <c r="J2550" t="s">
        <v>443</v>
      </c>
      <c r="K2550" s="1">
        <v>43514</v>
      </c>
      <c r="L2550" s="1">
        <v>43520</v>
      </c>
      <c r="M2550" t="s">
        <v>18</v>
      </c>
    </row>
    <row r="2551" spans="1:13" x14ac:dyDescent="0.25">
      <c r="A2551">
        <v>832462259</v>
      </c>
      <c r="B2551">
        <v>2496</v>
      </c>
      <c r="C2551">
        <v>5393</v>
      </c>
      <c r="F2551">
        <v>97</v>
      </c>
      <c r="G2551">
        <v>19</v>
      </c>
      <c r="H2551">
        <v>2019</v>
      </c>
      <c r="I2551">
        <v>8</v>
      </c>
      <c r="J2551" t="s">
        <v>443</v>
      </c>
      <c r="K2551" s="1">
        <v>43514</v>
      </c>
      <c r="L2551" s="1">
        <v>43520</v>
      </c>
      <c r="M2551" t="s">
        <v>19</v>
      </c>
    </row>
    <row r="2552" spans="1:13" x14ac:dyDescent="0.25">
      <c r="A2552">
        <v>832459807</v>
      </c>
      <c r="B2552">
        <v>7</v>
      </c>
      <c r="C2552">
        <v>5393</v>
      </c>
      <c r="D2552">
        <v>7700</v>
      </c>
      <c r="E2552">
        <v>400000610015000</v>
      </c>
      <c r="F2552">
        <v>97</v>
      </c>
      <c r="G2552">
        <v>19</v>
      </c>
      <c r="H2552">
        <v>2019</v>
      </c>
      <c r="I2552">
        <v>9</v>
      </c>
      <c r="J2552" t="s">
        <v>444</v>
      </c>
      <c r="K2552" s="1">
        <v>43521</v>
      </c>
      <c r="L2552" s="1">
        <v>43527</v>
      </c>
      <c r="M2552" t="s">
        <v>14</v>
      </c>
    </row>
    <row r="2553" spans="1:13" x14ac:dyDescent="0.25">
      <c r="A2553">
        <v>832460288</v>
      </c>
      <c r="B2553">
        <v>53</v>
      </c>
      <c r="C2553">
        <v>5393</v>
      </c>
      <c r="D2553">
        <v>7700</v>
      </c>
      <c r="E2553">
        <v>410015610040000</v>
      </c>
      <c r="F2553">
        <v>97</v>
      </c>
      <c r="G2553">
        <v>19</v>
      </c>
      <c r="H2553">
        <v>2019</v>
      </c>
      <c r="I2553">
        <v>9</v>
      </c>
      <c r="J2553" t="s">
        <v>444</v>
      </c>
      <c r="K2553" s="1">
        <v>43521</v>
      </c>
      <c r="L2553" s="1">
        <v>43527</v>
      </c>
      <c r="M2553" t="s">
        <v>15</v>
      </c>
    </row>
    <row r="2554" spans="1:13" x14ac:dyDescent="0.25">
      <c r="A2554">
        <v>832460769</v>
      </c>
      <c r="B2554">
        <v>329</v>
      </c>
      <c r="C2554">
        <v>5393</v>
      </c>
      <c r="D2554">
        <v>7700</v>
      </c>
      <c r="E2554">
        <v>410040610065000</v>
      </c>
      <c r="F2554">
        <v>97</v>
      </c>
      <c r="G2554">
        <v>19</v>
      </c>
      <c r="H2554">
        <v>2019</v>
      </c>
      <c r="I2554">
        <v>9</v>
      </c>
      <c r="J2554" t="s">
        <v>444</v>
      </c>
      <c r="K2554" s="1">
        <v>43521</v>
      </c>
      <c r="L2554" s="1">
        <v>43527</v>
      </c>
      <c r="M2554" t="s">
        <v>16</v>
      </c>
    </row>
    <row r="2555" spans="1:13" x14ac:dyDescent="0.25">
      <c r="A2555">
        <v>832461250</v>
      </c>
      <c r="B2555">
        <v>1248</v>
      </c>
      <c r="C2555">
        <v>5393</v>
      </c>
      <c r="D2555">
        <v>7700</v>
      </c>
      <c r="E2555">
        <v>410065610085000</v>
      </c>
      <c r="F2555">
        <v>97</v>
      </c>
      <c r="G2555">
        <v>19</v>
      </c>
      <c r="H2555">
        <v>2019</v>
      </c>
      <c r="I2555">
        <v>9</v>
      </c>
      <c r="J2555" t="s">
        <v>444</v>
      </c>
      <c r="K2555" s="1">
        <v>43521</v>
      </c>
      <c r="L2555" s="1">
        <v>43527</v>
      </c>
      <c r="M2555" t="s">
        <v>17</v>
      </c>
    </row>
    <row r="2556" spans="1:13" x14ac:dyDescent="0.25">
      <c r="A2556">
        <v>832461731</v>
      </c>
      <c r="B2556">
        <v>676</v>
      </c>
      <c r="C2556">
        <v>5393</v>
      </c>
      <c r="D2556">
        <v>7700</v>
      </c>
      <c r="E2556">
        <v>410085799999000</v>
      </c>
      <c r="F2556">
        <v>97</v>
      </c>
      <c r="G2556">
        <v>19</v>
      </c>
      <c r="H2556">
        <v>2019</v>
      </c>
      <c r="I2556">
        <v>9</v>
      </c>
      <c r="J2556" t="s">
        <v>444</v>
      </c>
      <c r="K2556" s="1">
        <v>43521</v>
      </c>
      <c r="L2556" s="1">
        <v>43527</v>
      </c>
      <c r="M2556" t="s">
        <v>18</v>
      </c>
    </row>
    <row r="2557" spans="1:13" x14ac:dyDescent="0.25">
      <c r="A2557">
        <v>832462587</v>
      </c>
      <c r="B2557">
        <v>2313</v>
      </c>
      <c r="C2557">
        <v>5393</v>
      </c>
      <c r="F2557">
        <v>97</v>
      </c>
      <c r="G2557">
        <v>19</v>
      </c>
      <c r="H2557">
        <v>2019</v>
      </c>
      <c r="I2557">
        <v>9</v>
      </c>
      <c r="J2557" t="s">
        <v>444</v>
      </c>
      <c r="K2557" s="1">
        <v>43521</v>
      </c>
      <c r="L2557" s="1">
        <v>43527</v>
      </c>
      <c r="M2557" t="s">
        <v>19</v>
      </c>
    </row>
    <row r="2558" spans="1:13" x14ac:dyDescent="0.25">
      <c r="A2558">
        <v>832459817</v>
      </c>
      <c r="B2558">
        <v>10</v>
      </c>
      <c r="C2558">
        <v>5393</v>
      </c>
      <c r="D2558">
        <v>7700</v>
      </c>
      <c r="E2558">
        <v>400000610015000</v>
      </c>
      <c r="F2558">
        <v>97</v>
      </c>
      <c r="G2558">
        <v>19</v>
      </c>
      <c r="H2558">
        <v>2019</v>
      </c>
      <c r="I2558">
        <v>10</v>
      </c>
      <c r="J2558" t="s">
        <v>445</v>
      </c>
      <c r="K2558" s="1">
        <v>43528</v>
      </c>
      <c r="L2558" s="1">
        <v>43534</v>
      </c>
      <c r="M2558" t="s">
        <v>14</v>
      </c>
    </row>
    <row r="2559" spans="1:13" x14ac:dyDescent="0.25">
      <c r="A2559">
        <v>832460298</v>
      </c>
      <c r="B2559">
        <v>36</v>
      </c>
      <c r="C2559">
        <v>5393</v>
      </c>
      <c r="D2559">
        <v>7700</v>
      </c>
      <c r="E2559">
        <v>410015610040000</v>
      </c>
      <c r="F2559">
        <v>97</v>
      </c>
      <c r="G2559">
        <v>19</v>
      </c>
      <c r="H2559">
        <v>2019</v>
      </c>
      <c r="I2559">
        <v>10</v>
      </c>
      <c r="J2559" t="s">
        <v>445</v>
      </c>
      <c r="K2559" s="1">
        <v>43528</v>
      </c>
      <c r="L2559" s="1">
        <v>43534</v>
      </c>
      <c r="M2559" t="s">
        <v>15</v>
      </c>
    </row>
    <row r="2560" spans="1:13" x14ac:dyDescent="0.25">
      <c r="A2560">
        <v>832460779</v>
      </c>
      <c r="B2560">
        <v>351</v>
      </c>
      <c r="C2560">
        <v>5393</v>
      </c>
      <c r="D2560">
        <v>7700</v>
      </c>
      <c r="E2560">
        <v>410040610065000</v>
      </c>
      <c r="F2560">
        <v>97</v>
      </c>
      <c r="G2560">
        <v>19</v>
      </c>
      <c r="H2560">
        <v>2019</v>
      </c>
      <c r="I2560">
        <v>10</v>
      </c>
      <c r="J2560" t="s">
        <v>445</v>
      </c>
      <c r="K2560" s="1">
        <v>43528</v>
      </c>
      <c r="L2560" s="1">
        <v>43534</v>
      </c>
      <c r="M2560" t="s">
        <v>16</v>
      </c>
    </row>
    <row r="2561" spans="1:13" x14ac:dyDescent="0.25">
      <c r="A2561">
        <v>832461260</v>
      </c>
      <c r="B2561">
        <v>1263</v>
      </c>
      <c r="C2561">
        <v>5393</v>
      </c>
      <c r="D2561">
        <v>7700</v>
      </c>
      <c r="E2561">
        <v>410065610085000</v>
      </c>
      <c r="F2561">
        <v>97</v>
      </c>
      <c r="G2561">
        <v>19</v>
      </c>
      <c r="H2561">
        <v>2019</v>
      </c>
      <c r="I2561">
        <v>10</v>
      </c>
      <c r="J2561" t="s">
        <v>445</v>
      </c>
      <c r="K2561" s="1">
        <v>43528</v>
      </c>
      <c r="L2561" s="1">
        <v>43534</v>
      </c>
      <c r="M2561" t="s">
        <v>17</v>
      </c>
    </row>
    <row r="2562" spans="1:13" x14ac:dyDescent="0.25">
      <c r="A2562">
        <v>832461741</v>
      </c>
      <c r="B2562">
        <v>723</v>
      </c>
      <c r="C2562">
        <v>5393</v>
      </c>
      <c r="D2562">
        <v>7700</v>
      </c>
      <c r="E2562">
        <v>410085799999000</v>
      </c>
      <c r="F2562">
        <v>97</v>
      </c>
      <c r="G2562">
        <v>19</v>
      </c>
      <c r="H2562">
        <v>2019</v>
      </c>
      <c r="I2562">
        <v>10</v>
      </c>
      <c r="J2562" t="s">
        <v>445</v>
      </c>
      <c r="K2562" s="1">
        <v>43528</v>
      </c>
      <c r="L2562" s="1">
        <v>43534</v>
      </c>
      <c r="M2562" t="s">
        <v>18</v>
      </c>
    </row>
    <row r="2563" spans="1:13" x14ac:dyDescent="0.25">
      <c r="A2563">
        <v>832462162</v>
      </c>
      <c r="B2563">
        <v>2383</v>
      </c>
      <c r="C2563">
        <v>5393</v>
      </c>
      <c r="F2563">
        <v>97</v>
      </c>
      <c r="G2563">
        <v>19</v>
      </c>
      <c r="H2563">
        <v>2019</v>
      </c>
      <c r="I2563">
        <v>10</v>
      </c>
      <c r="J2563" t="s">
        <v>445</v>
      </c>
      <c r="K2563" s="1">
        <v>43528</v>
      </c>
      <c r="L2563" s="1">
        <v>43534</v>
      </c>
      <c r="M2563" t="s">
        <v>19</v>
      </c>
    </row>
    <row r="2564" spans="1:13" x14ac:dyDescent="0.25">
      <c r="A2564">
        <v>832459824</v>
      </c>
      <c r="B2564">
        <v>7</v>
      </c>
      <c r="C2564">
        <v>5393</v>
      </c>
      <c r="D2564">
        <v>7700</v>
      </c>
      <c r="E2564">
        <v>400000610015000</v>
      </c>
      <c r="F2564">
        <v>97</v>
      </c>
      <c r="G2564">
        <v>19</v>
      </c>
      <c r="H2564">
        <v>2019</v>
      </c>
      <c r="I2564">
        <v>11</v>
      </c>
      <c r="J2564" t="s">
        <v>446</v>
      </c>
      <c r="K2564" s="1">
        <v>43535</v>
      </c>
      <c r="L2564" s="1">
        <v>43541</v>
      </c>
      <c r="M2564" t="s">
        <v>14</v>
      </c>
    </row>
    <row r="2565" spans="1:13" x14ac:dyDescent="0.25">
      <c r="A2565">
        <v>832460308</v>
      </c>
      <c r="B2565">
        <v>42</v>
      </c>
      <c r="C2565">
        <v>5393</v>
      </c>
      <c r="D2565">
        <v>7700</v>
      </c>
      <c r="E2565">
        <v>410015610040000</v>
      </c>
      <c r="F2565">
        <v>97</v>
      </c>
      <c r="G2565">
        <v>19</v>
      </c>
      <c r="H2565">
        <v>2019</v>
      </c>
      <c r="I2565">
        <v>11</v>
      </c>
      <c r="J2565" t="s">
        <v>446</v>
      </c>
      <c r="K2565" s="1">
        <v>43535</v>
      </c>
      <c r="L2565" s="1">
        <v>43541</v>
      </c>
      <c r="M2565" t="s">
        <v>15</v>
      </c>
    </row>
    <row r="2566" spans="1:13" x14ac:dyDescent="0.25">
      <c r="A2566">
        <v>832460789</v>
      </c>
      <c r="B2566">
        <v>342</v>
      </c>
      <c r="C2566">
        <v>5393</v>
      </c>
      <c r="D2566">
        <v>7700</v>
      </c>
      <c r="E2566">
        <v>410040610065000</v>
      </c>
      <c r="F2566">
        <v>97</v>
      </c>
      <c r="G2566">
        <v>19</v>
      </c>
      <c r="H2566">
        <v>2019</v>
      </c>
      <c r="I2566">
        <v>11</v>
      </c>
      <c r="J2566" t="s">
        <v>446</v>
      </c>
      <c r="K2566" s="1">
        <v>43535</v>
      </c>
      <c r="L2566" s="1">
        <v>43541</v>
      </c>
      <c r="M2566" t="s">
        <v>16</v>
      </c>
    </row>
    <row r="2567" spans="1:13" x14ac:dyDescent="0.25">
      <c r="A2567">
        <v>832461270</v>
      </c>
      <c r="B2567">
        <v>1155</v>
      </c>
      <c r="C2567">
        <v>5393</v>
      </c>
      <c r="D2567">
        <v>7700</v>
      </c>
      <c r="E2567">
        <v>410065610085000</v>
      </c>
      <c r="F2567">
        <v>97</v>
      </c>
      <c r="G2567">
        <v>19</v>
      </c>
      <c r="H2567">
        <v>2019</v>
      </c>
      <c r="I2567">
        <v>11</v>
      </c>
      <c r="J2567" t="s">
        <v>446</v>
      </c>
      <c r="K2567" s="1">
        <v>43535</v>
      </c>
      <c r="L2567" s="1">
        <v>43541</v>
      </c>
      <c r="M2567" t="s">
        <v>17</v>
      </c>
    </row>
    <row r="2568" spans="1:13" x14ac:dyDescent="0.25">
      <c r="A2568">
        <v>832461751</v>
      </c>
      <c r="B2568">
        <v>716</v>
      </c>
      <c r="C2568">
        <v>5393</v>
      </c>
      <c r="D2568">
        <v>7700</v>
      </c>
      <c r="E2568">
        <v>410085799999000</v>
      </c>
      <c r="F2568">
        <v>97</v>
      </c>
      <c r="G2568">
        <v>19</v>
      </c>
      <c r="H2568">
        <v>2019</v>
      </c>
      <c r="I2568">
        <v>11</v>
      </c>
      <c r="J2568" t="s">
        <v>446</v>
      </c>
      <c r="K2568" s="1">
        <v>43535</v>
      </c>
      <c r="L2568" s="1">
        <v>43541</v>
      </c>
      <c r="M2568" t="s">
        <v>18</v>
      </c>
    </row>
    <row r="2569" spans="1:13" x14ac:dyDescent="0.25">
      <c r="A2569">
        <v>832462269</v>
      </c>
      <c r="B2569">
        <v>2262</v>
      </c>
      <c r="C2569">
        <v>5393</v>
      </c>
      <c r="F2569">
        <v>97</v>
      </c>
      <c r="G2569">
        <v>19</v>
      </c>
      <c r="H2569">
        <v>2019</v>
      </c>
      <c r="I2569">
        <v>11</v>
      </c>
      <c r="J2569" t="s">
        <v>446</v>
      </c>
      <c r="K2569" s="1">
        <v>43535</v>
      </c>
      <c r="L2569" s="1">
        <v>43541</v>
      </c>
      <c r="M2569" t="s">
        <v>19</v>
      </c>
    </row>
    <row r="2570" spans="1:13" x14ac:dyDescent="0.25">
      <c r="A2570">
        <v>832459837</v>
      </c>
      <c r="B2570">
        <v>9</v>
      </c>
      <c r="C2570">
        <v>5393</v>
      </c>
      <c r="D2570">
        <v>7700</v>
      </c>
      <c r="E2570">
        <v>400000610015000</v>
      </c>
      <c r="F2570">
        <v>97</v>
      </c>
      <c r="G2570">
        <v>19</v>
      </c>
      <c r="H2570">
        <v>2019</v>
      </c>
      <c r="I2570">
        <v>12</v>
      </c>
      <c r="J2570" t="s">
        <v>447</v>
      </c>
      <c r="K2570" s="1">
        <v>43542</v>
      </c>
      <c r="L2570" s="1">
        <v>43548</v>
      </c>
      <c r="M2570" t="s">
        <v>14</v>
      </c>
    </row>
    <row r="2571" spans="1:13" x14ac:dyDescent="0.25">
      <c r="A2571">
        <v>832460318</v>
      </c>
      <c r="B2571">
        <v>36</v>
      </c>
      <c r="C2571">
        <v>5393</v>
      </c>
      <c r="D2571">
        <v>7700</v>
      </c>
      <c r="E2571">
        <v>410015610040000</v>
      </c>
      <c r="F2571">
        <v>97</v>
      </c>
      <c r="G2571">
        <v>19</v>
      </c>
      <c r="H2571">
        <v>2019</v>
      </c>
      <c r="I2571">
        <v>12</v>
      </c>
      <c r="J2571" t="s">
        <v>447</v>
      </c>
      <c r="K2571" s="1">
        <v>43542</v>
      </c>
      <c r="L2571" s="1">
        <v>43548</v>
      </c>
      <c r="M2571" t="s">
        <v>15</v>
      </c>
    </row>
    <row r="2572" spans="1:13" x14ac:dyDescent="0.25">
      <c r="A2572">
        <v>832460800</v>
      </c>
      <c r="B2572">
        <v>331</v>
      </c>
      <c r="C2572">
        <v>5393</v>
      </c>
      <c r="D2572">
        <v>7700</v>
      </c>
      <c r="E2572">
        <v>410040610065000</v>
      </c>
      <c r="F2572">
        <v>97</v>
      </c>
      <c r="G2572">
        <v>19</v>
      </c>
      <c r="H2572">
        <v>2019</v>
      </c>
      <c r="I2572">
        <v>12</v>
      </c>
      <c r="J2572" t="s">
        <v>447</v>
      </c>
      <c r="K2572" s="1">
        <v>43542</v>
      </c>
      <c r="L2572" s="1">
        <v>43548</v>
      </c>
      <c r="M2572" t="s">
        <v>16</v>
      </c>
    </row>
    <row r="2573" spans="1:13" x14ac:dyDescent="0.25">
      <c r="A2573">
        <v>832461280</v>
      </c>
      <c r="B2573">
        <v>1160</v>
      </c>
      <c r="C2573">
        <v>5393</v>
      </c>
      <c r="D2573">
        <v>7700</v>
      </c>
      <c r="E2573">
        <v>410065610085000</v>
      </c>
      <c r="F2573">
        <v>97</v>
      </c>
      <c r="G2573">
        <v>19</v>
      </c>
      <c r="H2573">
        <v>2019</v>
      </c>
      <c r="I2573">
        <v>12</v>
      </c>
      <c r="J2573" t="s">
        <v>447</v>
      </c>
      <c r="K2573" s="1">
        <v>43542</v>
      </c>
      <c r="L2573" s="1">
        <v>43548</v>
      </c>
      <c r="M2573" t="s">
        <v>17</v>
      </c>
    </row>
    <row r="2574" spans="1:13" x14ac:dyDescent="0.25">
      <c r="A2574">
        <v>832461761</v>
      </c>
      <c r="B2574">
        <v>662</v>
      </c>
      <c r="C2574">
        <v>5393</v>
      </c>
      <c r="D2574">
        <v>7700</v>
      </c>
      <c r="E2574">
        <v>410085799999000</v>
      </c>
      <c r="F2574">
        <v>97</v>
      </c>
      <c r="G2574">
        <v>19</v>
      </c>
      <c r="H2574">
        <v>2019</v>
      </c>
      <c r="I2574">
        <v>12</v>
      </c>
      <c r="J2574" t="s">
        <v>447</v>
      </c>
      <c r="K2574" s="1">
        <v>43542</v>
      </c>
      <c r="L2574" s="1">
        <v>43548</v>
      </c>
      <c r="M2574" t="s">
        <v>18</v>
      </c>
    </row>
    <row r="2575" spans="1:13" x14ac:dyDescent="0.25">
      <c r="A2575">
        <v>832462523</v>
      </c>
      <c r="B2575">
        <v>2198</v>
      </c>
      <c r="C2575">
        <v>5393</v>
      </c>
      <c r="F2575">
        <v>97</v>
      </c>
      <c r="G2575">
        <v>19</v>
      </c>
      <c r="H2575">
        <v>2019</v>
      </c>
      <c r="I2575">
        <v>12</v>
      </c>
      <c r="J2575" t="s">
        <v>447</v>
      </c>
      <c r="K2575" s="1">
        <v>43542</v>
      </c>
      <c r="L2575" s="1">
        <v>43548</v>
      </c>
      <c r="M2575" t="s">
        <v>19</v>
      </c>
    </row>
    <row r="2576" spans="1:13" x14ac:dyDescent="0.25">
      <c r="A2576">
        <v>832459847</v>
      </c>
      <c r="B2576">
        <v>9</v>
      </c>
      <c r="C2576">
        <v>5393</v>
      </c>
      <c r="D2576">
        <v>7700</v>
      </c>
      <c r="E2576">
        <v>400000610015000</v>
      </c>
      <c r="F2576">
        <v>97</v>
      </c>
      <c r="G2576">
        <v>19</v>
      </c>
      <c r="H2576">
        <v>2019</v>
      </c>
      <c r="I2576">
        <v>13</v>
      </c>
      <c r="J2576" t="s">
        <v>448</v>
      </c>
      <c r="K2576" s="1">
        <v>43549</v>
      </c>
      <c r="L2576" s="1">
        <v>43555</v>
      </c>
      <c r="M2576" t="s">
        <v>14</v>
      </c>
    </row>
    <row r="2577" spans="1:13" x14ac:dyDescent="0.25">
      <c r="A2577">
        <v>832460328</v>
      </c>
      <c r="B2577">
        <v>38</v>
      </c>
      <c r="C2577">
        <v>5393</v>
      </c>
      <c r="D2577">
        <v>7700</v>
      </c>
      <c r="E2577">
        <v>410015610040000</v>
      </c>
      <c r="F2577">
        <v>97</v>
      </c>
      <c r="G2577">
        <v>19</v>
      </c>
      <c r="H2577">
        <v>2019</v>
      </c>
      <c r="I2577">
        <v>13</v>
      </c>
      <c r="J2577" t="s">
        <v>448</v>
      </c>
      <c r="K2577" s="1">
        <v>43549</v>
      </c>
      <c r="L2577" s="1">
        <v>43555</v>
      </c>
      <c r="M2577" t="s">
        <v>15</v>
      </c>
    </row>
    <row r="2578" spans="1:13" x14ac:dyDescent="0.25">
      <c r="A2578">
        <v>832460809</v>
      </c>
      <c r="B2578">
        <v>319</v>
      </c>
      <c r="C2578">
        <v>5393</v>
      </c>
      <c r="D2578">
        <v>7700</v>
      </c>
      <c r="E2578">
        <v>410040610065000</v>
      </c>
      <c r="F2578">
        <v>97</v>
      </c>
      <c r="G2578">
        <v>19</v>
      </c>
      <c r="H2578">
        <v>2019</v>
      </c>
      <c r="I2578">
        <v>13</v>
      </c>
      <c r="J2578" t="s">
        <v>448</v>
      </c>
      <c r="K2578" s="1">
        <v>43549</v>
      </c>
      <c r="L2578" s="1">
        <v>43555</v>
      </c>
      <c r="M2578" t="s">
        <v>16</v>
      </c>
    </row>
    <row r="2579" spans="1:13" x14ac:dyDescent="0.25">
      <c r="A2579">
        <v>832461287</v>
      </c>
      <c r="B2579">
        <v>1145</v>
      </c>
      <c r="C2579">
        <v>5393</v>
      </c>
      <c r="D2579">
        <v>7700</v>
      </c>
      <c r="E2579">
        <v>410065610085000</v>
      </c>
      <c r="F2579">
        <v>97</v>
      </c>
      <c r="G2579">
        <v>19</v>
      </c>
      <c r="H2579">
        <v>2019</v>
      </c>
      <c r="I2579">
        <v>13</v>
      </c>
      <c r="J2579" t="s">
        <v>448</v>
      </c>
      <c r="K2579" s="1">
        <v>43549</v>
      </c>
      <c r="L2579" s="1">
        <v>43555</v>
      </c>
      <c r="M2579" t="s">
        <v>17</v>
      </c>
    </row>
    <row r="2580" spans="1:13" x14ac:dyDescent="0.25">
      <c r="A2580">
        <v>832461771</v>
      </c>
      <c r="B2580">
        <v>613</v>
      </c>
      <c r="C2580">
        <v>5393</v>
      </c>
      <c r="D2580">
        <v>7700</v>
      </c>
      <c r="E2580">
        <v>410085799999000</v>
      </c>
      <c r="F2580">
        <v>97</v>
      </c>
      <c r="G2580">
        <v>19</v>
      </c>
      <c r="H2580">
        <v>2019</v>
      </c>
      <c r="I2580">
        <v>13</v>
      </c>
      <c r="J2580" t="s">
        <v>448</v>
      </c>
      <c r="K2580" s="1">
        <v>43549</v>
      </c>
      <c r="L2580" s="1">
        <v>43555</v>
      </c>
      <c r="M2580" t="s">
        <v>18</v>
      </c>
    </row>
    <row r="2581" spans="1:13" x14ac:dyDescent="0.25">
      <c r="A2581">
        <v>832462304</v>
      </c>
      <c r="B2581">
        <v>2124</v>
      </c>
      <c r="C2581">
        <v>5393</v>
      </c>
      <c r="F2581">
        <v>97</v>
      </c>
      <c r="G2581">
        <v>19</v>
      </c>
      <c r="H2581">
        <v>2019</v>
      </c>
      <c r="I2581">
        <v>13</v>
      </c>
      <c r="J2581" t="s">
        <v>448</v>
      </c>
      <c r="K2581" s="1">
        <v>43549</v>
      </c>
      <c r="L2581" s="1">
        <v>43555</v>
      </c>
      <c r="M2581" t="s">
        <v>19</v>
      </c>
    </row>
    <row r="2582" spans="1:13" x14ac:dyDescent="0.25">
      <c r="A2582">
        <v>832459856</v>
      </c>
      <c r="B2582">
        <v>14</v>
      </c>
      <c r="C2582">
        <v>5393</v>
      </c>
      <c r="D2582">
        <v>7700</v>
      </c>
      <c r="E2582">
        <v>400000610015000</v>
      </c>
      <c r="F2582">
        <v>97</v>
      </c>
      <c r="G2582">
        <v>19</v>
      </c>
      <c r="H2582">
        <v>2019</v>
      </c>
      <c r="I2582">
        <v>14</v>
      </c>
      <c r="J2582" t="s">
        <v>449</v>
      </c>
      <c r="K2582" s="1">
        <v>43556</v>
      </c>
      <c r="L2582" s="1">
        <v>43562</v>
      </c>
      <c r="M2582" t="s">
        <v>14</v>
      </c>
    </row>
    <row r="2583" spans="1:13" x14ac:dyDescent="0.25">
      <c r="A2583">
        <v>832460337</v>
      </c>
      <c r="B2583">
        <v>35</v>
      </c>
      <c r="C2583">
        <v>5393</v>
      </c>
      <c r="D2583">
        <v>7700</v>
      </c>
      <c r="E2583">
        <v>410015610040000</v>
      </c>
      <c r="F2583">
        <v>97</v>
      </c>
      <c r="G2583">
        <v>19</v>
      </c>
      <c r="H2583">
        <v>2019</v>
      </c>
      <c r="I2583">
        <v>14</v>
      </c>
      <c r="J2583" t="s">
        <v>449</v>
      </c>
      <c r="K2583" s="1">
        <v>43556</v>
      </c>
      <c r="L2583" s="1">
        <v>43562</v>
      </c>
      <c r="M2583" t="s">
        <v>15</v>
      </c>
    </row>
    <row r="2584" spans="1:13" x14ac:dyDescent="0.25">
      <c r="A2584">
        <v>832460818</v>
      </c>
      <c r="B2584">
        <v>334</v>
      </c>
      <c r="C2584">
        <v>5393</v>
      </c>
      <c r="D2584">
        <v>7700</v>
      </c>
      <c r="E2584">
        <v>410040610065000</v>
      </c>
      <c r="F2584">
        <v>97</v>
      </c>
      <c r="G2584">
        <v>19</v>
      </c>
      <c r="H2584">
        <v>2019</v>
      </c>
      <c r="I2584">
        <v>14</v>
      </c>
      <c r="J2584" t="s">
        <v>449</v>
      </c>
      <c r="K2584" s="1">
        <v>43556</v>
      </c>
      <c r="L2584" s="1">
        <v>43562</v>
      </c>
      <c r="M2584" t="s">
        <v>16</v>
      </c>
    </row>
    <row r="2585" spans="1:13" x14ac:dyDescent="0.25">
      <c r="A2585">
        <v>832461299</v>
      </c>
      <c r="B2585">
        <v>1099</v>
      </c>
      <c r="C2585">
        <v>5393</v>
      </c>
      <c r="D2585">
        <v>7700</v>
      </c>
      <c r="E2585">
        <v>410065610085000</v>
      </c>
      <c r="F2585">
        <v>97</v>
      </c>
      <c r="G2585">
        <v>19</v>
      </c>
      <c r="H2585">
        <v>2019</v>
      </c>
      <c r="I2585">
        <v>14</v>
      </c>
      <c r="J2585" t="s">
        <v>449</v>
      </c>
      <c r="K2585" s="1">
        <v>43556</v>
      </c>
      <c r="L2585" s="1">
        <v>43562</v>
      </c>
      <c r="M2585" t="s">
        <v>17</v>
      </c>
    </row>
    <row r="2586" spans="1:13" x14ac:dyDescent="0.25">
      <c r="A2586">
        <v>832461780</v>
      </c>
      <c r="B2586">
        <v>649</v>
      </c>
      <c r="C2586">
        <v>5393</v>
      </c>
      <c r="D2586">
        <v>7700</v>
      </c>
      <c r="E2586">
        <v>410085799999000</v>
      </c>
      <c r="F2586">
        <v>97</v>
      </c>
      <c r="G2586">
        <v>19</v>
      </c>
      <c r="H2586">
        <v>2019</v>
      </c>
      <c r="I2586">
        <v>14</v>
      </c>
      <c r="J2586" t="s">
        <v>449</v>
      </c>
      <c r="K2586" s="1">
        <v>43556</v>
      </c>
      <c r="L2586" s="1">
        <v>43562</v>
      </c>
      <c r="M2586" t="s">
        <v>18</v>
      </c>
    </row>
    <row r="2587" spans="1:13" x14ac:dyDescent="0.25">
      <c r="A2587">
        <v>832462131</v>
      </c>
      <c r="B2587">
        <v>2131</v>
      </c>
      <c r="C2587">
        <v>5393</v>
      </c>
      <c r="F2587">
        <v>97</v>
      </c>
      <c r="G2587">
        <v>19</v>
      </c>
      <c r="H2587">
        <v>2019</v>
      </c>
      <c r="I2587">
        <v>14</v>
      </c>
      <c r="J2587" t="s">
        <v>449</v>
      </c>
      <c r="K2587" s="1">
        <v>43556</v>
      </c>
      <c r="L2587" s="1">
        <v>43562</v>
      </c>
      <c r="M2587" t="s">
        <v>19</v>
      </c>
    </row>
    <row r="2588" spans="1:13" x14ac:dyDescent="0.25">
      <c r="A2588">
        <v>832459865</v>
      </c>
      <c r="B2588">
        <v>5</v>
      </c>
      <c r="C2588">
        <v>5393</v>
      </c>
      <c r="D2588">
        <v>7700</v>
      </c>
      <c r="E2588">
        <v>400000610015000</v>
      </c>
      <c r="F2588">
        <v>97</v>
      </c>
      <c r="G2588">
        <v>19</v>
      </c>
      <c r="H2588">
        <v>2019</v>
      </c>
      <c r="I2588">
        <v>15</v>
      </c>
      <c r="J2588" t="s">
        <v>450</v>
      </c>
      <c r="K2588" s="1">
        <v>43563</v>
      </c>
      <c r="L2588" s="1">
        <v>43569</v>
      </c>
      <c r="M2588" t="s">
        <v>14</v>
      </c>
    </row>
    <row r="2589" spans="1:13" x14ac:dyDescent="0.25">
      <c r="A2589">
        <v>832460346</v>
      </c>
      <c r="B2589">
        <v>38</v>
      </c>
      <c r="C2589">
        <v>5393</v>
      </c>
      <c r="D2589">
        <v>7700</v>
      </c>
      <c r="E2589">
        <v>410015610040000</v>
      </c>
      <c r="F2589">
        <v>97</v>
      </c>
      <c r="G2589">
        <v>19</v>
      </c>
      <c r="H2589">
        <v>2019</v>
      </c>
      <c r="I2589">
        <v>15</v>
      </c>
      <c r="J2589" t="s">
        <v>450</v>
      </c>
      <c r="K2589" s="1">
        <v>43563</v>
      </c>
      <c r="L2589" s="1">
        <v>43569</v>
      </c>
      <c r="M2589" t="s">
        <v>15</v>
      </c>
    </row>
    <row r="2590" spans="1:13" x14ac:dyDescent="0.25">
      <c r="A2590">
        <v>832460827</v>
      </c>
      <c r="B2590">
        <v>320</v>
      </c>
      <c r="C2590">
        <v>5393</v>
      </c>
      <c r="D2590">
        <v>7700</v>
      </c>
      <c r="E2590">
        <v>410040610065000</v>
      </c>
      <c r="F2590">
        <v>97</v>
      </c>
      <c r="G2590">
        <v>19</v>
      </c>
      <c r="H2590">
        <v>2019</v>
      </c>
      <c r="I2590">
        <v>15</v>
      </c>
      <c r="J2590" t="s">
        <v>450</v>
      </c>
      <c r="K2590" s="1">
        <v>43563</v>
      </c>
      <c r="L2590" s="1">
        <v>43569</v>
      </c>
      <c r="M2590" t="s">
        <v>16</v>
      </c>
    </row>
    <row r="2591" spans="1:13" x14ac:dyDescent="0.25">
      <c r="A2591">
        <v>832461308</v>
      </c>
      <c r="B2591">
        <v>1118</v>
      </c>
      <c r="C2591">
        <v>5393</v>
      </c>
      <c r="D2591">
        <v>7700</v>
      </c>
      <c r="E2591">
        <v>410065610085000</v>
      </c>
      <c r="F2591">
        <v>97</v>
      </c>
      <c r="G2591">
        <v>19</v>
      </c>
      <c r="H2591">
        <v>2019</v>
      </c>
      <c r="I2591">
        <v>15</v>
      </c>
      <c r="J2591" t="s">
        <v>450</v>
      </c>
      <c r="K2591" s="1">
        <v>43563</v>
      </c>
      <c r="L2591" s="1">
        <v>43569</v>
      </c>
      <c r="M2591" t="s">
        <v>17</v>
      </c>
    </row>
    <row r="2592" spans="1:13" x14ac:dyDescent="0.25">
      <c r="A2592">
        <v>832461789</v>
      </c>
      <c r="B2592">
        <v>664</v>
      </c>
      <c r="C2592">
        <v>5393</v>
      </c>
      <c r="D2592">
        <v>7700</v>
      </c>
      <c r="E2592">
        <v>410085799999000</v>
      </c>
      <c r="F2592">
        <v>97</v>
      </c>
      <c r="G2592">
        <v>19</v>
      </c>
      <c r="H2592">
        <v>2019</v>
      </c>
      <c r="I2592">
        <v>15</v>
      </c>
      <c r="J2592" t="s">
        <v>450</v>
      </c>
      <c r="K2592" s="1">
        <v>43563</v>
      </c>
      <c r="L2592" s="1">
        <v>43569</v>
      </c>
      <c r="M2592" t="s">
        <v>18</v>
      </c>
    </row>
    <row r="2593" spans="1:13" x14ac:dyDescent="0.25">
      <c r="A2593">
        <v>832462276</v>
      </c>
      <c r="B2593">
        <v>2145</v>
      </c>
      <c r="C2593">
        <v>5393</v>
      </c>
      <c r="F2593">
        <v>97</v>
      </c>
      <c r="G2593">
        <v>19</v>
      </c>
      <c r="H2593">
        <v>2019</v>
      </c>
      <c r="I2593">
        <v>15</v>
      </c>
      <c r="J2593" t="s">
        <v>450</v>
      </c>
      <c r="K2593" s="1">
        <v>43563</v>
      </c>
      <c r="L2593" s="1">
        <v>43569</v>
      </c>
      <c r="M2593" t="s">
        <v>19</v>
      </c>
    </row>
    <row r="2594" spans="1:13" x14ac:dyDescent="0.25">
      <c r="A2594">
        <v>832459874</v>
      </c>
      <c r="B2594">
        <v>9</v>
      </c>
      <c r="C2594">
        <v>5393</v>
      </c>
      <c r="D2594">
        <v>7700</v>
      </c>
      <c r="E2594">
        <v>400000610015000</v>
      </c>
      <c r="F2594">
        <v>97</v>
      </c>
      <c r="G2594">
        <v>19</v>
      </c>
      <c r="H2594">
        <v>2019</v>
      </c>
      <c r="I2594">
        <v>16</v>
      </c>
      <c r="J2594" t="s">
        <v>451</v>
      </c>
      <c r="K2594" s="1">
        <v>43570</v>
      </c>
      <c r="L2594" s="1">
        <v>43576</v>
      </c>
      <c r="M2594" t="s">
        <v>14</v>
      </c>
    </row>
    <row r="2595" spans="1:13" x14ac:dyDescent="0.25">
      <c r="A2595">
        <v>832460355</v>
      </c>
      <c r="B2595">
        <v>40</v>
      </c>
      <c r="C2595">
        <v>5393</v>
      </c>
      <c r="D2595">
        <v>7700</v>
      </c>
      <c r="E2595">
        <v>410015610040000</v>
      </c>
      <c r="F2595">
        <v>97</v>
      </c>
      <c r="G2595">
        <v>19</v>
      </c>
      <c r="H2595">
        <v>2019</v>
      </c>
      <c r="I2595">
        <v>16</v>
      </c>
      <c r="J2595" t="s">
        <v>451</v>
      </c>
      <c r="K2595" s="1">
        <v>43570</v>
      </c>
      <c r="L2595" s="1">
        <v>43576</v>
      </c>
      <c r="M2595" t="s">
        <v>15</v>
      </c>
    </row>
    <row r="2596" spans="1:13" x14ac:dyDescent="0.25">
      <c r="A2596">
        <v>832460836</v>
      </c>
      <c r="B2596">
        <v>322</v>
      </c>
      <c r="C2596">
        <v>5393</v>
      </c>
      <c r="D2596">
        <v>7700</v>
      </c>
      <c r="E2596">
        <v>410040610065000</v>
      </c>
      <c r="F2596">
        <v>97</v>
      </c>
      <c r="G2596">
        <v>19</v>
      </c>
      <c r="H2596">
        <v>2019</v>
      </c>
      <c r="I2596">
        <v>16</v>
      </c>
      <c r="J2596" t="s">
        <v>451</v>
      </c>
      <c r="K2596" s="1">
        <v>43570</v>
      </c>
      <c r="L2596" s="1">
        <v>43576</v>
      </c>
      <c r="M2596" t="s">
        <v>16</v>
      </c>
    </row>
    <row r="2597" spans="1:13" x14ac:dyDescent="0.25">
      <c r="A2597">
        <v>832461317</v>
      </c>
      <c r="B2597">
        <v>1095</v>
      </c>
      <c r="C2597">
        <v>5393</v>
      </c>
      <c r="D2597">
        <v>7700</v>
      </c>
      <c r="E2597">
        <v>410065610085000</v>
      </c>
      <c r="F2597">
        <v>97</v>
      </c>
      <c r="G2597">
        <v>19</v>
      </c>
      <c r="H2597">
        <v>2019</v>
      </c>
      <c r="I2597">
        <v>16</v>
      </c>
      <c r="J2597" t="s">
        <v>451</v>
      </c>
      <c r="K2597" s="1">
        <v>43570</v>
      </c>
      <c r="L2597" s="1">
        <v>43576</v>
      </c>
      <c r="M2597" t="s">
        <v>17</v>
      </c>
    </row>
    <row r="2598" spans="1:13" x14ac:dyDescent="0.25">
      <c r="A2598">
        <v>832461798</v>
      </c>
      <c r="B2598">
        <v>628</v>
      </c>
      <c r="C2598">
        <v>5393</v>
      </c>
      <c r="D2598">
        <v>7700</v>
      </c>
      <c r="E2598">
        <v>410085799999000</v>
      </c>
      <c r="F2598">
        <v>97</v>
      </c>
      <c r="G2598">
        <v>19</v>
      </c>
      <c r="H2598">
        <v>2019</v>
      </c>
      <c r="I2598">
        <v>16</v>
      </c>
      <c r="J2598" t="s">
        <v>451</v>
      </c>
      <c r="K2598" s="1">
        <v>43570</v>
      </c>
      <c r="L2598" s="1">
        <v>43576</v>
      </c>
      <c r="M2598" t="s">
        <v>18</v>
      </c>
    </row>
    <row r="2599" spans="1:13" x14ac:dyDescent="0.25">
      <c r="A2599">
        <v>832462550</v>
      </c>
      <c r="B2599">
        <v>2094</v>
      </c>
      <c r="C2599">
        <v>5393</v>
      </c>
      <c r="F2599">
        <v>97</v>
      </c>
      <c r="G2599">
        <v>19</v>
      </c>
      <c r="H2599">
        <v>2019</v>
      </c>
      <c r="I2599">
        <v>16</v>
      </c>
      <c r="J2599" t="s">
        <v>451</v>
      </c>
      <c r="K2599" s="1">
        <v>43570</v>
      </c>
      <c r="L2599" s="1">
        <v>43576</v>
      </c>
      <c r="M2599" t="s">
        <v>19</v>
      </c>
    </row>
    <row r="2600" spans="1:13" x14ac:dyDescent="0.25">
      <c r="A2600">
        <v>832459883</v>
      </c>
      <c r="B2600">
        <v>11</v>
      </c>
      <c r="C2600">
        <v>5393</v>
      </c>
      <c r="D2600">
        <v>7700</v>
      </c>
      <c r="E2600">
        <v>400000610015000</v>
      </c>
      <c r="F2600">
        <v>97</v>
      </c>
      <c r="G2600">
        <v>19</v>
      </c>
      <c r="H2600">
        <v>2019</v>
      </c>
      <c r="I2600">
        <v>17</v>
      </c>
      <c r="J2600" t="s">
        <v>452</v>
      </c>
      <c r="K2600" s="1">
        <v>43577</v>
      </c>
      <c r="L2600" s="1">
        <v>43583</v>
      </c>
      <c r="M2600" t="s">
        <v>14</v>
      </c>
    </row>
    <row r="2601" spans="1:13" x14ac:dyDescent="0.25">
      <c r="A2601">
        <v>832460364</v>
      </c>
      <c r="B2601">
        <v>40</v>
      </c>
      <c r="C2601">
        <v>5393</v>
      </c>
      <c r="D2601">
        <v>7700</v>
      </c>
      <c r="E2601">
        <v>410015610040000</v>
      </c>
      <c r="F2601">
        <v>97</v>
      </c>
      <c r="G2601">
        <v>19</v>
      </c>
      <c r="H2601">
        <v>2019</v>
      </c>
      <c r="I2601">
        <v>17</v>
      </c>
      <c r="J2601" t="s">
        <v>452</v>
      </c>
      <c r="K2601" s="1">
        <v>43577</v>
      </c>
      <c r="L2601" s="1">
        <v>43583</v>
      </c>
      <c r="M2601" t="s">
        <v>15</v>
      </c>
    </row>
    <row r="2602" spans="1:13" x14ac:dyDescent="0.25">
      <c r="A2602">
        <v>832460845</v>
      </c>
      <c r="B2602">
        <v>328</v>
      </c>
      <c r="C2602">
        <v>5393</v>
      </c>
      <c r="D2602">
        <v>7700</v>
      </c>
      <c r="E2602">
        <v>410040610065000</v>
      </c>
      <c r="F2602">
        <v>97</v>
      </c>
      <c r="G2602">
        <v>19</v>
      </c>
      <c r="H2602">
        <v>2019</v>
      </c>
      <c r="I2602">
        <v>17</v>
      </c>
      <c r="J2602" t="s">
        <v>452</v>
      </c>
      <c r="K2602" s="1">
        <v>43577</v>
      </c>
      <c r="L2602" s="1">
        <v>43583</v>
      </c>
      <c r="M2602" t="s">
        <v>16</v>
      </c>
    </row>
    <row r="2603" spans="1:13" x14ac:dyDescent="0.25">
      <c r="A2603">
        <v>832461326</v>
      </c>
      <c r="B2603">
        <v>1076</v>
      </c>
      <c r="C2603">
        <v>5393</v>
      </c>
      <c r="D2603">
        <v>7700</v>
      </c>
      <c r="E2603">
        <v>410065610085000</v>
      </c>
      <c r="F2603">
        <v>97</v>
      </c>
      <c r="G2603">
        <v>19</v>
      </c>
      <c r="H2603">
        <v>2019</v>
      </c>
      <c r="I2603">
        <v>17</v>
      </c>
      <c r="J2603" t="s">
        <v>452</v>
      </c>
      <c r="K2603" s="1">
        <v>43577</v>
      </c>
      <c r="L2603" s="1">
        <v>43583</v>
      </c>
      <c r="M2603" t="s">
        <v>17</v>
      </c>
    </row>
    <row r="2604" spans="1:13" x14ac:dyDescent="0.25">
      <c r="A2604">
        <v>832461807</v>
      </c>
      <c r="B2604">
        <v>648</v>
      </c>
      <c r="C2604">
        <v>5393</v>
      </c>
      <c r="D2604">
        <v>7700</v>
      </c>
      <c r="E2604">
        <v>410085799999000</v>
      </c>
      <c r="F2604">
        <v>97</v>
      </c>
      <c r="G2604">
        <v>19</v>
      </c>
      <c r="H2604">
        <v>2019</v>
      </c>
      <c r="I2604">
        <v>17</v>
      </c>
      <c r="J2604" t="s">
        <v>452</v>
      </c>
      <c r="K2604" s="1">
        <v>43577</v>
      </c>
      <c r="L2604" s="1">
        <v>43583</v>
      </c>
      <c r="M2604" t="s">
        <v>18</v>
      </c>
    </row>
    <row r="2605" spans="1:13" x14ac:dyDescent="0.25">
      <c r="A2605">
        <v>832462572</v>
      </c>
      <c r="B2605">
        <v>2103</v>
      </c>
      <c r="C2605">
        <v>5393</v>
      </c>
      <c r="F2605">
        <v>97</v>
      </c>
      <c r="G2605">
        <v>19</v>
      </c>
      <c r="H2605">
        <v>2019</v>
      </c>
      <c r="I2605">
        <v>17</v>
      </c>
      <c r="J2605" t="s">
        <v>452</v>
      </c>
      <c r="K2605" s="1">
        <v>43577</v>
      </c>
      <c r="L2605" s="1">
        <v>43583</v>
      </c>
      <c r="M2605" t="s">
        <v>19</v>
      </c>
    </row>
    <row r="2606" spans="1:13" x14ac:dyDescent="0.25">
      <c r="A2606">
        <v>832459892</v>
      </c>
      <c r="B2606">
        <v>11</v>
      </c>
      <c r="C2606">
        <v>5393</v>
      </c>
      <c r="D2606">
        <v>7700</v>
      </c>
      <c r="E2606">
        <v>400000610015000</v>
      </c>
      <c r="F2606">
        <v>97</v>
      </c>
      <c r="G2606">
        <v>19</v>
      </c>
      <c r="H2606">
        <v>2019</v>
      </c>
      <c r="I2606">
        <v>18</v>
      </c>
      <c r="J2606" t="s">
        <v>453</v>
      </c>
      <c r="K2606" s="1">
        <v>43584</v>
      </c>
      <c r="L2606" s="1">
        <v>43590</v>
      </c>
      <c r="M2606" t="s">
        <v>14</v>
      </c>
    </row>
    <row r="2607" spans="1:13" x14ac:dyDescent="0.25">
      <c r="A2607">
        <v>832460374</v>
      </c>
      <c r="B2607">
        <v>35</v>
      </c>
      <c r="C2607">
        <v>5393</v>
      </c>
      <c r="D2607">
        <v>7700</v>
      </c>
      <c r="E2607">
        <v>410015610040000</v>
      </c>
      <c r="F2607">
        <v>97</v>
      </c>
      <c r="G2607">
        <v>19</v>
      </c>
      <c r="H2607">
        <v>2019</v>
      </c>
      <c r="I2607">
        <v>18</v>
      </c>
      <c r="J2607" t="s">
        <v>453</v>
      </c>
      <c r="K2607" s="1">
        <v>43584</v>
      </c>
      <c r="L2607" s="1">
        <v>43590</v>
      </c>
      <c r="M2607" t="s">
        <v>15</v>
      </c>
    </row>
    <row r="2608" spans="1:13" x14ac:dyDescent="0.25">
      <c r="A2608">
        <v>832460854</v>
      </c>
      <c r="B2608">
        <v>347</v>
      </c>
      <c r="C2608">
        <v>5393</v>
      </c>
      <c r="D2608">
        <v>7700</v>
      </c>
      <c r="E2608">
        <v>410040610065000</v>
      </c>
      <c r="F2608">
        <v>97</v>
      </c>
      <c r="G2608">
        <v>19</v>
      </c>
      <c r="H2608">
        <v>2019</v>
      </c>
      <c r="I2608">
        <v>18</v>
      </c>
      <c r="J2608" t="s">
        <v>453</v>
      </c>
      <c r="K2608" s="1">
        <v>43584</v>
      </c>
      <c r="L2608" s="1">
        <v>43590</v>
      </c>
      <c r="M2608" t="s">
        <v>16</v>
      </c>
    </row>
    <row r="2609" spans="1:13" x14ac:dyDescent="0.25">
      <c r="A2609">
        <v>832461335</v>
      </c>
      <c r="B2609">
        <v>1057</v>
      </c>
      <c r="C2609">
        <v>5393</v>
      </c>
      <c r="D2609">
        <v>7700</v>
      </c>
      <c r="E2609">
        <v>410065610085000</v>
      </c>
      <c r="F2609">
        <v>97</v>
      </c>
      <c r="G2609">
        <v>19</v>
      </c>
      <c r="H2609">
        <v>2019</v>
      </c>
      <c r="I2609">
        <v>18</v>
      </c>
      <c r="J2609" t="s">
        <v>453</v>
      </c>
      <c r="K2609" s="1">
        <v>43584</v>
      </c>
      <c r="L2609" s="1">
        <v>43590</v>
      </c>
      <c r="M2609" t="s">
        <v>17</v>
      </c>
    </row>
    <row r="2610" spans="1:13" x14ac:dyDescent="0.25">
      <c r="A2610">
        <v>832461816</v>
      </c>
      <c r="B2610">
        <v>601</v>
      </c>
      <c r="C2610">
        <v>5393</v>
      </c>
      <c r="D2610">
        <v>7700</v>
      </c>
      <c r="E2610">
        <v>410085799999000</v>
      </c>
      <c r="F2610">
        <v>97</v>
      </c>
      <c r="G2610">
        <v>19</v>
      </c>
      <c r="H2610">
        <v>2019</v>
      </c>
      <c r="I2610">
        <v>18</v>
      </c>
      <c r="J2610" t="s">
        <v>453</v>
      </c>
      <c r="K2610" s="1">
        <v>43584</v>
      </c>
      <c r="L2610" s="1">
        <v>43590</v>
      </c>
      <c r="M2610" t="s">
        <v>18</v>
      </c>
    </row>
    <row r="2611" spans="1:13" x14ac:dyDescent="0.25">
      <c r="A2611">
        <v>832462181</v>
      </c>
      <c r="B2611">
        <v>2051</v>
      </c>
      <c r="C2611">
        <v>5393</v>
      </c>
      <c r="F2611">
        <v>97</v>
      </c>
      <c r="G2611">
        <v>19</v>
      </c>
      <c r="H2611">
        <v>2019</v>
      </c>
      <c r="I2611">
        <v>18</v>
      </c>
      <c r="J2611" t="s">
        <v>453</v>
      </c>
      <c r="K2611" s="1">
        <v>43584</v>
      </c>
      <c r="L2611" s="1">
        <v>43590</v>
      </c>
      <c r="M2611" t="s">
        <v>19</v>
      </c>
    </row>
    <row r="2612" spans="1:13" x14ac:dyDescent="0.25">
      <c r="A2612">
        <v>832459901</v>
      </c>
      <c r="B2612">
        <v>10</v>
      </c>
      <c r="C2612">
        <v>5393</v>
      </c>
      <c r="D2612">
        <v>7700</v>
      </c>
      <c r="E2612">
        <v>400000610015000</v>
      </c>
      <c r="F2612">
        <v>97</v>
      </c>
      <c r="G2612">
        <v>19</v>
      </c>
      <c r="H2612">
        <v>2019</v>
      </c>
      <c r="I2612">
        <v>19</v>
      </c>
      <c r="J2612" t="s">
        <v>454</v>
      </c>
      <c r="K2612" s="1">
        <v>43591</v>
      </c>
      <c r="L2612" s="1">
        <v>43597</v>
      </c>
      <c r="M2612" t="s">
        <v>14</v>
      </c>
    </row>
    <row r="2613" spans="1:13" x14ac:dyDescent="0.25">
      <c r="A2613">
        <v>832460382</v>
      </c>
      <c r="B2613">
        <v>36</v>
      </c>
      <c r="C2613">
        <v>5393</v>
      </c>
      <c r="D2613">
        <v>7700</v>
      </c>
      <c r="E2613">
        <v>410015610040000</v>
      </c>
      <c r="F2613">
        <v>97</v>
      </c>
      <c r="G2613">
        <v>19</v>
      </c>
      <c r="H2613">
        <v>2019</v>
      </c>
      <c r="I2613">
        <v>19</v>
      </c>
      <c r="J2613" t="s">
        <v>454</v>
      </c>
      <c r="K2613" s="1">
        <v>43591</v>
      </c>
      <c r="L2613" s="1">
        <v>43597</v>
      </c>
      <c r="M2613" t="s">
        <v>15</v>
      </c>
    </row>
    <row r="2614" spans="1:13" x14ac:dyDescent="0.25">
      <c r="A2614">
        <v>832460864</v>
      </c>
      <c r="B2614">
        <v>320</v>
      </c>
      <c r="C2614">
        <v>5393</v>
      </c>
      <c r="D2614">
        <v>7700</v>
      </c>
      <c r="E2614">
        <v>410040610065000</v>
      </c>
      <c r="F2614">
        <v>97</v>
      </c>
      <c r="G2614">
        <v>19</v>
      </c>
      <c r="H2614">
        <v>2019</v>
      </c>
      <c r="I2614">
        <v>19</v>
      </c>
      <c r="J2614" t="s">
        <v>454</v>
      </c>
      <c r="K2614" s="1">
        <v>43591</v>
      </c>
      <c r="L2614" s="1">
        <v>43597</v>
      </c>
      <c r="M2614" t="s">
        <v>16</v>
      </c>
    </row>
    <row r="2615" spans="1:13" x14ac:dyDescent="0.25">
      <c r="A2615">
        <v>832461344</v>
      </c>
      <c r="B2615">
        <v>1110</v>
      </c>
      <c r="C2615">
        <v>5393</v>
      </c>
      <c r="D2615">
        <v>7700</v>
      </c>
      <c r="E2615">
        <v>410065610085000</v>
      </c>
      <c r="F2615">
        <v>97</v>
      </c>
      <c r="G2615">
        <v>19</v>
      </c>
      <c r="H2615">
        <v>2019</v>
      </c>
      <c r="I2615">
        <v>19</v>
      </c>
      <c r="J2615" t="s">
        <v>454</v>
      </c>
      <c r="K2615" s="1">
        <v>43591</v>
      </c>
      <c r="L2615" s="1">
        <v>43597</v>
      </c>
      <c r="M2615" t="s">
        <v>17</v>
      </c>
    </row>
    <row r="2616" spans="1:13" x14ac:dyDescent="0.25">
      <c r="A2616">
        <v>832461825</v>
      </c>
      <c r="B2616">
        <v>617</v>
      </c>
      <c r="C2616">
        <v>5393</v>
      </c>
      <c r="D2616">
        <v>7700</v>
      </c>
      <c r="E2616">
        <v>410085799999000</v>
      </c>
      <c r="F2616">
        <v>97</v>
      </c>
      <c r="G2616">
        <v>19</v>
      </c>
      <c r="H2616">
        <v>2019</v>
      </c>
      <c r="I2616">
        <v>19</v>
      </c>
      <c r="J2616" t="s">
        <v>454</v>
      </c>
      <c r="K2616" s="1">
        <v>43591</v>
      </c>
      <c r="L2616" s="1">
        <v>43597</v>
      </c>
      <c r="M2616" t="s">
        <v>18</v>
      </c>
    </row>
    <row r="2617" spans="1:13" x14ac:dyDescent="0.25">
      <c r="A2617">
        <v>832462414</v>
      </c>
      <c r="B2617">
        <v>2093</v>
      </c>
      <c r="C2617">
        <v>5393</v>
      </c>
      <c r="F2617">
        <v>97</v>
      </c>
      <c r="G2617">
        <v>19</v>
      </c>
      <c r="H2617">
        <v>2019</v>
      </c>
      <c r="I2617">
        <v>19</v>
      </c>
      <c r="J2617" t="s">
        <v>454</v>
      </c>
      <c r="K2617" s="1">
        <v>43591</v>
      </c>
      <c r="L2617" s="1">
        <v>43597</v>
      </c>
      <c r="M2617" t="s">
        <v>19</v>
      </c>
    </row>
    <row r="2618" spans="1:13" x14ac:dyDescent="0.25">
      <c r="A2618">
        <v>832459910</v>
      </c>
      <c r="B2618">
        <v>13</v>
      </c>
      <c r="C2618">
        <v>5393</v>
      </c>
      <c r="D2618">
        <v>7700</v>
      </c>
      <c r="E2618">
        <v>400000610015000</v>
      </c>
      <c r="F2618">
        <v>97</v>
      </c>
      <c r="G2618">
        <v>19</v>
      </c>
      <c r="H2618">
        <v>2019</v>
      </c>
      <c r="I2618">
        <v>20</v>
      </c>
      <c r="J2618" t="s">
        <v>455</v>
      </c>
      <c r="K2618" s="1">
        <v>43598</v>
      </c>
      <c r="L2618" s="1">
        <v>43604</v>
      </c>
      <c r="M2618" t="s">
        <v>14</v>
      </c>
    </row>
    <row r="2619" spans="1:13" x14ac:dyDescent="0.25">
      <c r="A2619">
        <v>832460391</v>
      </c>
      <c r="B2619">
        <v>28</v>
      </c>
      <c r="C2619">
        <v>5393</v>
      </c>
      <c r="D2619">
        <v>7700</v>
      </c>
      <c r="E2619">
        <v>410015610040000</v>
      </c>
      <c r="F2619">
        <v>97</v>
      </c>
      <c r="G2619">
        <v>19</v>
      </c>
      <c r="H2619">
        <v>2019</v>
      </c>
      <c r="I2619">
        <v>20</v>
      </c>
      <c r="J2619" t="s">
        <v>455</v>
      </c>
      <c r="K2619" s="1">
        <v>43598</v>
      </c>
      <c r="L2619" s="1">
        <v>43604</v>
      </c>
      <c r="M2619" t="s">
        <v>15</v>
      </c>
    </row>
    <row r="2620" spans="1:13" x14ac:dyDescent="0.25">
      <c r="A2620">
        <v>832460872</v>
      </c>
      <c r="B2620">
        <v>292</v>
      </c>
      <c r="C2620">
        <v>5393</v>
      </c>
      <c r="D2620">
        <v>7700</v>
      </c>
      <c r="E2620">
        <v>410040610065000</v>
      </c>
      <c r="F2620">
        <v>97</v>
      </c>
      <c r="G2620">
        <v>19</v>
      </c>
      <c r="H2620">
        <v>2019</v>
      </c>
      <c r="I2620">
        <v>20</v>
      </c>
      <c r="J2620" t="s">
        <v>455</v>
      </c>
      <c r="K2620" s="1">
        <v>43598</v>
      </c>
      <c r="L2620" s="1">
        <v>43604</v>
      </c>
      <c r="M2620" t="s">
        <v>16</v>
      </c>
    </row>
    <row r="2621" spans="1:13" x14ac:dyDescent="0.25">
      <c r="A2621">
        <v>832461353</v>
      </c>
      <c r="B2621">
        <v>1091</v>
      </c>
      <c r="C2621">
        <v>5393</v>
      </c>
      <c r="D2621">
        <v>7700</v>
      </c>
      <c r="E2621">
        <v>410065610085000</v>
      </c>
      <c r="F2621">
        <v>97</v>
      </c>
      <c r="G2621">
        <v>19</v>
      </c>
      <c r="H2621">
        <v>2019</v>
      </c>
      <c r="I2621">
        <v>20</v>
      </c>
      <c r="J2621" t="s">
        <v>455</v>
      </c>
      <c r="K2621" s="1">
        <v>43598</v>
      </c>
      <c r="L2621" s="1">
        <v>43604</v>
      </c>
      <c r="M2621" t="s">
        <v>17</v>
      </c>
    </row>
    <row r="2622" spans="1:13" x14ac:dyDescent="0.25">
      <c r="A2622">
        <v>832461834</v>
      </c>
      <c r="B2622">
        <v>601</v>
      </c>
      <c r="C2622">
        <v>5393</v>
      </c>
      <c r="D2622">
        <v>7700</v>
      </c>
      <c r="E2622">
        <v>410085799999000</v>
      </c>
      <c r="F2622">
        <v>97</v>
      </c>
      <c r="G2622">
        <v>19</v>
      </c>
      <c r="H2622">
        <v>2019</v>
      </c>
      <c r="I2622">
        <v>20</v>
      </c>
      <c r="J2622" t="s">
        <v>455</v>
      </c>
      <c r="K2622" s="1">
        <v>43598</v>
      </c>
      <c r="L2622" s="1">
        <v>43604</v>
      </c>
      <c r="M2622" t="s">
        <v>18</v>
      </c>
    </row>
    <row r="2623" spans="1:13" x14ac:dyDescent="0.25">
      <c r="A2623">
        <v>832462331</v>
      </c>
      <c r="B2623">
        <v>2025</v>
      </c>
      <c r="C2623">
        <v>5393</v>
      </c>
      <c r="F2623">
        <v>97</v>
      </c>
      <c r="G2623">
        <v>19</v>
      </c>
      <c r="H2623">
        <v>2019</v>
      </c>
      <c r="I2623">
        <v>20</v>
      </c>
      <c r="J2623" t="s">
        <v>455</v>
      </c>
      <c r="K2623" s="1">
        <v>43598</v>
      </c>
      <c r="L2623" s="1">
        <v>43604</v>
      </c>
      <c r="M2623" t="s">
        <v>19</v>
      </c>
    </row>
    <row r="2624" spans="1:13" x14ac:dyDescent="0.25">
      <c r="A2624">
        <v>832459919</v>
      </c>
      <c r="B2624">
        <v>8</v>
      </c>
      <c r="C2624">
        <v>5393</v>
      </c>
      <c r="D2624">
        <v>7700</v>
      </c>
      <c r="E2624">
        <v>400000610015000</v>
      </c>
      <c r="F2624">
        <v>97</v>
      </c>
      <c r="G2624">
        <v>19</v>
      </c>
      <c r="H2624">
        <v>2019</v>
      </c>
      <c r="I2624">
        <v>21</v>
      </c>
      <c r="J2624" t="s">
        <v>456</v>
      </c>
      <c r="K2624" s="1">
        <v>43605</v>
      </c>
      <c r="L2624" s="1">
        <v>43611</v>
      </c>
      <c r="M2624" t="s">
        <v>14</v>
      </c>
    </row>
    <row r="2625" spans="1:13" x14ac:dyDescent="0.25">
      <c r="A2625">
        <v>832460400</v>
      </c>
      <c r="B2625">
        <v>39</v>
      </c>
      <c r="C2625">
        <v>5393</v>
      </c>
      <c r="D2625">
        <v>7700</v>
      </c>
      <c r="E2625">
        <v>410015610040000</v>
      </c>
      <c r="F2625">
        <v>97</v>
      </c>
      <c r="G2625">
        <v>19</v>
      </c>
      <c r="H2625">
        <v>2019</v>
      </c>
      <c r="I2625">
        <v>21</v>
      </c>
      <c r="J2625" t="s">
        <v>456</v>
      </c>
      <c r="K2625" s="1">
        <v>43605</v>
      </c>
      <c r="L2625" s="1">
        <v>43611</v>
      </c>
      <c r="M2625" t="s">
        <v>15</v>
      </c>
    </row>
    <row r="2626" spans="1:13" x14ac:dyDescent="0.25">
      <c r="A2626">
        <v>832460881</v>
      </c>
      <c r="B2626">
        <v>299</v>
      </c>
      <c r="C2626">
        <v>5393</v>
      </c>
      <c r="D2626">
        <v>7700</v>
      </c>
      <c r="E2626">
        <v>410040610065000</v>
      </c>
      <c r="F2626">
        <v>97</v>
      </c>
      <c r="G2626">
        <v>19</v>
      </c>
      <c r="H2626">
        <v>2019</v>
      </c>
      <c r="I2626">
        <v>21</v>
      </c>
      <c r="J2626" t="s">
        <v>456</v>
      </c>
      <c r="K2626" s="1">
        <v>43605</v>
      </c>
      <c r="L2626" s="1">
        <v>43611</v>
      </c>
      <c r="M2626" t="s">
        <v>16</v>
      </c>
    </row>
    <row r="2627" spans="1:13" x14ac:dyDescent="0.25">
      <c r="A2627">
        <v>832461362</v>
      </c>
      <c r="B2627">
        <v>1014</v>
      </c>
      <c r="C2627">
        <v>5393</v>
      </c>
      <c r="D2627">
        <v>7700</v>
      </c>
      <c r="E2627">
        <v>410065610085000</v>
      </c>
      <c r="F2627">
        <v>97</v>
      </c>
      <c r="G2627">
        <v>19</v>
      </c>
      <c r="H2627">
        <v>2019</v>
      </c>
      <c r="I2627">
        <v>21</v>
      </c>
      <c r="J2627" t="s">
        <v>456</v>
      </c>
      <c r="K2627" s="1">
        <v>43605</v>
      </c>
      <c r="L2627" s="1">
        <v>43611</v>
      </c>
      <c r="M2627" t="s">
        <v>17</v>
      </c>
    </row>
    <row r="2628" spans="1:13" x14ac:dyDescent="0.25">
      <c r="A2628">
        <v>832461843</v>
      </c>
      <c r="B2628">
        <v>635</v>
      </c>
      <c r="C2628">
        <v>5393</v>
      </c>
      <c r="D2628">
        <v>7700</v>
      </c>
      <c r="E2628">
        <v>410085799999000</v>
      </c>
      <c r="F2628">
        <v>97</v>
      </c>
      <c r="G2628">
        <v>19</v>
      </c>
      <c r="H2628">
        <v>2019</v>
      </c>
      <c r="I2628">
        <v>21</v>
      </c>
      <c r="J2628" t="s">
        <v>456</v>
      </c>
      <c r="K2628" s="1">
        <v>43605</v>
      </c>
      <c r="L2628" s="1">
        <v>43611</v>
      </c>
      <c r="M2628" t="s">
        <v>18</v>
      </c>
    </row>
    <row r="2629" spans="1:13" x14ac:dyDescent="0.25">
      <c r="A2629">
        <v>832462306</v>
      </c>
      <c r="B2629">
        <v>1995</v>
      </c>
      <c r="C2629">
        <v>5393</v>
      </c>
      <c r="F2629">
        <v>97</v>
      </c>
      <c r="G2629">
        <v>19</v>
      </c>
      <c r="H2629">
        <v>2019</v>
      </c>
      <c r="I2629">
        <v>21</v>
      </c>
      <c r="J2629" t="s">
        <v>456</v>
      </c>
      <c r="K2629" s="1">
        <v>43605</v>
      </c>
      <c r="L2629" s="1">
        <v>43611</v>
      </c>
      <c r="M2629" t="s">
        <v>19</v>
      </c>
    </row>
    <row r="2630" spans="1:13" x14ac:dyDescent="0.25">
      <c r="A2630">
        <v>832459928</v>
      </c>
      <c r="B2630">
        <v>6</v>
      </c>
      <c r="C2630">
        <v>5393</v>
      </c>
      <c r="D2630">
        <v>7700</v>
      </c>
      <c r="E2630">
        <v>400000610015000</v>
      </c>
      <c r="F2630">
        <v>97</v>
      </c>
      <c r="G2630">
        <v>19</v>
      </c>
      <c r="H2630">
        <v>2019</v>
      </c>
      <c r="I2630">
        <v>22</v>
      </c>
      <c r="J2630" t="s">
        <v>457</v>
      </c>
      <c r="K2630" s="1">
        <v>43612</v>
      </c>
      <c r="L2630" s="1">
        <v>43618</v>
      </c>
      <c r="M2630" t="s">
        <v>14</v>
      </c>
    </row>
    <row r="2631" spans="1:13" x14ac:dyDescent="0.25">
      <c r="A2631">
        <v>832460409</v>
      </c>
      <c r="B2631">
        <v>40</v>
      </c>
      <c r="C2631">
        <v>5393</v>
      </c>
      <c r="D2631">
        <v>7700</v>
      </c>
      <c r="E2631">
        <v>410015610040000</v>
      </c>
      <c r="F2631">
        <v>97</v>
      </c>
      <c r="G2631">
        <v>19</v>
      </c>
      <c r="H2631">
        <v>2019</v>
      </c>
      <c r="I2631">
        <v>22</v>
      </c>
      <c r="J2631" t="s">
        <v>457</v>
      </c>
      <c r="K2631" s="1">
        <v>43612</v>
      </c>
      <c r="L2631" s="1">
        <v>43618</v>
      </c>
      <c r="M2631" t="s">
        <v>15</v>
      </c>
    </row>
    <row r="2632" spans="1:13" x14ac:dyDescent="0.25">
      <c r="A2632">
        <v>832460890</v>
      </c>
      <c r="B2632">
        <v>327</v>
      </c>
      <c r="C2632">
        <v>5393</v>
      </c>
      <c r="D2632">
        <v>7700</v>
      </c>
      <c r="E2632">
        <v>410040610065000</v>
      </c>
      <c r="F2632">
        <v>97</v>
      </c>
      <c r="G2632">
        <v>19</v>
      </c>
      <c r="H2632">
        <v>2019</v>
      </c>
      <c r="I2632">
        <v>22</v>
      </c>
      <c r="J2632" t="s">
        <v>457</v>
      </c>
      <c r="K2632" s="1">
        <v>43612</v>
      </c>
      <c r="L2632" s="1">
        <v>43618</v>
      </c>
      <c r="M2632" t="s">
        <v>16</v>
      </c>
    </row>
    <row r="2633" spans="1:13" x14ac:dyDescent="0.25">
      <c r="A2633">
        <v>832461371</v>
      </c>
      <c r="B2633">
        <v>1125</v>
      </c>
      <c r="C2633">
        <v>5393</v>
      </c>
      <c r="D2633">
        <v>7700</v>
      </c>
      <c r="E2633">
        <v>410065610085000</v>
      </c>
      <c r="F2633">
        <v>97</v>
      </c>
      <c r="G2633">
        <v>19</v>
      </c>
      <c r="H2633">
        <v>2019</v>
      </c>
      <c r="I2633">
        <v>22</v>
      </c>
      <c r="J2633" t="s">
        <v>457</v>
      </c>
      <c r="K2633" s="1">
        <v>43612</v>
      </c>
      <c r="L2633" s="1">
        <v>43618</v>
      </c>
      <c r="M2633" t="s">
        <v>17</v>
      </c>
    </row>
    <row r="2634" spans="1:13" x14ac:dyDescent="0.25">
      <c r="A2634">
        <v>832461852</v>
      </c>
      <c r="B2634">
        <v>595</v>
      </c>
      <c r="C2634">
        <v>5393</v>
      </c>
      <c r="D2634">
        <v>7700</v>
      </c>
      <c r="E2634">
        <v>410085799999000</v>
      </c>
      <c r="F2634">
        <v>97</v>
      </c>
      <c r="G2634">
        <v>19</v>
      </c>
      <c r="H2634">
        <v>2019</v>
      </c>
      <c r="I2634">
        <v>22</v>
      </c>
      <c r="J2634" t="s">
        <v>457</v>
      </c>
      <c r="K2634" s="1">
        <v>43612</v>
      </c>
      <c r="L2634" s="1">
        <v>43618</v>
      </c>
      <c r="M2634" t="s">
        <v>18</v>
      </c>
    </row>
    <row r="2635" spans="1:13" x14ac:dyDescent="0.25">
      <c r="A2635">
        <v>832462254</v>
      </c>
      <c r="B2635">
        <v>2093</v>
      </c>
      <c r="C2635">
        <v>5393</v>
      </c>
      <c r="F2635">
        <v>97</v>
      </c>
      <c r="G2635">
        <v>19</v>
      </c>
      <c r="H2635">
        <v>2019</v>
      </c>
      <c r="I2635">
        <v>22</v>
      </c>
      <c r="J2635" t="s">
        <v>457</v>
      </c>
      <c r="K2635" s="1">
        <v>43612</v>
      </c>
      <c r="L2635" s="1">
        <v>43618</v>
      </c>
      <c r="M2635" t="s">
        <v>19</v>
      </c>
    </row>
    <row r="2636" spans="1:13" x14ac:dyDescent="0.25">
      <c r="A2636">
        <v>832459937</v>
      </c>
      <c r="B2636">
        <v>10</v>
      </c>
      <c r="C2636">
        <v>5393</v>
      </c>
      <c r="D2636">
        <v>7700</v>
      </c>
      <c r="E2636">
        <v>400000610015000</v>
      </c>
      <c r="F2636">
        <v>97</v>
      </c>
      <c r="G2636">
        <v>19</v>
      </c>
      <c r="H2636">
        <v>2019</v>
      </c>
      <c r="I2636">
        <v>23</v>
      </c>
      <c r="J2636" t="s">
        <v>458</v>
      </c>
      <c r="K2636" s="1">
        <v>43619</v>
      </c>
      <c r="L2636" s="1">
        <v>43625</v>
      </c>
      <c r="M2636" t="s">
        <v>14</v>
      </c>
    </row>
    <row r="2637" spans="1:13" x14ac:dyDescent="0.25">
      <c r="A2637">
        <v>832460418</v>
      </c>
      <c r="B2637">
        <v>38</v>
      </c>
      <c r="C2637">
        <v>5393</v>
      </c>
      <c r="D2637">
        <v>7700</v>
      </c>
      <c r="E2637">
        <v>410015610040000</v>
      </c>
      <c r="F2637">
        <v>97</v>
      </c>
      <c r="G2637">
        <v>19</v>
      </c>
      <c r="H2637">
        <v>2019</v>
      </c>
      <c r="I2637">
        <v>23</v>
      </c>
      <c r="J2637" t="s">
        <v>458</v>
      </c>
      <c r="K2637" s="1">
        <v>43619</v>
      </c>
      <c r="L2637" s="1">
        <v>43625</v>
      </c>
      <c r="M2637" t="s">
        <v>15</v>
      </c>
    </row>
    <row r="2638" spans="1:13" x14ac:dyDescent="0.25">
      <c r="A2638">
        <v>832460899</v>
      </c>
      <c r="B2638">
        <v>318</v>
      </c>
      <c r="C2638">
        <v>5393</v>
      </c>
      <c r="D2638">
        <v>7700</v>
      </c>
      <c r="E2638">
        <v>410040610065000</v>
      </c>
      <c r="F2638">
        <v>97</v>
      </c>
      <c r="G2638">
        <v>19</v>
      </c>
      <c r="H2638">
        <v>2019</v>
      </c>
      <c r="I2638">
        <v>23</v>
      </c>
      <c r="J2638" t="s">
        <v>458</v>
      </c>
      <c r="K2638" s="1">
        <v>43619</v>
      </c>
      <c r="L2638" s="1">
        <v>43625</v>
      </c>
      <c r="M2638" t="s">
        <v>16</v>
      </c>
    </row>
    <row r="2639" spans="1:13" x14ac:dyDescent="0.25">
      <c r="A2639">
        <v>832461380</v>
      </c>
      <c r="B2639">
        <v>1014</v>
      </c>
      <c r="C2639">
        <v>5393</v>
      </c>
      <c r="D2639">
        <v>7700</v>
      </c>
      <c r="E2639">
        <v>410065610085000</v>
      </c>
      <c r="F2639">
        <v>97</v>
      </c>
      <c r="G2639">
        <v>19</v>
      </c>
      <c r="H2639">
        <v>2019</v>
      </c>
      <c r="I2639">
        <v>23</v>
      </c>
      <c r="J2639" t="s">
        <v>458</v>
      </c>
      <c r="K2639" s="1">
        <v>43619</v>
      </c>
      <c r="L2639" s="1">
        <v>43625</v>
      </c>
      <c r="M2639" t="s">
        <v>17</v>
      </c>
    </row>
    <row r="2640" spans="1:13" x14ac:dyDescent="0.25">
      <c r="A2640">
        <v>832461861</v>
      </c>
      <c r="B2640">
        <v>640</v>
      </c>
      <c r="C2640">
        <v>5393</v>
      </c>
      <c r="D2640">
        <v>7700</v>
      </c>
      <c r="E2640">
        <v>410085799999000</v>
      </c>
      <c r="F2640">
        <v>97</v>
      </c>
      <c r="G2640">
        <v>19</v>
      </c>
      <c r="H2640">
        <v>2019</v>
      </c>
      <c r="I2640">
        <v>23</v>
      </c>
      <c r="J2640" t="s">
        <v>458</v>
      </c>
      <c r="K2640" s="1">
        <v>43619</v>
      </c>
      <c r="L2640" s="1">
        <v>43625</v>
      </c>
      <c r="M2640" t="s">
        <v>18</v>
      </c>
    </row>
    <row r="2641" spans="1:13" x14ac:dyDescent="0.25">
      <c r="A2641">
        <v>832462313</v>
      </c>
      <c r="B2641">
        <v>2020</v>
      </c>
      <c r="C2641">
        <v>5393</v>
      </c>
      <c r="F2641">
        <v>97</v>
      </c>
      <c r="G2641">
        <v>19</v>
      </c>
      <c r="H2641">
        <v>2019</v>
      </c>
      <c r="I2641">
        <v>23</v>
      </c>
      <c r="J2641" t="s">
        <v>458</v>
      </c>
      <c r="K2641" s="1">
        <v>43619</v>
      </c>
      <c r="L2641" s="1">
        <v>43625</v>
      </c>
      <c r="M2641" t="s">
        <v>19</v>
      </c>
    </row>
    <row r="2642" spans="1:13" x14ac:dyDescent="0.25">
      <c r="A2642">
        <v>832459946</v>
      </c>
      <c r="B2642">
        <v>9</v>
      </c>
      <c r="C2642">
        <v>5393</v>
      </c>
      <c r="D2642">
        <v>7700</v>
      </c>
      <c r="E2642">
        <v>400000610015000</v>
      </c>
      <c r="F2642">
        <v>97</v>
      </c>
      <c r="G2642">
        <v>19</v>
      </c>
      <c r="H2642">
        <v>2019</v>
      </c>
      <c r="I2642">
        <v>24</v>
      </c>
      <c r="J2642" t="s">
        <v>459</v>
      </c>
      <c r="K2642" s="1">
        <v>43626</v>
      </c>
      <c r="L2642" s="1">
        <v>43632</v>
      </c>
      <c r="M2642" t="s">
        <v>14</v>
      </c>
    </row>
    <row r="2643" spans="1:13" x14ac:dyDescent="0.25">
      <c r="A2643">
        <v>832460427</v>
      </c>
      <c r="B2643">
        <v>30</v>
      </c>
      <c r="C2643">
        <v>5393</v>
      </c>
      <c r="D2643">
        <v>7700</v>
      </c>
      <c r="E2643">
        <v>410015610040000</v>
      </c>
      <c r="F2643">
        <v>97</v>
      </c>
      <c r="G2643">
        <v>19</v>
      </c>
      <c r="H2643">
        <v>2019</v>
      </c>
      <c r="I2643">
        <v>24</v>
      </c>
      <c r="J2643" t="s">
        <v>459</v>
      </c>
      <c r="K2643" s="1">
        <v>43626</v>
      </c>
      <c r="L2643" s="1">
        <v>43632</v>
      </c>
      <c r="M2643" t="s">
        <v>15</v>
      </c>
    </row>
    <row r="2644" spans="1:13" x14ac:dyDescent="0.25">
      <c r="A2644">
        <v>832460908</v>
      </c>
      <c r="B2644">
        <v>329</v>
      </c>
      <c r="C2644">
        <v>5393</v>
      </c>
      <c r="D2644">
        <v>7700</v>
      </c>
      <c r="E2644">
        <v>410040610065000</v>
      </c>
      <c r="F2644">
        <v>97</v>
      </c>
      <c r="G2644">
        <v>19</v>
      </c>
      <c r="H2644">
        <v>2019</v>
      </c>
      <c r="I2644">
        <v>24</v>
      </c>
      <c r="J2644" t="s">
        <v>459</v>
      </c>
      <c r="K2644" s="1">
        <v>43626</v>
      </c>
      <c r="L2644" s="1">
        <v>43632</v>
      </c>
      <c r="M2644" t="s">
        <v>16</v>
      </c>
    </row>
    <row r="2645" spans="1:13" x14ac:dyDescent="0.25">
      <c r="A2645">
        <v>832461389</v>
      </c>
      <c r="B2645">
        <v>1134</v>
      </c>
      <c r="C2645">
        <v>5393</v>
      </c>
      <c r="D2645">
        <v>7700</v>
      </c>
      <c r="E2645">
        <v>410065610085000</v>
      </c>
      <c r="F2645">
        <v>97</v>
      </c>
      <c r="G2645">
        <v>19</v>
      </c>
      <c r="H2645">
        <v>2019</v>
      </c>
      <c r="I2645">
        <v>24</v>
      </c>
      <c r="J2645" t="s">
        <v>459</v>
      </c>
      <c r="K2645" s="1">
        <v>43626</v>
      </c>
      <c r="L2645" s="1">
        <v>43632</v>
      </c>
      <c r="M2645" t="s">
        <v>17</v>
      </c>
    </row>
    <row r="2646" spans="1:13" x14ac:dyDescent="0.25">
      <c r="A2646">
        <v>832461870</v>
      </c>
      <c r="B2646">
        <v>643</v>
      </c>
      <c r="C2646">
        <v>5393</v>
      </c>
      <c r="D2646">
        <v>7700</v>
      </c>
      <c r="E2646">
        <v>410085799999000</v>
      </c>
      <c r="F2646">
        <v>97</v>
      </c>
      <c r="G2646">
        <v>19</v>
      </c>
      <c r="H2646">
        <v>2019</v>
      </c>
      <c r="I2646">
        <v>24</v>
      </c>
      <c r="J2646" t="s">
        <v>459</v>
      </c>
      <c r="K2646" s="1">
        <v>43626</v>
      </c>
      <c r="L2646" s="1">
        <v>43632</v>
      </c>
      <c r="M2646" t="s">
        <v>18</v>
      </c>
    </row>
    <row r="2647" spans="1:13" x14ac:dyDescent="0.25">
      <c r="A2647">
        <v>832462172</v>
      </c>
      <c r="B2647">
        <v>2145</v>
      </c>
      <c r="C2647">
        <v>5393</v>
      </c>
      <c r="F2647">
        <v>97</v>
      </c>
      <c r="G2647">
        <v>19</v>
      </c>
      <c r="H2647">
        <v>2019</v>
      </c>
      <c r="I2647">
        <v>24</v>
      </c>
      <c r="J2647" t="s">
        <v>459</v>
      </c>
      <c r="K2647" s="1">
        <v>43626</v>
      </c>
      <c r="L2647" s="1">
        <v>43632</v>
      </c>
      <c r="M2647" t="s">
        <v>19</v>
      </c>
    </row>
    <row r="2648" spans="1:13" x14ac:dyDescent="0.25">
      <c r="A2648">
        <v>832459955</v>
      </c>
      <c r="B2648">
        <v>11</v>
      </c>
      <c r="C2648">
        <v>5393</v>
      </c>
      <c r="D2648">
        <v>7700</v>
      </c>
      <c r="E2648">
        <v>400000610015000</v>
      </c>
      <c r="F2648">
        <v>97</v>
      </c>
      <c r="G2648">
        <v>19</v>
      </c>
      <c r="H2648">
        <v>2019</v>
      </c>
      <c r="I2648">
        <v>25</v>
      </c>
      <c r="J2648" t="s">
        <v>460</v>
      </c>
      <c r="K2648" s="1">
        <v>43633</v>
      </c>
      <c r="L2648" s="1">
        <v>43639</v>
      </c>
      <c r="M2648" t="s">
        <v>14</v>
      </c>
    </row>
    <row r="2649" spans="1:13" x14ac:dyDescent="0.25">
      <c r="A2649">
        <v>832460433</v>
      </c>
      <c r="B2649">
        <v>43</v>
      </c>
      <c r="C2649">
        <v>5393</v>
      </c>
      <c r="D2649">
        <v>7700</v>
      </c>
      <c r="E2649">
        <v>410015610040000</v>
      </c>
      <c r="F2649">
        <v>97</v>
      </c>
      <c r="G2649">
        <v>19</v>
      </c>
      <c r="H2649">
        <v>2019</v>
      </c>
      <c r="I2649">
        <v>25</v>
      </c>
      <c r="J2649" t="s">
        <v>460</v>
      </c>
      <c r="K2649" s="1">
        <v>43633</v>
      </c>
      <c r="L2649" s="1">
        <v>43639</v>
      </c>
      <c r="M2649" t="s">
        <v>15</v>
      </c>
    </row>
    <row r="2650" spans="1:13" x14ac:dyDescent="0.25">
      <c r="A2650">
        <v>832460917</v>
      </c>
      <c r="B2650">
        <v>331</v>
      </c>
      <c r="C2650">
        <v>5393</v>
      </c>
      <c r="D2650">
        <v>7700</v>
      </c>
      <c r="E2650">
        <v>410040610065000</v>
      </c>
      <c r="F2650">
        <v>97</v>
      </c>
      <c r="G2650">
        <v>19</v>
      </c>
      <c r="H2650">
        <v>2019</v>
      </c>
      <c r="I2650">
        <v>25</v>
      </c>
      <c r="J2650" t="s">
        <v>460</v>
      </c>
      <c r="K2650" s="1">
        <v>43633</v>
      </c>
      <c r="L2650" s="1">
        <v>43639</v>
      </c>
      <c r="M2650" t="s">
        <v>16</v>
      </c>
    </row>
    <row r="2651" spans="1:13" x14ac:dyDescent="0.25">
      <c r="A2651">
        <v>832461398</v>
      </c>
      <c r="B2651">
        <v>1023</v>
      </c>
      <c r="C2651">
        <v>5393</v>
      </c>
      <c r="D2651">
        <v>7700</v>
      </c>
      <c r="E2651">
        <v>410065610085000</v>
      </c>
      <c r="F2651">
        <v>97</v>
      </c>
      <c r="G2651">
        <v>19</v>
      </c>
      <c r="H2651">
        <v>2019</v>
      </c>
      <c r="I2651">
        <v>25</v>
      </c>
      <c r="J2651" t="s">
        <v>460</v>
      </c>
      <c r="K2651" s="1">
        <v>43633</v>
      </c>
      <c r="L2651" s="1">
        <v>43639</v>
      </c>
      <c r="M2651" t="s">
        <v>17</v>
      </c>
    </row>
    <row r="2652" spans="1:13" x14ac:dyDescent="0.25">
      <c r="A2652">
        <v>832461879</v>
      </c>
      <c r="B2652">
        <v>572</v>
      </c>
      <c r="C2652">
        <v>5393</v>
      </c>
      <c r="D2652">
        <v>7700</v>
      </c>
      <c r="E2652">
        <v>410085799999000</v>
      </c>
      <c r="F2652">
        <v>97</v>
      </c>
      <c r="G2652">
        <v>19</v>
      </c>
      <c r="H2652">
        <v>2019</v>
      </c>
      <c r="I2652">
        <v>25</v>
      </c>
      <c r="J2652" t="s">
        <v>460</v>
      </c>
      <c r="K2652" s="1">
        <v>43633</v>
      </c>
      <c r="L2652" s="1">
        <v>43639</v>
      </c>
      <c r="M2652" t="s">
        <v>18</v>
      </c>
    </row>
    <row r="2653" spans="1:13" x14ac:dyDescent="0.25">
      <c r="A2653">
        <v>832462442</v>
      </c>
      <c r="B2653">
        <v>1980</v>
      </c>
      <c r="C2653">
        <v>5393</v>
      </c>
      <c r="F2653">
        <v>97</v>
      </c>
      <c r="G2653">
        <v>19</v>
      </c>
      <c r="H2653">
        <v>2019</v>
      </c>
      <c r="I2653">
        <v>25</v>
      </c>
      <c r="J2653" t="s">
        <v>460</v>
      </c>
      <c r="K2653" s="1">
        <v>43633</v>
      </c>
      <c r="L2653" s="1">
        <v>43639</v>
      </c>
      <c r="M2653" t="s">
        <v>19</v>
      </c>
    </row>
    <row r="2654" spans="1:13" x14ac:dyDescent="0.25">
      <c r="A2654">
        <v>832459964</v>
      </c>
      <c r="B2654">
        <v>12</v>
      </c>
      <c r="C2654">
        <v>5393</v>
      </c>
      <c r="D2654">
        <v>7700</v>
      </c>
      <c r="E2654">
        <v>400000610015000</v>
      </c>
      <c r="F2654">
        <v>97</v>
      </c>
      <c r="G2654">
        <v>19</v>
      </c>
      <c r="H2654">
        <v>2019</v>
      </c>
      <c r="I2654">
        <v>26</v>
      </c>
      <c r="J2654" t="s">
        <v>461</v>
      </c>
      <c r="K2654" s="1">
        <v>43640</v>
      </c>
      <c r="L2654" s="1">
        <v>43646</v>
      </c>
      <c r="M2654" t="s">
        <v>14</v>
      </c>
    </row>
    <row r="2655" spans="1:13" x14ac:dyDescent="0.25">
      <c r="A2655">
        <v>832460445</v>
      </c>
      <c r="B2655">
        <v>47</v>
      </c>
      <c r="C2655">
        <v>5393</v>
      </c>
      <c r="D2655">
        <v>7700</v>
      </c>
      <c r="E2655">
        <v>410015610040000</v>
      </c>
      <c r="F2655">
        <v>97</v>
      </c>
      <c r="G2655">
        <v>19</v>
      </c>
      <c r="H2655">
        <v>2019</v>
      </c>
      <c r="I2655">
        <v>26</v>
      </c>
      <c r="J2655" t="s">
        <v>461</v>
      </c>
      <c r="K2655" s="1">
        <v>43640</v>
      </c>
      <c r="L2655" s="1">
        <v>43646</v>
      </c>
      <c r="M2655" t="s">
        <v>15</v>
      </c>
    </row>
    <row r="2656" spans="1:13" x14ac:dyDescent="0.25">
      <c r="A2656">
        <v>832460926</v>
      </c>
      <c r="B2656">
        <v>308</v>
      </c>
      <c r="C2656">
        <v>5393</v>
      </c>
      <c r="D2656">
        <v>7700</v>
      </c>
      <c r="E2656">
        <v>410040610065000</v>
      </c>
      <c r="F2656">
        <v>97</v>
      </c>
      <c r="G2656">
        <v>19</v>
      </c>
      <c r="H2656">
        <v>2019</v>
      </c>
      <c r="I2656">
        <v>26</v>
      </c>
      <c r="J2656" t="s">
        <v>461</v>
      </c>
      <c r="K2656" s="1">
        <v>43640</v>
      </c>
      <c r="L2656" s="1">
        <v>43646</v>
      </c>
      <c r="M2656" t="s">
        <v>16</v>
      </c>
    </row>
    <row r="2657" spans="1:13" x14ac:dyDescent="0.25">
      <c r="A2657">
        <v>832461407</v>
      </c>
      <c r="B2657">
        <v>1069</v>
      </c>
      <c r="C2657">
        <v>5393</v>
      </c>
      <c r="D2657">
        <v>7700</v>
      </c>
      <c r="E2657">
        <v>410065610085000</v>
      </c>
      <c r="F2657">
        <v>97</v>
      </c>
      <c r="G2657">
        <v>19</v>
      </c>
      <c r="H2657">
        <v>2019</v>
      </c>
      <c r="I2657">
        <v>26</v>
      </c>
      <c r="J2657" t="s">
        <v>461</v>
      </c>
      <c r="K2657" s="1">
        <v>43640</v>
      </c>
      <c r="L2657" s="1">
        <v>43646</v>
      </c>
      <c r="M2657" t="s">
        <v>17</v>
      </c>
    </row>
    <row r="2658" spans="1:13" x14ac:dyDescent="0.25">
      <c r="A2658">
        <v>832461888</v>
      </c>
      <c r="B2658">
        <v>631</v>
      </c>
      <c r="C2658">
        <v>5393</v>
      </c>
      <c r="D2658">
        <v>7700</v>
      </c>
      <c r="E2658">
        <v>410085799999000</v>
      </c>
      <c r="F2658">
        <v>97</v>
      </c>
      <c r="G2658">
        <v>19</v>
      </c>
      <c r="H2658">
        <v>2019</v>
      </c>
      <c r="I2658">
        <v>26</v>
      </c>
      <c r="J2658" t="s">
        <v>461</v>
      </c>
      <c r="K2658" s="1">
        <v>43640</v>
      </c>
      <c r="L2658" s="1">
        <v>43646</v>
      </c>
      <c r="M2658" t="s">
        <v>18</v>
      </c>
    </row>
    <row r="2659" spans="1:13" x14ac:dyDescent="0.25">
      <c r="A2659">
        <v>832462540</v>
      </c>
      <c r="B2659">
        <v>2067</v>
      </c>
      <c r="C2659">
        <v>5393</v>
      </c>
      <c r="F2659">
        <v>97</v>
      </c>
      <c r="G2659">
        <v>19</v>
      </c>
      <c r="H2659">
        <v>2019</v>
      </c>
      <c r="I2659">
        <v>26</v>
      </c>
      <c r="J2659" t="s">
        <v>461</v>
      </c>
      <c r="K2659" s="1">
        <v>43640</v>
      </c>
      <c r="L2659" s="1">
        <v>43646</v>
      </c>
      <c r="M2659" t="s">
        <v>19</v>
      </c>
    </row>
    <row r="2660" spans="1:13" x14ac:dyDescent="0.25">
      <c r="A2660">
        <v>832459973</v>
      </c>
      <c r="B2660">
        <v>7</v>
      </c>
      <c r="C2660">
        <v>5393</v>
      </c>
      <c r="D2660">
        <v>7700</v>
      </c>
      <c r="E2660">
        <v>400000610015000</v>
      </c>
      <c r="F2660">
        <v>97</v>
      </c>
      <c r="G2660">
        <v>19</v>
      </c>
      <c r="H2660">
        <v>2019</v>
      </c>
      <c r="I2660">
        <v>27</v>
      </c>
      <c r="J2660" t="s">
        <v>462</v>
      </c>
      <c r="K2660" s="1">
        <v>43647</v>
      </c>
      <c r="L2660" s="1">
        <v>43653</v>
      </c>
      <c r="M2660" t="s">
        <v>14</v>
      </c>
    </row>
    <row r="2661" spans="1:13" x14ac:dyDescent="0.25">
      <c r="A2661">
        <v>832460454</v>
      </c>
      <c r="B2661">
        <v>30</v>
      </c>
      <c r="C2661">
        <v>5393</v>
      </c>
      <c r="D2661">
        <v>7700</v>
      </c>
      <c r="E2661">
        <v>410015610040000</v>
      </c>
      <c r="F2661">
        <v>97</v>
      </c>
      <c r="G2661">
        <v>19</v>
      </c>
      <c r="H2661">
        <v>2019</v>
      </c>
      <c r="I2661">
        <v>27</v>
      </c>
      <c r="J2661" t="s">
        <v>462</v>
      </c>
      <c r="K2661" s="1">
        <v>43647</v>
      </c>
      <c r="L2661" s="1">
        <v>43653</v>
      </c>
      <c r="M2661" t="s">
        <v>15</v>
      </c>
    </row>
    <row r="2662" spans="1:13" x14ac:dyDescent="0.25">
      <c r="A2662">
        <v>832460935</v>
      </c>
      <c r="B2662">
        <v>341</v>
      </c>
      <c r="C2662">
        <v>5393</v>
      </c>
      <c r="D2662">
        <v>7700</v>
      </c>
      <c r="E2662">
        <v>410040610065000</v>
      </c>
      <c r="F2662">
        <v>97</v>
      </c>
      <c r="G2662">
        <v>19</v>
      </c>
      <c r="H2662">
        <v>2019</v>
      </c>
      <c r="I2662">
        <v>27</v>
      </c>
      <c r="J2662" t="s">
        <v>462</v>
      </c>
      <c r="K2662" s="1">
        <v>43647</v>
      </c>
      <c r="L2662" s="1">
        <v>43653</v>
      </c>
      <c r="M2662" t="s">
        <v>16</v>
      </c>
    </row>
    <row r="2663" spans="1:13" x14ac:dyDescent="0.25">
      <c r="A2663">
        <v>832461416</v>
      </c>
      <c r="B2663">
        <v>1078</v>
      </c>
      <c r="C2663">
        <v>5393</v>
      </c>
      <c r="D2663">
        <v>7700</v>
      </c>
      <c r="E2663">
        <v>410065610085000</v>
      </c>
      <c r="F2663">
        <v>97</v>
      </c>
      <c r="G2663">
        <v>19</v>
      </c>
      <c r="H2663">
        <v>2019</v>
      </c>
      <c r="I2663">
        <v>27</v>
      </c>
      <c r="J2663" t="s">
        <v>462</v>
      </c>
      <c r="K2663" s="1">
        <v>43647</v>
      </c>
      <c r="L2663" s="1">
        <v>43653</v>
      </c>
      <c r="M2663" t="s">
        <v>17</v>
      </c>
    </row>
    <row r="2664" spans="1:13" x14ac:dyDescent="0.25">
      <c r="A2664">
        <v>832461898</v>
      </c>
      <c r="B2664">
        <v>590</v>
      </c>
      <c r="C2664">
        <v>5393</v>
      </c>
      <c r="D2664">
        <v>7700</v>
      </c>
      <c r="E2664">
        <v>410085799999000</v>
      </c>
      <c r="F2664">
        <v>97</v>
      </c>
      <c r="G2664">
        <v>19</v>
      </c>
      <c r="H2664">
        <v>2019</v>
      </c>
      <c r="I2664">
        <v>27</v>
      </c>
      <c r="J2664" t="s">
        <v>462</v>
      </c>
      <c r="K2664" s="1">
        <v>43647</v>
      </c>
      <c r="L2664" s="1">
        <v>43653</v>
      </c>
      <c r="M2664" t="s">
        <v>18</v>
      </c>
    </row>
    <row r="2665" spans="1:13" x14ac:dyDescent="0.25">
      <c r="A2665">
        <v>832462196</v>
      </c>
      <c r="B2665">
        <v>2046</v>
      </c>
      <c r="C2665">
        <v>5393</v>
      </c>
      <c r="F2665">
        <v>97</v>
      </c>
      <c r="G2665">
        <v>19</v>
      </c>
      <c r="H2665">
        <v>2019</v>
      </c>
      <c r="I2665">
        <v>27</v>
      </c>
      <c r="J2665" t="s">
        <v>462</v>
      </c>
      <c r="K2665" s="1">
        <v>43647</v>
      </c>
      <c r="L2665" s="1">
        <v>43653</v>
      </c>
      <c r="M2665" t="s">
        <v>19</v>
      </c>
    </row>
    <row r="2666" spans="1:13" x14ac:dyDescent="0.25">
      <c r="A2666">
        <v>832459982</v>
      </c>
      <c r="B2666">
        <v>7</v>
      </c>
      <c r="C2666">
        <v>5393</v>
      </c>
      <c r="D2666">
        <v>7700</v>
      </c>
      <c r="E2666">
        <v>400000610015000</v>
      </c>
      <c r="F2666">
        <v>97</v>
      </c>
      <c r="G2666">
        <v>19</v>
      </c>
      <c r="H2666">
        <v>2019</v>
      </c>
      <c r="I2666">
        <v>28</v>
      </c>
      <c r="J2666" t="s">
        <v>463</v>
      </c>
      <c r="K2666" s="1">
        <v>43654</v>
      </c>
      <c r="L2666" s="1">
        <v>43660</v>
      </c>
      <c r="M2666" t="s">
        <v>14</v>
      </c>
    </row>
    <row r="2667" spans="1:13" x14ac:dyDescent="0.25">
      <c r="A2667">
        <v>832460463</v>
      </c>
      <c r="B2667">
        <v>32</v>
      </c>
      <c r="C2667">
        <v>5393</v>
      </c>
      <c r="D2667">
        <v>7700</v>
      </c>
      <c r="E2667">
        <v>410015610040000</v>
      </c>
      <c r="F2667">
        <v>97</v>
      </c>
      <c r="G2667">
        <v>19</v>
      </c>
      <c r="H2667">
        <v>2019</v>
      </c>
      <c r="I2667">
        <v>28</v>
      </c>
      <c r="J2667" t="s">
        <v>463</v>
      </c>
      <c r="K2667" s="1">
        <v>43654</v>
      </c>
      <c r="L2667" s="1">
        <v>43660</v>
      </c>
      <c r="M2667" t="s">
        <v>15</v>
      </c>
    </row>
    <row r="2668" spans="1:13" x14ac:dyDescent="0.25">
      <c r="A2668">
        <v>832460944</v>
      </c>
      <c r="B2668">
        <v>293</v>
      </c>
      <c r="C2668">
        <v>5393</v>
      </c>
      <c r="D2668">
        <v>7700</v>
      </c>
      <c r="E2668">
        <v>410040610065000</v>
      </c>
      <c r="F2668">
        <v>97</v>
      </c>
      <c r="G2668">
        <v>19</v>
      </c>
      <c r="H2668">
        <v>2019</v>
      </c>
      <c r="I2668">
        <v>28</v>
      </c>
      <c r="J2668" t="s">
        <v>463</v>
      </c>
      <c r="K2668" s="1">
        <v>43654</v>
      </c>
      <c r="L2668" s="1">
        <v>43660</v>
      </c>
      <c r="M2668" t="s">
        <v>16</v>
      </c>
    </row>
    <row r="2669" spans="1:13" x14ac:dyDescent="0.25">
      <c r="A2669">
        <v>832461425</v>
      </c>
      <c r="B2669">
        <v>1047</v>
      </c>
      <c r="C2669">
        <v>5393</v>
      </c>
      <c r="D2669">
        <v>7700</v>
      </c>
      <c r="E2669">
        <v>410065610085000</v>
      </c>
      <c r="F2669">
        <v>97</v>
      </c>
      <c r="G2669">
        <v>19</v>
      </c>
      <c r="H2669">
        <v>2019</v>
      </c>
      <c r="I2669">
        <v>28</v>
      </c>
      <c r="J2669" t="s">
        <v>463</v>
      </c>
      <c r="K2669" s="1">
        <v>43654</v>
      </c>
      <c r="L2669" s="1">
        <v>43660</v>
      </c>
      <c r="M2669" t="s">
        <v>17</v>
      </c>
    </row>
    <row r="2670" spans="1:13" x14ac:dyDescent="0.25">
      <c r="A2670">
        <v>832461906</v>
      </c>
      <c r="B2670">
        <v>577</v>
      </c>
      <c r="C2670">
        <v>5393</v>
      </c>
      <c r="D2670">
        <v>7700</v>
      </c>
      <c r="E2670">
        <v>410085799999000</v>
      </c>
      <c r="F2670">
        <v>97</v>
      </c>
      <c r="G2670">
        <v>19</v>
      </c>
      <c r="H2670">
        <v>2019</v>
      </c>
      <c r="I2670">
        <v>28</v>
      </c>
      <c r="J2670" t="s">
        <v>463</v>
      </c>
      <c r="K2670" s="1">
        <v>43654</v>
      </c>
      <c r="L2670" s="1">
        <v>43660</v>
      </c>
      <c r="M2670" t="s">
        <v>18</v>
      </c>
    </row>
    <row r="2671" spans="1:13" x14ac:dyDescent="0.25">
      <c r="A2671">
        <v>832462388</v>
      </c>
      <c r="B2671">
        <v>1956</v>
      </c>
      <c r="C2671">
        <v>5393</v>
      </c>
      <c r="F2671">
        <v>97</v>
      </c>
      <c r="G2671">
        <v>19</v>
      </c>
      <c r="H2671">
        <v>2019</v>
      </c>
      <c r="I2671">
        <v>28</v>
      </c>
      <c r="J2671" t="s">
        <v>463</v>
      </c>
      <c r="K2671" s="1">
        <v>43654</v>
      </c>
      <c r="L2671" s="1">
        <v>43660</v>
      </c>
      <c r="M2671" t="s">
        <v>19</v>
      </c>
    </row>
    <row r="2672" spans="1:13" x14ac:dyDescent="0.25">
      <c r="A2672">
        <v>832459991</v>
      </c>
      <c r="B2672">
        <v>5</v>
      </c>
      <c r="C2672">
        <v>5393</v>
      </c>
      <c r="D2672">
        <v>7700</v>
      </c>
      <c r="E2672">
        <v>400000610015000</v>
      </c>
      <c r="F2672">
        <v>97</v>
      </c>
      <c r="G2672">
        <v>19</v>
      </c>
      <c r="H2672">
        <v>2019</v>
      </c>
      <c r="I2672">
        <v>29</v>
      </c>
      <c r="J2672" t="s">
        <v>464</v>
      </c>
      <c r="K2672" s="1">
        <v>43661</v>
      </c>
      <c r="L2672" s="1">
        <v>43667</v>
      </c>
      <c r="M2672" t="s">
        <v>14</v>
      </c>
    </row>
    <row r="2673" spans="1:13" x14ac:dyDescent="0.25">
      <c r="A2673">
        <v>832460472</v>
      </c>
      <c r="B2673">
        <v>33</v>
      </c>
      <c r="C2673">
        <v>5393</v>
      </c>
      <c r="D2673">
        <v>7700</v>
      </c>
      <c r="E2673">
        <v>410015610040000</v>
      </c>
      <c r="F2673">
        <v>97</v>
      </c>
      <c r="G2673">
        <v>19</v>
      </c>
      <c r="H2673">
        <v>2019</v>
      </c>
      <c r="I2673">
        <v>29</v>
      </c>
      <c r="J2673" t="s">
        <v>464</v>
      </c>
      <c r="K2673" s="1">
        <v>43661</v>
      </c>
      <c r="L2673" s="1">
        <v>43667</v>
      </c>
      <c r="M2673" t="s">
        <v>15</v>
      </c>
    </row>
    <row r="2674" spans="1:13" x14ac:dyDescent="0.25">
      <c r="A2674">
        <v>832460953</v>
      </c>
      <c r="B2674">
        <v>316</v>
      </c>
      <c r="C2674">
        <v>5393</v>
      </c>
      <c r="D2674">
        <v>7700</v>
      </c>
      <c r="E2674">
        <v>410040610065000</v>
      </c>
      <c r="F2674">
        <v>97</v>
      </c>
      <c r="G2674">
        <v>19</v>
      </c>
      <c r="H2674">
        <v>2019</v>
      </c>
      <c r="I2674">
        <v>29</v>
      </c>
      <c r="J2674" t="s">
        <v>464</v>
      </c>
      <c r="K2674" s="1">
        <v>43661</v>
      </c>
      <c r="L2674" s="1">
        <v>43667</v>
      </c>
      <c r="M2674" t="s">
        <v>16</v>
      </c>
    </row>
    <row r="2675" spans="1:13" x14ac:dyDescent="0.25">
      <c r="A2675">
        <v>832461434</v>
      </c>
      <c r="B2675">
        <v>1066</v>
      </c>
      <c r="C2675">
        <v>5393</v>
      </c>
      <c r="D2675">
        <v>7700</v>
      </c>
      <c r="E2675">
        <v>410065610085000</v>
      </c>
      <c r="F2675">
        <v>97</v>
      </c>
      <c r="G2675">
        <v>19</v>
      </c>
      <c r="H2675">
        <v>2019</v>
      </c>
      <c r="I2675">
        <v>29</v>
      </c>
      <c r="J2675" t="s">
        <v>464</v>
      </c>
      <c r="K2675" s="1">
        <v>43661</v>
      </c>
      <c r="L2675" s="1">
        <v>43667</v>
      </c>
      <c r="M2675" t="s">
        <v>17</v>
      </c>
    </row>
    <row r="2676" spans="1:13" x14ac:dyDescent="0.25">
      <c r="A2676">
        <v>832461915</v>
      </c>
      <c r="B2676">
        <v>614</v>
      </c>
      <c r="C2676">
        <v>5393</v>
      </c>
      <c r="D2676">
        <v>7700</v>
      </c>
      <c r="E2676">
        <v>410085799999000</v>
      </c>
      <c r="F2676">
        <v>97</v>
      </c>
      <c r="G2676">
        <v>19</v>
      </c>
      <c r="H2676">
        <v>2019</v>
      </c>
      <c r="I2676">
        <v>29</v>
      </c>
      <c r="J2676" t="s">
        <v>464</v>
      </c>
      <c r="K2676" s="1">
        <v>43661</v>
      </c>
      <c r="L2676" s="1">
        <v>43667</v>
      </c>
      <c r="M2676" t="s">
        <v>18</v>
      </c>
    </row>
    <row r="2677" spans="1:13" x14ac:dyDescent="0.25">
      <c r="A2677">
        <v>832462429</v>
      </c>
      <c r="B2677">
        <v>2034</v>
      </c>
      <c r="C2677">
        <v>5393</v>
      </c>
      <c r="F2677">
        <v>97</v>
      </c>
      <c r="G2677">
        <v>19</v>
      </c>
      <c r="H2677">
        <v>2019</v>
      </c>
      <c r="I2677">
        <v>29</v>
      </c>
      <c r="J2677" t="s">
        <v>464</v>
      </c>
      <c r="K2677" s="1">
        <v>43661</v>
      </c>
      <c r="L2677" s="1">
        <v>43667</v>
      </c>
      <c r="M2677" t="s">
        <v>19</v>
      </c>
    </row>
    <row r="2678" spans="1:13" x14ac:dyDescent="0.25">
      <c r="A2678">
        <v>832460000</v>
      </c>
      <c r="B2678">
        <v>5</v>
      </c>
      <c r="C2678">
        <v>5393</v>
      </c>
      <c r="D2678">
        <v>7700</v>
      </c>
      <c r="E2678">
        <v>400000610015000</v>
      </c>
      <c r="F2678">
        <v>97</v>
      </c>
      <c r="G2678">
        <v>19</v>
      </c>
      <c r="H2678">
        <v>2019</v>
      </c>
      <c r="I2678">
        <v>30</v>
      </c>
      <c r="J2678" t="s">
        <v>465</v>
      </c>
      <c r="K2678" s="1">
        <v>43668</v>
      </c>
      <c r="L2678" s="1">
        <v>43674</v>
      </c>
      <c r="M2678" t="s">
        <v>14</v>
      </c>
    </row>
    <row r="2679" spans="1:13" x14ac:dyDescent="0.25">
      <c r="A2679">
        <v>832460481</v>
      </c>
      <c r="B2679">
        <v>30</v>
      </c>
      <c r="C2679">
        <v>5393</v>
      </c>
      <c r="D2679">
        <v>7700</v>
      </c>
      <c r="E2679">
        <v>410015610040000</v>
      </c>
      <c r="F2679">
        <v>97</v>
      </c>
      <c r="G2679">
        <v>19</v>
      </c>
      <c r="H2679">
        <v>2019</v>
      </c>
      <c r="I2679">
        <v>30</v>
      </c>
      <c r="J2679" t="s">
        <v>465</v>
      </c>
      <c r="K2679" s="1">
        <v>43668</v>
      </c>
      <c r="L2679" s="1">
        <v>43674</v>
      </c>
      <c r="M2679" t="s">
        <v>15</v>
      </c>
    </row>
    <row r="2680" spans="1:13" x14ac:dyDescent="0.25">
      <c r="A2680">
        <v>832460962</v>
      </c>
      <c r="B2680">
        <v>317</v>
      </c>
      <c r="C2680">
        <v>5393</v>
      </c>
      <c r="D2680">
        <v>7700</v>
      </c>
      <c r="E2680">
        <v>410040610065000</v>
      </c>
      <c r="F2680">
        <v>97</v>
      </c>
      <c r="G2680">
        <v>19</v>
      </c>
      <c r="H2680">
        <v>2019</v>
      </c>
      <c r="I2680">
        <v>30</v>
      </c>
      <c r="J2680" t="s">
        <v>465</v>
      </c>
      <c r="K2680" s="1">
        <v>43668</v>
      </c>
      <c r="L2680" s="1">
        <v>43674</v>
      </c>
      <c r="M2680" t="s">
        <v>16</v>
      </c>
    </row>
    <row r="2681" spans="1:13" x14ac:dyDescent="0.25">
      <c r="A2681">
        <v>832461443</v>
      </c>
      <c r="B2681">
        <v>1130</v>
      </c>
      <c r="C2681">
        <v>5393</v>
      </c>
      <c r="D2681">
        <v>7700</v>
      </c>
      <c r="E2681">
        <v>410065610085000</v>
      </c>
      <c r="F2681">
        <v>97</v>
      </c>
      <c r="G2681">
        <v>19</v>
      </c>
      <c r="H2681">
        <v>2019</v>
      </c>
      <c r="I2681">
        <v>30</v>
      </c>
      <c r="J2681" t="s">
        <v>465</v>
      </c>
      <c r="K2681" s="1">
        <v>43668</v>
      </c>
      <c r="L2681" s="1">
        <v>43674</v>
      </c>
      <c r="M2681" t="s">
        <v>17</v>
      </c>
    </row>
    <row r="2682" spans="1:13" x14ac:dyDescent="0.25">
      <c r="A2682">
        <v>832461924</v>
      </c>
      <c r="B2682">
        <v>689</v>
      </c>
      <c r="C2682">
        <v>5393</v>
      </c>
      <c r="D2682">
        <v>7700</v>
      </c>
      <c r="E2682">
        <v>410085799999000</v>
      </c>
      <c r="F2682">
        <v>97</v>
      </c>
      <c r="G2682">
        <v>19</v>
      </c>
      <c r="H2682">
        <v>2019</v>
      </c>
      <c r="I2682">
        <v>30</v>
      </c>
      <c r="J2682" t="s">
        <v>465</v>
      </c>
      <c r="K2682" s="1">
        <v>43668</v>
      </c>
      <c r="L2682" s="1">
        <v>43674</v>
      </c>
      <c r="M2682" t="s">
        <v>18</v>
      </c>
    </row>
    <row r="2683" spans="1:13" x14ac:dyDescent="0.25">
      <c r="A2683">
        <v>832462553</v>
      </c>
      <c r="B2683">
        <v>2171</v>
      </c>
      <c r="C2683">
        <v>5393</v>
      </c>
      <c r="F2683">
        <v>97</v>
      </c>
      <c r="G2683">
        <v>19</v>
      </c>
      <c r="H2683">
        <v>2019</v>
      </c>
      <c r="I2683">
        <v>30</v>
      </c>
      <c r="J2683" t="s">
        <v>465</v>
      </c>
      <c r="K2683" s="1">
        <v>43668</v>
      </c>
      <c r="L2683" s="1">
        <v>43674</v>
      </c>
      <c r="M2683" t="s">
        <v>19</v>
      </c>
    </row>
    <row r="2684" spans="1:13" x14ac:dyDescent="0.25">
      <c r="A2684">
        <v>832460010</v>
      </c>
      <c r="B2684">
        <v>8</v>
      </c>
      <c r="C2684">
        <v>5393</v>
      </c>
      <c r="D2684">
        <v>7700</v>
      </c>
      <c r="E2684">
        <v>400000610015000</v>
      </c>
      <c r="F2684">
        <v>97</v>
      </c>
      <c r="G2684">
        <v>19</v>
      </c>
      <c r="H2684">
        <v>2019</v>
      </c>
      <c r="I2684">
        <v>31</v>
      </c>
      <c r="J2684" t="s">
        <v>466</v>
      </c>
      <c r="K2684" s="1">
        <v>43675</v>
      </c>
      <c r="L2684" s="1">
        <v>43681</v>
      </c>
      <c r="M2684" t="s">
        <v>14</v>
      </c>
    </row>
    <row r="2685" spans="1:13" x14ac:dyDescent="0.25">
      <c r="A2685">
        <v>832460490</v>
      </c>
      <c r="B2685">
        <v>45</v>
      </c>
      <c r="C2685">
        <v>5393</v>
      </c>
      <c r="D2685">
        <v>7700</v>
      </c>
      <c r="E2685">
        <v>410015610040000</v>
      </c>
      <c r="F2685">
        <v>97</v>
      </c>
      <c r="G2685">
        <v>19</v>
      </c>
      <c r="H2685">
        <v>2019</v>
      </c>
      <c r="I2685">
        <v>31</v>
      </c>
      <c r="J2685" t="s">
        <v>466</v>
      </c>
      <c r="K2685" s="1">
        <v>43675</v>
      </c>
      <c r="L2685" s="1">
        <v>43681</v>
      </c>
      <c r="M2685" t="s">
        <v>15</v>
      </c>
    </row>
    <row r="2686" spans="1:13" x14ac:dyDescent="0.25">
      <c r="A2686">
        <v>832460971</v>
      </c>
      <c r="B2686">
        <v>284</v>
      </c>
      <c r="C2686">
        <v>5393</v>
      </c>
      <c r="D2686">
        <v>7700</v>
      </c>
      <c r="E2686">
        <v>410040610065000</v>
      </c>
      <c r="F2686">
        <v>97</v>
      </c>
      <c r="G2686">
        <v>19</v>
      </c>
      <c r="H2686">
        <v>2019</v>
      </c>
      <c r="I2686">
        <v>31</v>
      </c>
      <c r="J2686" t="s">
        <v>466</v>
      </c>
      <c r="K2686" s="1">
        <v>43675</v>
      </c>
      <c r="L2686" s="1">
        <v>43681</v>
      </c>
      <c r="M2686" t="s">
        <v>16</v>
      </c>
    </row>
    <row r="2687" spans="1:13" x14ac:dyDescent="0.25">
      <c r="A2687">
        <v>832461452</v>
      </c>
      <c r="B2687">
        <v>1067</v>
      </c>
      <c r="C2687">
        <v>5393</v>
      </c>
      <c r="D2687">
        <v>7700</v>
      </c>
      <c r="E2687">
        <v>410065610085000</v>
      </c>
      <c r="F2687">
        <v>97</v>
      </c>
      <c r="G2687">
        <v>19</v>
      </c>
      <c r="H2687">
        <v>2019</v>
      </c>
      <c r="I2687">
        <v>31</v>
      </c>
      <c r="J2687" t="s">
        <v>466</v>
      </c>
      <c r="K2687" s="1">
        <v>43675</v>
      </c>
      <c r="L2687" s="1">
        <v>43681</v>
      </c>
      <c r="M2687" t="s">
        <v>17</v>
      </c>
    </row>
    <row r="2688" spans="1:13" x14ac:dyDescent="0.25">
      <c r="A2688">
        <v>832461933</v>
      </c>
      <c r="B2688">
        <v>606</v>
      </c>
      <c r="C2688">
        <v>5393</v>
      </c>
      <c r="D2688">
        <v>7700</v>
      </c>
      <c r="E2688">
        <v>410085799999000</v>
      </c>
      <c r="F2688">
        <v>97</v>
      </c>
      <c r="G2688">
        <v>19</v>
      </c>
      <c r="H2688">
        <v>2019</v>
      </c>
      <c r="I2688">
        <v>31</v>
      </c>
      <c r="J2688" t="s">
        <v>466</v>
      </c>
      <c r="K2688" s="1">
        <v>43675</v>
      </c>
      <c r="L2688" s="1">
        <v>43681</v>
      </c>
      <c r="M2688" t="s">
        <v>18</v>
      </c>
    </row>
    <row r="2689" spans="1:13" x14ac:dyDescent="0.25">
      <c r="A2689">
        <v>832462406</v>
      </c>
      <c r="B2689">
        <v>2010</v>
      </c>
      <c r="C2689">
        <v>5393</v>
      </c>
      <c r="F2689">
        <v>97</v>
      </c>
      <c r="G2689">
        <v>19</v>
      </c>
      <c r="H2689">
        <v>2019</v>
      </c>
      <c r="I2689">
        <v>31</v>
      </c>
      <c r="J2689" t="s">
        <v>466</v>
      </c>
      <c r="K2689" s="1">
        <v>43675</v>
      </c>
      <c r="L2689" s="1">
        <v>43681</v>
      </c>
      <c r="M2689" t="s">
        <v>19</v>
      </c>
    </row>
    <row r="2690" spans="1:13" x14ac:dyDescent="0.25">
      <c r="A2690">
        <v>832460018</v>
      </c>
      <c r="B2690">
        <v>10</v>
      </c>
      <c r="C2690">
        <v>5393</v>
      </c>
      <c r="D2690">
        <v>7700</v>
      </c>
      <c r="E2690">
        <v>400000610015000</v>
      </c>
      <c r="F2690">
        <v>97</v>
      </c>
      <c r="G2690">
        <v>19</v>
      </c>
      <c r="H2690">
        <v>2019</v>
      </c>
      <c r="I2690">
        <v>32</v>
      </c>
      <c r="J2690" t="s">
        <v>467</v>
      </c>
      <c r="K2690" s="1">
        <v>43682</v>
      </c>
      <c r="L2690" s="1">
        <v>43688</v>
      </c>
      <c r="M2690" t="s">
        <v>14</v>
      </c>
    </row>
    <row r="2691" spans="1:13" x14ac:dyDescent="0.25">
      <c r="A2691">
        <v>832460499</v>
      </c>
      <c r="B2691">
        <v>38</v>
      </c>
      <c r="C2691">
        <v>5393</v>
      </c>
      <c r="D2691">
        <v>7700</v>
      </c>
      <c r="E2691">
        <v>410015610040000</v>
      </c>
      <c r="F2691">
        <v>97</v>
      </c>
      <c r="G2691">
        <v>19</v>
      </c>
      <c r="H2691">
        <v>2019</v>
      </c>
      <c r="I2691">
        <v>32</v>
      </c>
      <c r="J2691" t="s">
        <v>467</v>
      </c>
      <c r="K2691" s="1">
        <v>43682</v>
      </c>
      <c r="L2691" s="1">
        <v>43688</v>
      </c>
      <c r="M2691" t="s">
        <v>15</v>
      </c>
    </row>
    <row r="2692" spans="1:13" x14ac:dyDescent="0.25">
      <c r="A2692">
        <v>832460980</v>
      </c>
      <c r="B2692">
        <v>326</v>
      </c>
      <c r="C2692">
        <v>5393</v>
      </c>
      <c r="D2692">
        <v>7700</v>
      </c>
      <c r="E2692">
        <v>410040610065000</v>
      </c>
      <c r="F2692">
        <v>97</v>
      </c>
      <c r="G2692">
        <v>19</v>
      </c>
      <c r="H2692">
        <v>2019</v>
      </c>
      <c r="I2692">
        <v>32</v>
      </c>
      <c r="J2692" t="s">
        <v>467</v>
      </c>
      <c r="K2692" s="1">
        <v>43682</v>
      </c>
      <c r="L2692" s="1">
        <v>43688</v>
      </c>
      <c r="M2692" t="s">
        <v>16</v>
      </c>
    </row>
    <row r="2693" spans="1:13" x14ac:dyDescent="0.25">
      <c r="A2693">
        <v>832461461</v>
      </c>
      <c r="B2693">
        <v>1038</v>
      </c>
      <c r="C2693">
        <v>5393</v>
      </c>
      <c r="D2693">
        <v>7700</v>
      </c>
      <c r="E2693">
        <v>410065610085000</v>
      </c>
      <c r="F2693">
        <v>97</v>
      </c>
      <c r="G2693">
        <v>19</v>
      </c>
      <c r="H2693">
        <v>2019</v>
      </c>
      <c r="I2693">
        <v>32</v>
      </c>
      <c r="J2693" t="s">
        <v>467</v>
      </c>
      <c r="K2693" s="1">
        <v>43682</v>
      </c>
      <c r="L2693" s="1">
        <v>43688</v>
      </c>
      <c r="M2693" t="s">
        <v>17</v>
      </c>
    </row>
    <row r="2694" spans="1:13" x14ac:dyDescent="0.25">
      <c r="A2694">
        <v>832461942</v>
      </c>
      <c r="B2694">
        <v>615</v>
      </c>
      <c r="C2694">
        <v>5393</v>
      </c>
      <c r="D2694">
        <v>7700</v>
      </c>
      <c r="E2694">
        <v>410085799999000</v>
      </c>
      <c r="F2694">
        <v>97</v>
      </c>
      <c r="G2694">
        <v>19</v>
      </c>
      <c r="H2694">
        <v>2019</v>
      </c>
      <c r="I2694">
        <v>32</v>
      </c>
      <c r="J2694" t="s">
        <v>467</v>
      </c>
      <c r="K2694" s="1">
        <v>43682</v>
      </c>
      <c r="L2694" s="1">
        <v>43688</v>
      </c>
      <c r="M2694" t="s">
        <v>18</v>
      </c>
    </row>
    <row r="2695" spans="1:13" x14ac:dyDescent="0.25">
      <c r="A2695">
        <v>832462525</v>
      </c>
      <c r="B2695">
        <v>2027</v>
      </c>
      <c r="C2695">
        <v>5393</v>
      </c>
      <c r="F2695">
        <v>97</v>
      </c>
      <c r="G2695">
        <v>19</v>
      </c>
      <c r="H2695">
        <v>2019</v>
      </c>
      <c r="I2695">
        <v>32</v>
      </c>
      <c r="J2695" t="s">
        <v>467</v>
      </c>
      <c r="K2695" s="1">
        <v>43682</v>
      </c>
      <c r="L2695" s="1">
        <v>43688</v>
      </c>
      <c r="M2695" t="s">
        <v>19</v>
      </c>
    </row>
    <row r="2696" spans="1:13" x14ac:dyDescent="0.25">
      <c r="A2696">
        <v>832460027</v>
      </c>
      <c r="B2696">
        <v>17</v>
      </c>
      <c r="C2696">
        <v>5393</v>
      </c>
      <c r="D2696">
        <v>7700</v>
      </c>
      <c r="E2696">
        <v>400000610015000</v>
      </c>
      <c r="F2696">
        <v>97</v>
      </c>
      <c r="G2696">
        <v>19</v>
      </c>
      <c r="H2696">
        <v>2019</v>
      </c>
      <c r="I2696">
        <v>33</v>
      </c>
      <c r="J2696" t="s">
        <v>468</v>
      </c>
      <c r="K2696" s="1">
        <v>43689</v>
      </c>
      <c r="L2696" s="1">
        <v>43695</v>
      </c>
      <c r="M2696" t="s">
        <v>14</v>
      </c>
    </row>
    <row r="2697" spans="1:13" x14ac:dyDescent="0.25">
      <c r="A2697">
        <v>832460508</v>
      </c>
      <c r="B2697">
        <v>47</v>
      </c>
      <c r="C2697">
        <v>5393</v>
      </c>
      <c r="D2697">
        <v>7700</v>
      </c>
      <c r="E2697">
        <v>410015610040000</v>
      </c>
      <c r="F2697">
        <v>97</v>
      </c>
      <c r="G2697">
        <v>19</v>
      </c>
      <c r="H2697">
        <v>2019</v>
      </c>
      <c r="I2697">
        <v>33</v>
      </c>
      <c r="J2697" t="s">
        <v>468</v>
      </c>
      <c r="K2697" s="1">
        <v>43689</v>
      </c>
      <c r="L2697" s="1">
        <v>43695</v>
      </c>
      <c r="M2697" t="s">
        <v>15</v>
      </c>
    </row>
    <row r="2698" spans="1:13" x14ac:dyDescent="0.25">
      <c r="A2698">
        <v>832460989</v>
      </c>
      <c r="B2698">
        <v>307</v>
      </c>
      <c r="C2698">
        <v>5393</v>
      </c>
      <c r="D2698">
        <v>7700</v>
      </c>
      <c r="E2698">
        <v>410040610065000</v>
      </c>
      <c r="F2698">
        <v>97</v>
      </c>
      <c r="G2698">
        <v>19</v>
      </c>
      <c r="H2698">
        <v>2019</v>
      </c>
      <c r="I2698">
        <v>33</v>
      </c>
      <c r="J2698" t="s">
        <v>468</v>
      </c>
      <c r="K2698" s="1">
        <v>43689</v>
      </c>
      <c r="L2698" s="1">
        <v>43695</v>
      </c>
      <c r="M2698" t="s">
        <v>16</v>
      </c>
    </row>
    <row r="2699" spans="1:13" x14ac:dyDescent="0.25">
      <c r="A2699">
        <v>832461471</v>
      </c>
      <c r="B2699">
        <v>1027</v>
      </c>
      <c r="C2699">
        <v>5393</v>
      </c>
      <c r="D2699">
        <v>7700</v>
      </c>
      <c r="E2699">
        <v>410065610085000</v>
      </c>
      <c r="F2699">
        <v>97</v>
      </c>
      <c r="G2699">
        <v>19</v>
      </c>
      <c r="H2699">
        <v>2019</v>
      </c>
      <c r="I2699">
        <v>33</v>
      </c>
      <c r="J2699" t="s">
        <v>468</v>
      </c>
      <c r="K2699" s="1">
        <v>43689</v>
      </c>
      <c r="L2699" s="1">
        <v>43695</v>
      </c>
      <c r="M2699" t="s">
        <v>17</v>
      </c>
    </row>
    <row r="2700" spans="1:13" x14ac:dyDescent="0.25">
      <c r="A2700">
        <v>832461951</v>
      </c>
      <c r="B2700">
        <v>628</v>
      </c>
      <c r="C2700">
        <v>5393</v>
      </c>
      <c r="D2700">
        <v>7700</v>
      </c>
      <c r="E2700">
        <v>410085799999000</v>
      </c>
      <c r="F2700">
        <v>97</v>
      </c>
      <c r="G2700">
        <v>19</v>
      </c>
      <c r="H2700">
        <v>2019</v>
      </c>
      <c r="I2700">
        <v>33</v>
      </c>
      <c r="J2700" t="s">
        <v>468</v>
      </c>
      <c r="K2700" s="1">
        <v>43689</v>
      </c>
      <c r="L2700" s="1">
        <v>43695</v>
      </c>
      <c r="M2700" t="s">
        <v>18</v>
      </c>
    </row>
    <row r="2701" spans="1:13" x14ac:dyDescent="0.25">
      <c r="A2701">
        <v>832462447</v>
      </c>
      <c r="B2701">
        <v>2026</v>
      </c>
      <c r="C2701">
        <v>5393</v>
      </c>
      <c r="F2701">
        <v>97</v>
      </c>
      <c r="G2701">
        <v>19</v>
      </c>
      <c r="H2701">
        <v>2019</v>
      </c>
      <c r="I2701">
        <v>33</v>
      </c>
      <c r="J2701" t="s">
        <v>468</v>
      </c>
      <c r="K2701" s="1">
        <v>43689</v>
      </c>
      <c r="L2701" s="1">
        <v>43695</v>
      </c>
      <c r="M2701" t="s">
        <v>19</v>
      </c>
    </row>
    <row r="2702" spans="1:13" x14ac:dyDescent="0.25">
      <c r="A2702">
        <v>832460036</v>
      </c>
      <c r="B2702">
        <v>15</v>
      </c>
      <c r="C2702">
        <v>5393</v>
      </c>
      <c r="D2702">
        <v>7700</v>
      </c>
      <c r="E2702">
        <v>400000610015000</v>
      </c>
      <c r="F2702">
        <v>97</v>
      </c>
      <c r="G2702">
        <v>19</v>
      </c>
      <c r="H2702">
        <v>2019</v>
      </c>
      <c r="I2702">
        <v>34</v>
      </c>
      <c r="J2702" t="s">
        <v>469</v>
      </c>
      <c r="K2702" s="1">
        <v>43696</v>
      </c>
      <c r="L2702" s="1">
        <v>43702</v>
      </c>
      <c r="M2702" t="s">
        <v>14</v>
      </c>
    </row>
    <row r="2703" spans="1:13" x14ac:dyDescent="0.25">
      <c r="A2703">
        <v>832460517</v>
      </c>
      <c r="B2703">
        <v>40</v>
      </c>
      <c r="C2703">
        <v>5393</v>
      </c>
      <c r="D2703">
        <v>7700</v>
      </c>
      <c r="E2703">
        <v>410015610040000</v>
      </c>
      <c r="F2703">
        <v>97</v>
      </c>
      <c r="G2703">
        <v>19</v>
      </c>
      <c r="H2703">
        <v>2019</v>
      </c>
      <c r="I2703">
        <v>34</v>
      </c>
      <c r="J2703" t="s">
        <v>469</v>
      </c>
      <c r="K2703" s="1">
        <v>43696</v>
      </c>
      <c r="L2703" s="1">
        <v>43702</v>
      </c>
      <c r="M2703" t="s">
        <v>15</v>
      </c>
    </row>
    <row r="2704" spans="1:13" x14ac:dyDescent="0.25">
      <c r="A2704">
        <v>832460998</v>
      </c>
      <c r="B2704">
        <v>315</v>
      </c>
      <c r="C2704">
        <v>5393</v>
      </c>
      <c r="D2704">
        <v>7700</v>
      </c>
      <c r="E2704">
        <v>410040610065000</v>
      </c>
      <c r="F2704">
        <v>97</v>
      </c>
      <c r="G2704">
        <v>19</v>
      </c>
      <c r="H2704">
        <v>2019</v>
      </c>
      <c r="I2704">
        <v>34</v>
      </c>
      <c r="J2704" t="s">
        <v>469</v>
      </c>
      <c r="K2704" s="1">
        <v>43696</v>
      </c>
      <c r="L2704" s="1">
        <v>43702</v>
      </c>
      <c r="M2704" t="s">
        <v>16</v>
      </c>
    </row>
    <row r="2705" spans="1:13" x14ac:dyDescent="0.25">
      <c r="A2705">
        <v>832461479</v>
      </c>
      <c r="B2705">
        <v>1006</v>
      </c>
      <c r="C2705">
        <v>5393</v>
      </c>
      <c r="D2705">
        <v>7700</v>
      </c>
      <c r="E2705">
        <v>410065610085000</v>
      </c>
      <c r="F2705">
        <v>97</v>
      </c>
      <c r="G2705">
        <v>19</v>
      </c>
      <c r="H2705">
        <v>2019</v>
      </c>
      <c r="I2705">
        <v>34</v>
      </c>
      <c r="J2705" t="s">
        <v>469</v>
      </c>
      <c r="K2705" s="1">
        <v>43696</v>
      </c>
      <c r="L2705" s="1">
        <v>43702</v>
      </c>
      <c r="M2705" t="s">
        <v>17</v>
      </c>
    </row>
    <row r="2706" spans="1:13" x14ac:dyDescent="0.25">
      <c r="A2706">
        <v>832461961</v>
      </c>
      <c r="B2706">
        <v>635</v>
      </c>
      <c r="C2706">
        <v>5393</v>
      </c>
      <c r="D2706">
        <v>7700</v>
      </c>
      <c r="E2706">
        <v>410085799999000</v>
      </c>
      <c r="F2706">
        <v>97</v>
      </c>
      <c r="G2706">
        <v>19</v>
      </c>
      <c r="H2706">
        <v>2019</v>
      </c>
      <c r="I2706">
        <v>34</v>
      </c>
      <c r="J2706" t="s">
        <v>469</v>
      </c>
      <c r="K2706" s="1">
        <v>43696</v>
      </c>
      <c r="L2706" s="1">
        <v>43702</v>
      </c>
      <c r="M2706" t="s">
        <v>18</v>
      </c>
    </row>
    <row r="2707" spans="1:13" x14ac:dyDescent="0.25">
      <c r="A2707">
        <v>832462204</v>
      </c>
      <c r="B2707">
        <v>2011</v>
      </c>
      <c r="C2707">
        <v>5393</v>
      </c>
      <c r="F2707">
        <v>97</v>
      </c>
      <c r="G2707">
        <v>19</v>
      </c>
      <c r="H2707">
        <v>2019</v>
      </c>
      <c r="I2707">
        <v>34</v>
      </c>
      <c r="J2707" t="s">
        <v>469</v>
      </c>
      <c r="K2707" s="1">
        <v>43696</v>
      </c>
      <c r="L2707" s="1">
        <v>43702</v>
      </c>
      <c r="M2707" t="s">
        <v>19</v>
      </c>
    </row>
    <row r="2708" spans="1:13" x14ac:dyDescent="0.25">
      <c r="A2708">
        <v>832460045</v>
      </c>
      <c r="B2708">
        <v>4</v>
      </c>
      <c r="C2708">
        <v>5393</v>
      </c>
      <c r="D2708">
        <v>7700</v>
      </c>
      <c r="E2708">
        <v>400000610015000</v>
      </c>
      <c r="F2708">
        <v>97</v>
      </c>
      <c r="G2708">
        <v>19</v>
      </c>
      <c r="H2708">
        <v>2019</v>
      </c>
      <c r="I2708">
        <v>35</v>
      </c>
      <c r="J2708" t="s">
        <v>470</v>
      </c>
      <c r="K2708" s="1">
        <v>43703</v>
      </c>
      <c r="L2708" s="1">
        <v>43709</v>
      </c>
      <c r="M2708" t="s">
        <v>14</v>
      </c>
    </row>
    <row r="2709" spans="1:13" x14ac:dyDescent="0.25">
      <c r="A2709">
        <v>832460526</v>
      </c>
      <c r="B2709">
        <v>44</v>
      </c>
      <c r="C2709">
        <v>5393</v>
      </c>
      <c r="D2709">
        <v>7700</v>
      </c>
      <c r="E2709">
        <v>410015610040000</v>
      </c>
      <c r="F2709">
        <v>97</v>
      </c>
      <c r="G2709">
        <v>19</v>
      </c>
      <c r="H2709">
        <v>2019</v>
      </c>
      <c r="I2709">
        <v>35</v>
      </c>
      <c r="J2709" t="s">
        <v>470</v>
      </c>
      <c r="K2709" s="1">
        <v>43703</v>
      </c>
      <c r="L2709" s="1">
        <v>43709</v>
      </c>
      <c r="M2709" t="s">
        <v>15</v>
      </c>
    </row>
    <row r="2710" spans="1:13" x14ac:dyDescent="0.25">
      <c r="A2710">
        <v>832461007</v>
      </c>
      <c r="B2710">
        <v>305</v>
      </c>
      <c r="C2710">
        <v>5393</v>
      </c>
      <c r="D2710">
        <v>7700</v>
      </c>
      <c r="E2710">
        <v>410040610065000</v>
      </c>
      <c r="F2710">
        <v>97</v>
      </c>
      <c r="G2710">
        <v>19</v>
      </c>
      <c r="H2710">
        <v>2019</v>
      </c>
      <c r="I2710">
        <v>35</v>
      </c>
      <c r="J2710" t="s">
        <v>470</v>
      </c>
      <c r="K2710" s="1">
        <v>43703</v>
      </c>
      <c r="L2710" s="1">
        <v>43709</v>
      </c>
      <c r="M2710" t="s">
        <v>16</v>
      </c>
    </row>
    <row r="2711" spans="1:13" x14ac:dyDescent="0.25">
      <c r="A2711">
        <v>832461488</v>
      </c>
      <c r="B2711">
        <v>1163</v>
      </c>
      <c r="C2711">
        <v>5393</v>
      </c>
      <c r="D2711">
        <v>7700</v>
      </c>
      <c r="E2711">
        <v>410065610085000</v>
      </c>
      <c r="F2711">
        <v>97</v>
      </c>
      <c r="G2711">
        <v>19</v>
      </c>
      <c r="H2711">
        <v>2019</v>
      </c>
      <c r="I2711">
        <v>35</v>
      </c>
      <c r="J2711" t="s">
        <v>470</v>
      </c>
      <c r="K2711" s="1">
        <v>43703</v>
      </c>
      <c r="L2711" s="1">
        <v>43709</v>
      </c>
      <c r="M2711" t="s">
        <v>17</v>
      </c>
    </row>
    <row r="2712" spans="1:13" x14ac:dyDescent="0.25">
      <c r="A2712">
        <v>832461969</v>
      </c>
      <c r="B2712">
        <v>635</v>
      </c>
      <c r="C2712">
        <v>5393</v>
      </c>
      <c r="D2712">
        <v>7700</v>
      </c>
      <c r="E2712">
        <v>410085799999000</v>
      </c>
      <c r="F2712">
        <v>97</v>
      </c>
      <c r="G2712">
        <v>19</v>
      </c>
      <c r="H2712">
        <v>2019</v>
      </c>
      <c r="I2712">
        <v>35</v>
      </c>
      <c r="J2712" t="s">
        <v>470</v>
      </c>
      <c r="K2712" s="1">
        <v>43703</v>
      </c>
      <c r="L2712" s="1">
        <v>43709</v>
      </c>
      <c r="M2712" t="s">
        <v>18</v>
      </c>
    </row>
    <row r="2713" spans="1:13" x14ac:dyDescent="0.25">
      <c r="A2713">
        <v>832462536</v>
      </c>
      <c r="B2713">
        <v>2151</v>
      </c>
      <c r="C2713">
        <v>5393</v>
      </c>
      <c r="F2713">
        <v>97</v>
      </c>
      <c r="G2713">
        <v>19</v>
      </c>
      <c r="H2713">
        <v>2019</v>
      </c>
      <c r="I2713">
        <v>35</v>
      </c>
      <c r="J2713" t="s">
        <v>470</v>
      </c>
      <c r="K2713" s="1">
        <v>43703</v>
      </c>
      <c r="L2713" s="1">
        <v>43709</v>
      </c>
      <c r="M2713" t="s">
        <v>19</v>
      </c>
    </row>
    <row r="2714" spans="1:13" x14ac:dyDescent="0.25">
      <c r="A2714">
        <v>832460054</v>
      </c>
      <c r="B2714">
        <v>4</v>
      </c>
      <c r="C2714">
        <v>5393</v>
      </c>
      <c r="D2714">
        <v>7700</v>
      </c>
      <c r="E2714">
        <v>400000610015000</v>
      </c>
      <c r="F2714">
        <v>97</v>
      </c>
      <c r="G2714">
        <v>19</v>
      </c>
      <c r="H2714">
        <v>2019</v>
      </c>
      <c r="I2714">
        <v>36</v>
      </c>
      <c r="J2714" t="s">
        <v>471</v>
      </c>
      <c r="K2714" s="1">
        <v>43710</v>
      </c>
      <c r="L2714" s="1">
        <v>43716</v>
      </c>
      <c r="M2714" t="s">
        <v>14</v>
      </c>
    </row>
    <row r="2715" spans="1:13" x14ac:dyDescent="0.25">
      <c r="A2715">
        <v>832460535</v>
      </c>
      <c r="B2715">
        <v>34</v>
      </c>
      <c r="C2715">
        <v>5393</v>
      </c>
      <c r="D2715">
        <v>7700</v>
      </c>
      <c r="E2715">
        <v>410015610040000</v>
      </c>
      <c r="F2715">
        <v>97</v>
      </c>
      <c r="G2715">
        <v>19</v>
      </c>
      <c r="H2715">
        <v>2019</v>
      </c>
      <c r="I2715">
        <v>36</v>
      </c>
      <c r="J2715" t="s">
        <v>471</v>
      </c>
      <c r="K2715" s="1">
        <v>43710</v>
      </c>
      <c r="L2715" s="1">
        <v>43716</v>
      </c>
      <c r="M2715" t="s">
        <v>15</v>
      </c>
    </row>
    <row r="2716" spans="1:13" x14ac:dyDescent="0.25">
      <c r="A2716">
        <v>832461016</v>
      </c>
      <c r="B2716">
        <v>277</v>
      </c>
      <c r="C2716">
        <v>5393</v>
      </c>
      <c r="D2716">
        <v>7700</v>
      </c>
      <c r="E2716">
        <v>410040610065000</v>
      </c>
      <c r="F2716">
        <v>97</v>
      </c>
      <c r="G2716">
        <v>19</v>
      </c>
      <c r="H2716">
        <v>2019</v>
      </c>
      <c r="I2716">
        <v>36</v>
      </c>
      <c r="J2716" t="s">
        <v>471</v>
      </c>
      <c r="K2716" s="1">
        <v>43710</v>
      </c>
      <c r="L2716" s="1">
        <v>43716</v>
      </c>
      <c r="M2716" t="s">
        <v>16</v>
      </c>
    </row>
    <row r="2717" spans="1:13" x14ac:dyDescent="0.25">
      <c r="A2717">
        <v>832461497</v>
      </c>
      <c r="B2717">
        <v>1033</v>
      </c>
      <c r="C2717">
        <v>5393</v>
      </c>
      <c r="D2717">
        <v>7700</v>
      </c>
      <c r="E2717">
        <v>410065610085000</v>
      </c>
      <c r="F2717">
        <v>97</v>
      </c>
      <c r="G2717">
        <v>19</v>
      </c>
      <c r="H2717">
        <v>2019</v>
      </c>
      <c r="I2717">
        <v>36</v>
      </c>
      <c r="J2717" t="s">
        <v>471</v>
      </c>
      <c r="K2717" s="1">
        <v>43710</v>
      </c>
      <c r="L2717" s="1">
        <v>43716</v>
      </c>
      <c r="M2717" t="s">
        <v>17</v>
      </c>
    </row>
    <row r="2718" spans="1:13" x14ac:dyDescent="0.25">
      <c r="A2718">
        <v>832461978</v>
      </c>
      <c r="B2718">
        <v>574</v>
      </c>
      <c r="C2718">
        <v>5393</v>
      </c>
      <c r="D2718">
        <v>7700</v>
      </c>
      <c r="E2718">
        <v>410085799999000</v>
      </c>
      <c r="F2718">
        <v>97</v>
      </c>
      <c r="G2718">
        <v>19</v>
      </c>
      <c r="H2718">
        <v>2019</v>
      </c>
      <c r="I2718">
        <v>36</v>
      </c>
      <c r="J2718" t="s">
        <v>471</v>
      </c>
      <c r="K2718" s="1">
        <v>43710</v>
      </c>
      <c r="L2718" s="1">
        <v>43716</v>
      </c>
      <c r="M2718" t="s">
        <v>18</v>
      </c>
    </row>
    <row r="2719" spans="1:13" x14ac:dyDescent="0.25">
      <c r="A2719">
        <v>832462551</v>
      </c>
      <c r="B2719">
        <v>1922</v>
      </c>
      <c r="C2719">
        <v>5393</v>
      </c>
      <c r="F2719">
        <v>97</v>
      </c>
      <c r="G2719">
        <v>19</v>
      </c>
      <c r="H2719">
        <v>2019</v>
      </c>
      <c r="I2719">
        <v>36</v>
      </c>
      <c r="J2719" t="s">
        <v>471</v>
      </c>
      <c r="K2719" s="1">
        <v>43710</v>
      </c>
      <c r="L2719" s="1">
        <v>43716</v>
      </c>
      <c r="M2719" t="s">
        <v>19</v>
      </c>
    </row>
    <row r="2720" spans="1:13" x14ac:dyDescent="0.25">
      <c r="A2720">
        <v>832460063</v>
      </c>
      <c r="B2720">
        <v>7</v>
      </c>
      <c r="C2720">
        <v>5393</v>
      </c>
      <c r="D2720">
        <v>7700</v>
      </c>
      <c r="E2720">
        <v>400000610015000</v>
      </c>
      <c r="F2720">
        <v>97</v>
      </c>
      <c r="G2720">
        <v>19</v>
      </c>
      <c r="H2720">
        <v>2019</v>
      </c>
      <c r="I2720">
        <v>37</v>
      </c>
      <c r="J2720" t="s">
        <v>472</v>
      </c>
      <c r="K2720" s="1">
        <v>43717</v>
      </c>
      <c r="L2720" s="1">
        <v>43723</v>
      </c>
      <c r="M2720" t="s">
        <v>14</v>
      </c>
    </row>
    <row r="2721" spans="1:13" x14ac:dyDescent="0.25">
      <c r="A2721">
        <v>832460544</v>
      </c>
      <c r="B2721">
        <v>40</v>
      </c>
      <c r="C2721">
        <v>5393</v>
      </c>
      <c r="D2721">
        <v>7700</v>
      </c>
      <c r="E2721">
        <v>410015610040000</v>
      </c>
      <c r="F2721">
        <v>97</v>
      </c>
      <c r="G2721">
        <v>19</v>
      </c>
      <c r="H2721">
        <v>2019</v>
      </c>
      <c r="I2721">
        <v>37</v>
      </c>
      <c r="J2721" t="s">
        <v>472</v>
      </c>
      <c r="K2721" s="1">
        <v>43717</v>
      </c>
      <c r="L2721" s="1">
        <v>43723</v>
      </c>
      <c r="M2721" t="s">
        <v>15</v>
      </c>
    </row>
    <row r="2722" spans="1:13" x14ac:dyDescent="0.25">
      <c r="A2722">
        <v>832461025</v>
      </c>
      <c r="B2722">
        <v>294</v>
      </c>
      <c r="C2722">
        <v>5393</v>
      </c>
      <c r="D2722">
        <v>7700</v>
      </c>
      <c r="E2722">
        <v>410040610065000</v>
      </c>
      <c r="F2722">
        <v>97</v>
      </c>
      <c r="G2722">
        <v>19</v>
      </c>
      <c r="H2722">
        <v>2019</v>
      </c>
      <c r="I2722">
        <v>37</v>
      </c>
      <c r="J2722" t="s">
        <v>472</v>
      </c>
      <c r="K2722" s="1">
        <v>43717</v>
      </c>
      <c r="L2722" s="1">
        <v>43723</v>
      </c>
      <c r="M2722" t="s">
        <v>16</v>
      </c>
    </row>
    <row r="2723" spans="1:13" x14ac:dyDescent="0.25">
      <c r="A2723">
        <v>832461506</v>
      </c>
      <c r="B2723">
        <v>1017</v>
      </c>
      <c r="C2723">
        <v>5393</v>
      </c>
      <c r="D2723">
        <v>7700</v>
      </c>
      <c r="E2723">
        <v>410065610085000</v>
      </c>
      <c r="F2723">
        <v>97</v>
      </c>
      <c r="G2723">
        <v>19</v>
      </c>
      <c r="H2723">
        <v>2019</v>
      </c>
      <c r="I2723">
        <v>37</v>
      </c>
      <c r="J2723" t="s">
        <v>472</v>
      </c>
      <c r="K2723" s="1">
        <v>43717</v>
      </c>
      <c r="L2723" s="1">
        <v>43723</v>
      </c>
      <c r="M2723" t="s">
        <v>17</v>
      </c>
    </row>
    <row r="2724" spans="1:13" x14ac:dyDescent="0.25">
      <c r="A2724">
        <v>832461987</v>
      </c>
      <c r="B2724">
        <v>586</v>
      </c>
      <c r="C2724">
        <v>5393</v>
      </c>
      <c r="D2724">
        <v>7700</v>
      </c>
      <c r="E2724">
        <v>410085799999000</v>
      </c>
      <c r="F2724">
        <v>97</v>
      </c>
      <c r="G2724">
        <v>19</v>
      </c>
      <c r="H2724">
        <v>2019</v>
      </c>
      <c r="I2724">
        <v>37</v>
      </c>
      <c r="J2724" t="s">
        <v>472</v>
      </c>
      <c r="K2724" s="1">
        <v>43717</v>
      </c>
      <c r="L2724" s="1">
        <v>43723</v>
      </c>
      <c r="M2724" t="s">
        <v>18</v>
      </c>
    </row>
    <row r="2725" spans="1:13" x14ac:dyDescent="0.25">
      <c r="A2725">
        <v>832462228</v>
      </c>
      <c r="B2725">
        <v>1944</v>
      </c>
      <c r="C2725">
        <v>5393</v>
      </c>
      <c r="F2725">
        <v>97</v>
      </c>
      <c r="G2725">
        <v>19</v>
      </c>
      <c r="H2725">
        <v>2019</v>
      </c>
      <c r="I2725">
        <v>37</v>
      </c>
      <c r="J2725" t="s">
        <v>472</v>
      </c>
      <c r="K2725" s="1">
        <v>43717</v>
      </c>
      <c r="L2725" s="1">
        <v>43723</v>
      </c>
      <c r="M2725" t="s">
        <v>19</v>
      </c>
    </row>
    <row r="2726" spans="1:13" x14ac:dyDescent="0.25">
      <c r="A2726">
        <v>832460072</v>
      </c>
      <c r="B2726">
        <v>5</v>
      </c>
      <c r="C2726">
        <v>5393</v>
      </c>
      <c r="D2726">
        <v>7700</v>
      </c>
      <c r="E2726">
        <v>400000610015000</v>
      </c>
      <c r="F2726">
        <v>97</v>
      </c>
      <c r="G2726">
        <v>19</v>
      </c>
      <c r="H2726">
        <v>2019</v>
      </c>
      <c r="I2726">
        <v>38</v>
      </c>
      <c r="J2726" t="s">
        <v>473</v>
      </c>
      <c r="K2726" s="1">
        <v>43724</v>
      </c>
      <c r="L2726" s="1">
        <v>43730</v>
      </c>
      <c r="M2726" t="s">
        <v>14</v>
      </c>
    </row>
    <row r="2727" spans="1:13" x14ac:dyDescent="0.25">
      <c r="A2727">
        <v>832460553</v>
      </c>
      <c r="B2727">
        <v>32</v>
      </c>
      <c r="C2727">
        <v>5393</v>
      </c>
      <c r="D2727">
        <v>7700</v>
      </c>
      <c r="E2727">
        <v>410015610040000</v>
      </c>
      <c r="F2727">
        <v>97</v>
      </c>
      <c r="G2727">
        <v>19</v>
      </c>
      <c r="H2727">
        <v>2019</v>
      </c>
      <c r="I2727">
        <v>38</v>
      </c>
      <c r="J2727" t="s">
        <v>473</v>
      </c>
      <c r="K2727" s="1">
        <v>43724</v>
      </c>
      <c r="L2727" s="1">
        <v>43730</v>
      </c>
      <c r="M2727" t="s">
        <v>15</v>
      </c>
    </row>
    <row r="2728" spans="1:13" x14ac:dyDescent="0.25">
      <c r="A2728">
        <v>832461034</v>
      </c>
      <c r="B2728">
        <v>290</v>
      </c>
      <c r="C2728">
        <v>5393</v>
      </c>
      <c r="D2728">
        <v>7700</v>
      </c>
      <c r="E2728">
        <v>410040610065000</v>
      </c>
      <c r="F2728">
        <v>97</v>
      </c>
      <c r="G2728">
        <v>19</v>
      </c>
      <c r="H2728">
        <v>2019</v>
      </c>
      <c r="I2728">
        <v>38</v>
      </c>
      <c r="J2728" t="s">
        <v>473</v>
      </c>
      <c r="K2728" s="1">
        <v>43724</v>
      </c>
      <c r="L2728" s="1">
        <v>43730</v>
      </c>
      <c r="M2728" t="s">
        <v>16</v>
      </c>
    </row>
    <row r="2729" spans="1:13" x14ac:dyDescent="0.25">
      <c r="A2729">
        <v>832461515</v>
      </c>
      <c r="B2729">
        <v>1130</v>
      </c>
      <c r="C2729">
        <v>5393</v>
      </c>
      <c r="D2729">
        <v>7700</v>
      </c>
      <c r="E2729">
        <v>410065610085000</v>
      </c>
      <c r="F2729">
        <v>97</v>
      </c>
      <c r="G2729">
        <v>19</v>
      </c>
      <c r="H2729">
        <v>2019</v>
      </c>
      <c r="I2729">
        <v>38</v>
      </c>
      <c r="J2729" t="s">
        <v>473</v>
      </c>
      <c r="K2729" s="1">
        <v>43724</v>
      </c>
      <c r="L2729" s="1">
        <v>43730</v>
      </c>
      <c r="M2729" t="s">
        <v>17</v>
      </c>
    </row>
    <row r="2730" spans="1:13" x14ac:dyDescent="0.25">
      <c r="A2730">
        <v>832461996</v>
      </c>
      <c r="B2730">
        <v>573</v>
      </c>
      <c r="C2730">
        <v>5393</v>
      </c>
      <c r="D2730">
        <v>7700</v>
      </c>
      <c r="E2730">
        <v>410085799999000</v>
      </c>
      <c r="F2730">
        <v>97</v>
      </c>
      <c r="G2730">
        <v>19</v>
      </c>
      <c r="H2730">
        <v>2019</v>
      </c>
      <c r="I2730">
        <v>38</v>
      </c>
      <c r="J2730" t="s">
        <v>473</v>
      </c>
      <c r="K2730" s="1">
        <v>43724</v>
      </c>
      <c r="L2730" s="1">
        <v>43730</v>
      </c>
      <c r="M2730" t="s">
        <v>18</v>
      </c>
    </row>
    <row r="2731" spans="1:13" x14ac:dyDescent="0.25">
      <c r="A2731">
        <v>832462476</v>
      </c>
      <c r="B2731">
        <v>2030</v>
      </c>
      <c r="C2731">
        <v>5393</v>
      </c>
      <c r="F2731">
        <v>97</v>
      </c>
      <c r="G2731">
        <v>19</v>
      </c>
      <c r="H2731">
        <v>2019</v>
      </c>
      <c r="I2731">
        <v>38</v>
      </c>
      <c r="J2731" t="s">
        <v>473</v>
      </c>
      <c r="K2731" s="1">
        <v>43724</v>
      </c>
      <c r="L2731" s="1">
        <v>43730</v>
      </c>
      <c r="M2731" t="s">
        <v>19</v>
      </c>
    </row>
    <row r="2732" spans="1:13" x14ac:dyDescent="0.25">
      <c r="A2732">
        <v>832460081</v>
      </c>
      <c r="B2732">
        <v>5</v>
      </c>
      <c r="C2732">
        <v>5393</v>
      </c>
      <c r="D2732">
        <v>7700</v>
      </c>
      <c r="E2732">
        <v>400000610015000</v>
      </c>
      <c r="F2732">
        <v>97</v>
      </c>
      <c r="G2732">
        <v>19</v>
      </c>
      <c r="H2732">
        <v>2019</v>
      </c>
      <c r="I2732">
        <v>39</v>
      </c>
      <c r="J2732" t="s">
        <v>474</v>
      </c>
      <c r="K2732" s="1">
        <v>43731</v>
      </c>
      <c r="L2732" s="1">
        <v>43737</v>
      </c>
      <c r="M2732" t="s">
        <v>14</v>
      </c>
    </row>
    <row r="2733" spans="1:13" x14ac:dyDescent="0.25">
      <c r="A2733">
        <v>832460562</v>
      </c>
      <c r="B2733">
        <v>34</v>
      </c>
      <c r="C2733">
        <v>5393</v>
      </c>
      <c r="D2733">
        <v>7700</v>
      </c>
      <c r="E2733">
        <v>410015610040000</v>
      </c>
      <c r="F2733">
        <v>97</v>
      </c>
      <c r="G2733">
        <v>19</v>
      </c>
      <c r="H2733">
        <v>2019</v>
      </c>
      <c r="I2733">
        <v>39</v>
      </c>
      <c r="J2733" t="s">
        <v>474</v>
      </c>
      <c r="K2733" s="1">
        <v>43731</v>
      </c>
      <c r="L2733" s="1">
        <v>43737</v>
      </c>
      <c r="M2733" t="s">
        <v>15</v>
      </c>
    </row>
    <row r="2734" spans="1:13" x14ac:dyDescent="0.25">
      <c r="A2734">
        <v>832461043</v>
      </c>
      <c r="B2734">
        <v>310</v>
      </c>
      <c r="C2734">
        <v>5393</v>
      </c>
      <c r="D2734">
        <v>7700</v>
      </c>
      <c r="E2734">
        <v>410040610065000</v>
      </c>
      <c r="F2734">
        <v>97</v>
      </c>
      <c r="G2734">
        <v>19</v>
      </c>
      <c r="H2734">
        <v>2019</v>
      </c>
      <c r="I2734">
        <v>39</v>
      </c>
      <c r="J2734" t="s">
        <v>474</v>
      </c>
      <c r="K2734" s="1">
        <v>43731</v>
      </c>
      <c r="L2734" s="1">
        <v>43737</v>
      </c>
      <c r="M2734" t="s">
        <v>16</v>
      </c>
    </row>
    <row r="2735" spans="1:13" x14ac:dyDescent="0.25">
      <c r="A2735">
        <v>832461524</v>
      </c>
      <c r="B2735">
        <v>1138</v>
      </c>
      <c r="C2735">
        <v>5393</v>
      </c>
      <c r="D2735">
        <v>7700</v>
      </c>
      <c r="E2735">
        <v>410065610085000</v>
      </c>
      <c r="F2735">
        <v>97</v>
      </c>
      <c r="G2735">
        <v>19</v>
      </c>
      <c r="H2735">
        <v>2019</v>
      </c>
      <c r="I2735">
        <v>39</v>
      </c>
      <c r="J2735" t="s">
        <v>474</v>
      </c>
      <c r="K2735" s="1">
        <v>43731</v>
      </c>
      <c r="L2735" s="1">
        <v>43737</v>
      </c>
      <c r="M2735" t="s">
        <v>17</v>
      </c>
    </row>
    <row r="2736" spans="1:13" x14ac:dyDescent="0.25">
      <c r="A2736">
        <v>832462005</v>
      </c>
      <c r="B2736">
        <v>670</v>
      </c>
      <c r="C2736">
        <v>5393</v>
      </c>
      <c r="D2736">
        <v>7700</v>
      </c>
      <c r="E2736">
        <v>410085799999000</v>
      </c>
      <c r="F2736">
        <v>97</v>
      </c>
      <c r="G2736">
        <v>19</v>
      </c>
      <c r="H2736">
        <v>2019</v>
      </c>
      <c r="I2736">
        <v>39</v>
      </c>
      <c r="J2736" t="s">
        <v>474</v>
      </c>
      <c r="K2736" s="1">
        <v>43731</v>
      </c>
      <c r="L2736" s="1">
        <v>43737</v>
      </c>
      <c r="M2736" t="s">
        <v>18</v>
      </c>
    </row>
    <row r="2737" spans="1:13" x14ac:dyDescent="0.25">
      <c r="A2737">
        <v>832462549</v>
      </c>
      <c r="B2737">
        <v>2157</v>
      </c>
      <c r="C2737">
        <v>5393</v>
      </c>
      <c r="F2737">
        <v>97</v>
      </c>
      <c r="G2737">
        <v>19</v>
      </c>
      <c r="H2737">
        <v>2019</v>
      </c>
      <c r="I2737">
        <v>39</v>
      </c>
      <c r="J2737" t="s">
        <v>474</v>
      </c>
      <c r="K2737" s="1">
        <v>43731</v>
      </c>
      <c r="L2737" s="1">
        <v>43737</v>
      </c>
      <c r="M2737" t="s">
        <v>19</v>
      </c>
    </row>
    <row r="2738" spans="1:13" x14ac:dyDescent="0.25">
      <c r="A2738">
        <v>832460090</v>
      </c>
      <c r="B2738">
        <v>5</v>
      </c>
      <c r="C2738">
        <v>5393</v>
      </c>
      <c r="D2738">
        <v>7700</v>
      </c>
      <c r="E2738">
        <v>400000610015000</v>
      </c>
      <c r="F2738">
        <v>97</v>
      </c>
      <c r="G2738">
        <v>19</v>
      </c>
      <c r="H2738">
        <v>2019</v>
      </c>
      <c r="I2738">
        <v>40</v>
      </c>
      <c r="J2738" t="s">
        <v>475</v>
      </c>
      <c r="K2738" s="1">
        <v>43738</v>
      </c>
      <c r="L2738" s="1">
        <v>43744</v>
      </c>
      <c r="M2738" t="s">
        <v>14</v>
      </c>
    </row>
    <row r="2739" spans="1:13" x14ac:dyDescent="0.25">
      <c r="A2739">
        <v>832460571</v>
      </c>
      <c r="B2739">
        <v>45</v>
      </c>
      <c r="C2739">
        <v>5393</v>
      </c>
      <c r="D2739">
        <v>7700</v>
      </c>
      <c r="E2739">
        <v>410015610040000</v>
      </c>
      <c r="F2739">
        <v>97</v>
      </c>
      <c r="G2739">
        <v>19</v>
      </c>
      <c r="H2739">
        <v>2019</v>
      </c>
      <c r="I2739">
        <v>40</v>
      </c>
      <c r="J2739" t="s">
        <v>475</v>
      </c>
      <c r="K2739" s="1">
        <v>43738</v>
      </c>
      <c r="L2739" s="1">
        <v>43744</v>
      </c>
      <c r="M2739" t="s">
        <v>15</v>
      </c>
    </row>
    <row r="2740" spans="1:13" x14ac:dyDescent="0.25">
      <c r="A2740">
        <v>832461052</v>
      </c>
      <c r="B2740">
        <v>296</v>
      </c>
      <c r="C2740">
        <v>5393</v>
      </c>
      <c r="D2740">
        <v>7700</v>
      </c>
      <c r="E2740">
        <v>410040610065000</v>
      </c>
      <c r="F2740">
        <v>97</v>
      </c>
      <c r="G2740">
        <v>19</v>
      </c>
      <c r="H2740">
        <v>2019</v>
      </c>
      <c r="I2740">
        <v>40</v>
      </c>
      <c r="J2740" t="s">
        <v>475</v>
      </c>
      <c r="K2740" s="1">
        <v>43738</v>
      </c>
      <c r="L2740" s="1">
        <v>43744</v>
      </c>
      <c r="M2740" t="s">
        <v>16</v>
      </c>
    </row>
    <row r="2741" spans="1:13" x14ac:dyDescent="0.25">
      <c r="A2741">
        <v>832461530</v>
      </c>
      <c r="B2741">
        <v>1148</v>
      </c>
      <c r="C2741">
        <v>5393</v>
      </c>
      <c r="D2741">
        <v>7700</v>
      </c>
      <c r="E2741">
        <v>410065610085000</v>
      </c>
      <c r="F2741">
        <v>97</v>
      </c>
      <c r="G2741">
        <v>19</v>
      </c>
      <c r="H2741">
        <v>2019</v>
      </c>
      <c r="I2741">
        <v>40</v>
      </c>
      <c r="J2741" t="s">
        <v>475</v>
      </c>
      <c r="K2741" s="1">
        <v>43738</v>
      </c>
      <c r="L2741" s="1">
        <v>43744</v>
      </c>
      <c r="M2741" t="s">
        <v>17</v>
      </c>
    </row>
    <row r="2742" spans="1:13" x14ac:dyDescent="0.25">
      <c r="A2742">
        <v>832462014</v>
      </c>
      <c r="B2742">
        <v>659</v>
      </c>
      <c r="C2742">
        <v>5393</v>
      </c>
      <c r="D2742">
        <v>7700</v>
      </c>
      <c r="E2742">
        <v>410085799999000</v>
      </c>
      <c r="F2742">
        <v>97</v>
      </c>
      <c r="G2742">
        <v>19</v>
      </c>
      <c r="H2742">
        <v>2019</v>
      </c>
      <c r="I2742">
        <v>40</v>
      </c>
      <c r="J2742" t="s">
        <v>475</v>
      </c>
      <c r="K2742" s="1">
        <v>43738</v>
      </c>
      <c r="L2742" s="1">
        <v>43744</v>
      </c>
      <c r="M2742" t="s">
        <v>18</v>
      </c>
    </row>
    <row r="2743" spans="1:13" x14ac:dyDescent="0.25">
      <c r="A2743">
        <v>832462497</v>
      </c>
      <c r="B2743">
        <v>2153</v>
      </c>
      <c r="C2743">
        <v>5393</v>
      </c>
      <c r="F2743">
        <v>97</v>
      </c>
      <c r="G2743">
        <v>19</v>
      </c>
      <c r="H2743">
        <v>2019</v>
      </c>
      <c r="I2743">
        <v>40</v>
      </c>
      <c r="J2743" t="s">
        <v>475</v>
      </c>
      <c r="K2743" s="1">
        <v>43738</v>
      </c>
      <c r="L2743" s="1">
        <v>43744</v>
      </c>
      <c r="M2743" t="s">
        <v>19</v>
      </c>
    </row>
    <row r="2744" spans="1:13" x14ac:dyDescent="0.25">
      <c r="A2744">
        <v>832460099</v>
      </c>
      <c r="B2744">
        <v>9</v>
      </c>
      <c r="C2744">
        <v>5393</v>
      </c>
      <c r="D2744">
        <v>7700</v>
      </c>
      <c r="E2744">
        <v>400000610015000</v>
      </c>
      <c r="F2744">
        <v>97</v>
      </c>
      <c r="G2744">
        <v>19</v>
      </c>
      <c r="H2744">
        <v>2019</v>
      </c>
      <c r="I2744">
        <v>41</v>
      </c>
      <c r="J2744" t="s">
        <v>476</v>
      </c>
      <c r="K2744" s="1">
        <v>43745</v>
      </c>
      <c r="L2744" s="1">
        <v>43751</v>
      </c>
      <c r="M2744" t="s">
        <v>14</v>
      </c>
    </row>
    <row r="2745" spans="1:13" x14ac:dyDescent="0.25">
      <c r="A2745">
        <v>832460580</v>
      </c>
      <c r="B2745">
        <v>34</v>
      </c>
      <c r="C2745">
        <v>5393</v>
      </c>
      <c r="D2745">
        <v>7700</v>
      </c>
      <c r="E2745">
        <v>410015610040000</v>
      </c>
      <c r="F2745">
        <v>97</v>
      </c>
      <c r="G2745">
        <v>19</v>
      </c>
      <c r="H2745">
        <v>2019</v>
      </c>
      <c r="I2745">
        <v>41</v>
      </c>
      <c r="J2745" t="s">
        <v>476</v>
      </c>
      <c r="K2745" s="1">
        <v>43745</v>
      </c>
      <c r="L2745" s="1">
        <v>43751</v>
      </c>
      <c r="M2745" t="s">
        <v>15</v>
      </c>
    </row>
    <row r="2746" spans="1:13" x14ac:dyDescent="0.25">
      <c r="A2746">
        <v>832461061</v>
      </c>
      <c r="B2746">
        <v>346</v>
      </c>
      <c r="C2746">
        <v>5393</v>
      </c>
      <c r="D2746">
        <v>7700</v>
      </c>
      <c r="E2746">
        <v>410040610065000</v>
      </c>
      <c r="F2746">
        <v>97</v>
      </c>
      <c r="G2746">
        <v>19</v>
      </c>
      <c r="H2746">
        <v>2019</v>
      </c>
      <c r="I2746">
        <v>41</v>
      </c>
      <c r="J2746" t="s">
        <v>476</v>
      </c>
      <c r="K2746" s="1">
        <v>43745</v>
      </c>
      <c r="L2746" s="1">
        <v>43751</v>
      </c>
      <c r="M2746" t="s">
        <v>16</v>
      </c>
    </row>
    <row r="2747" spans="1:13" x14ac:dyDescent="0.25">
      <c r="A2747">
        <v>832461542</v>
      </c>
      <c r="B2747">
        <v>1131</v>
      </c>
      <c r="C2747">
        <v>5393</v>
      </c>
      <c r="D2747">
        <v>7700</v>
      </c>
      <c r="E2747">
        <v>410065610085000</v>
      </c>
      <c r="F2747">
        <v>97</v>
      </c>
      <c r="G2747">
        <v>19</v>
      </c>
      <c r="H2747">
        <v>2019</v>
      </c>
      <c r="I2747">
        <v>41</v>
      </c>
      <c r="J2747" t="s">
        <v>476</v>
      </c>
      <c r="K2747" s="1">
        <v>43745</v>
      </c>
      <c r="L2747" s="1">
        <v>43751</v>
      </c>
      <c r="M2747" t="s">
        <v>17</v>
      </c>
    </row>
    <row r="2748" spans="1:13" x14ac:dyDescent="0.25">
      <c r="A2748">
        <v>832462023</v>
      </c>
      <c r="B2748">
        <v>677</v>
      </c>
      <c r="C2748">
        <v>5393</v>
      </c>
      <c r="D2748">
        <v>7700</v>
      </c>
      <c r="E2748">
        <v>410085799999000</v>
      </c>
      <c r="F2748">
        <v>97</v>
      </c>
      <c r="G2748">
        <v>19</v>
      </c>
      <c r="H2748">
        <v>2019</v>
      </c>
      <c r="I2748">
        <v>41</v>
      </c>
      <c r="J2748" t="s">
        <v>476</v>
      </c>
      <c r="K2748" s="1">
        <v>43745</v>
      </c>
      <c r="L2748" s="1">
        <v>43751</v>
      </c>
      <c r="M2748" t="s">
        <v>18</v>
      </c>
    </row>
    <row r="2749" spans="1:13" x14ac:dyDescent="0.25">
      <c r="A2749">
        <v>832462293</v>
      </c>
      <c r="B2749">
        <v>2197</v>
      </c>
      <c r="C2749">
        <v>5393</v>
      </c>
      <c r="F2749">
        <v>97</v>
      </c>
      <c r="G2749">
        <v>19</v>
      </c>
      <c r="H2749">
        <v>2019</v>
      </c>
      <c r="I2749">
        <v>41</v>
      </c>
      <c r="J2749" t="s">
        <v>476</v>
      </c>
      <c r="K2749" s="1">
        <v>43745</v>
      </c>
      <c r="L2749" s="1">
        <v>43751</v>
      </c>
      <c r="M2749" t="s">
        <v>19</v>
      </c>
    </row>
    <row r="2750" spans="1:13" x14ac:dyDescent="0.25">
      <c r="A2750">
        <v>832460108</v>
      </c>
      <c r="B2750">
        <v>7</v>
      </c>
      <c r="C2750">
        <v>5393</v>
      </c>
      <c r="D2750">
        <v>7700</v>
      </c>
      <c r="E2750">
        <v>400000610015000</v>
      </c>
      <c r="F2750">
        <v>97</v>
      </c>
      <c r="G2750">
        <v>19</v>
      </c>
      <c r="H2750">
        <v>2019</v>
      </c>
      <c r="I2750">
        <v>42</v>
      </c>
      <c r="J2750" t="s">
        <v>477</v>
      </c>
      <c r="K2750" s="1">
        <v>43752</v>
      </c>
      <c r="L2750" s="1">
        <v>43758</v>
      </c>
      <c r="M2750" t="s">
        <v>14</v>
      </c>
    </row>
    <row r="2751" spans="1:13" x14ac:dyDescent="0.25">
      <c r="A2751">
        <v>832460589</v>
      </c>
      <c r="B2751">
        <v>28</v>
      </c>
      <c r="C2751">
        <v>5393</v>
      </c>
      <c r="D2751">
        <v>7700</v>
      </c>
      <c r="E2751">
        <v>410015610040000</v>
      </c>
      <c r="F2751">
        <v>97</v>
      </c>
      <c r="G2751">
        <v>19</v>
      </c>
      <c r="H2751">
        <v>2019</v>
      </c>
      <c r="I2751">
        <v>42</v>
      </c>
      <c r="J2751" t="s">
        <v>477</v>
      </c>
      <c r="K2751" s="1">
        <v>43752</v>
      </c>
      <c r="L2751" s="1">
        <v>43758</v>
      </c>
      <c r="M2751" t="s">
        <v>15</v>
      </c>
    </row>
    <row r="2752" spans="1:13" x14ac:dyDescent="0.25">
      <c r="A2752">
        <v>832461070</v>
      </c>
      <c r="B2752">
        <v>293</v>
      </c>
      <c r="C2752">
        <v>5393</v>
      </c>
      <c r="D2752">
        <v>7700</v>
      </c>
      <c r="E2752">
        <v>410040610065000</v>
      </c>
      <c r="F2752">
        <v>97</v>
      </c>
      <c r="G2752">
        <v>19</v>
      </c>
      <c r="H2752">
        <v>2019</v>
      </c>
      <c r="I2752">
        <v>42</v>
      </c>
      <c r="J2752" t="s">
        <v>477</v>
      </c>
      <c r="K2752" s="1">
        <v>43752</v>
      </c>
      <c r="L2752" s="1">
        <v>43758</v>
      </c>
      <c r="M2752" t="s">
        <v>16</v>
      </c>
    </row>
    <row r="2753" spans="1:13" x14ac:dyDescent="0.25">
      <c r="A2753">
        <v>832461551</v>
      </c>
      <c r="B2753">
        <v>1137</v>
      </c>
      <c r="C2753">
        <v>5393</v>
      </c>
      <c r="D2753">
        <v>7700</v>
      </c>
      <c r="E2753">
        <v>410065610085000</v>
      </c>
      <c r="F2753">
        <v>97</v>
      </c>
      <c r="G2753">
        <v>19</v>
      </c>
      <c r="H2753">
        <v>2019</v>
      </c>
      <c r="I2753">
        <v>42</v>
      </c>
      <c r="J2753" t="s">
        <v>477</v>
      </c>
      <c r="K2753" s="1">
        <v>43752</v>
      </c>
      <c r="L2753" s="1">
        <v>43758</v>
      </c>
      <c r="M2753" t="s">
        <v>17</v>
      </c>
    </row>
    <row r="2754" spans="1:13" x14ac:dyDescent="0.25">
      <c r="A2754">
        <v>832462032</v>
      </c>
      <c r="B2754">
        <v>634</v>
      </c>
      <c r="C2754">
        <v>5393</v>
      </c>
      <c r="D2754">
        <v>7700</v>
      </c>
      <c r="E2754">
        <v>410085799999000</v>
      </c>
      <c r="F2754">
        <v>97</v>
      </c>
      <c r="G2754">
        <v>19</v>
      </c>
      <c r="H2754">
        <v>2019</v>
      </c>
      <c r="I2754">
        <v>42</v>
      </c>
      <c r="J2754" t="s">
        <v>477</v>
      </c>
      <c r="K2754" s="1">
        <v>43752</v>
      </c>
      <c r="L2754" s="1">
        <v>43758</v>
      </c>
      <c r="M2754" t="s">
        <v>18</v>
      </c>
    </row>
    <row r="2755" spans="1:13" x14ac:dyDescent="0.25">
      <c r="A2755">
        <v>832462509</v>
      </c>
      <c r="B2755">
        <v>2099</v>
      </c>
      <c r="C2755">
        <v>5393</v>
      </c>
      <c r="F2755">
        <v>97</v>
      </c>
      <c r="G2755">
        <v>19</v>
      </c>
      <c r="H2755">
        <v>2019</v>
      </c>
      <c r="I2755">
        <v>42</v>
      </c>
      <c r="J2755" t="s">
        <v>477</v>
      </c>
      <c r="K2755" s="1">
        <v>43752</v>
      </c>
      <c r="L2755" s="1">
        <v>43758</v>
      </c>
      <c r="M2755" t="s">
        <v>19</v>
      </c>
    </row>
    <row r="2756" spans="1:13" x14ac:dyDescent="0.25">
      <c r="A2756">
        <v>832460117</v>
      </c>
      <c r="B2756">
        <v>9</v>
      </c>
      <c r="C2756">
        <v>5393</v>
      </c>
      <c r="D2756">
        <v>7700</v>
      </c>
      <c r="E2756">
        <v>400000610015000</v>
      </c>
      <c r="F2756">
        <v>97</v>
      </c>
      <c r="G2756">
        <v>19</v>
      </c>
      <c r="H2756">
        <v>2019</v>
      </c>
      <c r="I2756">
        <v>43</v>
      </c>
      <c r="J2756" t="s">
        <v>478</v>
      </c>
      <c r="K2756" s="1">
        <v>43759</v>
      </c>
      <c r="L2756" s="1">
        <v>43765</v>
      </c>
      <c r="M2756" t="s">
        <v>14</v>
      </c>
    </row>
    <row r="2757" spans="1:13" x14ac:dyDescent="0.25">
      <c r="A2757">
        <v>832460598</v>
      </c>
      <c r="B2757">
        <v>33</v>
      </c>
      <c r="C2757">
        <v>5393</v>
      </c>
      <c r="D2757">
        <v>7700</v>
      </c>
      <c r="E2757">
        <v>410015610040000</v>
      </c>
      <c r="F2757">
        <v>97</v>
      </c>
      <c r="G2757">
        <v>19</v>
      </c>
      <c r="H2757">
        <v>2019</v>
      </c>
      <c r="I2757">
        <v>43</v>
      </c>
      <c r="J2757" t="s">
        <v>478</v>
      </c>
      <c r="K2757" s="1">
        <v>43759</v>
      </c>
      <c r="L2757" s="1">
        <v>43765</v>
      </c>
      <c r="M2757" t="s">
        <v>15</v>
      </c>
    </row>
    <row r="2758" spans="1:13" x14ac:dyDescent="0.25">
      <c r="A2758">
        <v>832461079</v>
      </c>
      <c r="B2758">
        <v>298</v>
      </c>
      <c r="C2758">
        <v>5393</v>
      </c>
      <c r="D2758">
        <v>7700</v>
      </c>
      <c r="E2758">
        <v>410040610065000</v>
      </c>
      <c r="F2758">
        <v>97</v>
      </c>
      <c r="G2758">
        <v>19</v>
      </c>
      <c r="H2758">
        <v>2019</v>
      </c>
      <c r="I2758">
        <v>43</v>
      </c>
      <c r="J2758" t="s">
        <v>478</v>
      </c>
      <c r="K2758" s="1">
        <v>43759</v>
      </c>
      <c r="L2758" s="1">
        <v>43765</v>
      </c>
      <c r="M2758" t="s">
        <v>16</v>
      </c>
    </row>
    <row r="2759" spans="1:13" x14ac:dyDescent="0.25">
      <c r="A2759">
        <v>832461560</v>
      </c>
      <c r="B2759">
        <v>1124</v>
      </c>
      <c r="C2759">
        <v>5393</v>
      </c>
      <c r="D2759">
        <v>7700</v>
      </c>
      <c r="E2759">
        <v>410065610085000</v>
      </c>
      <c r="F2759">
        <v>97</v>
      </c>
      <c r="G2759">
        <v>19</v>
      </c>
      <c r="H2759">
        <v>2019</v>
      </c>
      <c r="I2759">
        <v>43</v>
      </c>
      <c r="J2759" t="s">
        <v>478</v>
      </c>
      <c r="K2759" s="1">
        <v>43759</v>
      </c>
      <c r="L2759" s="1">
        <v>43765</v>
      </c>
      <c r="M2759" t="s">
        <v>17</v>
      </c>
    </row>
    <row r="2760" spans="1:13" x14ac:dyDescent="0.25">
      <c r="A2760">
        <v>832462041</v>
      </c>
      <c r="B2760">
        <v>675</v>
      </c>
      <c r="C2760">
        <v>5393</v>
      </c>
      <c r="D2760">
        <v>7700</v>
      </c>
      <c r="E2760">
        <v>410085799999000</v>
      </c>
      <c r="F2760">
        <v>97</v>
      </c>
      <c r="G2760">
        <v>19</v>
      </c>
      <c r="H2760">
        <v>2019</v>
      </c>
      <c r="I2760">
        <v>43</v>
      </c>
      <c r="J2760" t="s">
        <v>478</v>
      </c>
      <c r="K2760" s="1">
        <v>43759</v>
      </c>
      <c r="L2760" s="1">
        <v>43765</v>
      </c>
      <c r="M2760" t="s">
        <v>18</v>
      </c>
    </row>
    <row r="2761" spans="1:13" x14ac:dyDescent="0.25">
      <c r="A2761">
        <v>832462363</v>
      </c>
      <c r="B2761">
        <v>2139</v>
      </c>
      <c r="C2761">
        <v>5393</v>
      </c>
      <c r="F2761">
        <v>97</v>
      </c>
      <c r="G2761">
        <v>19</v>
      </c>
      <c r="H2761">
        <v>2019</v>
      </c>
      <c r="I2761">
        <v>43</v>
      </c>
      <c r="J2761" t="s">
        <v>478</v>
      </c>
      <c r="K2761" s="1">
        <v>43759</v>
      </c>
      <c r="L2761" s="1">
        <v>43765</v>
      </c>
      <c r="M2761" t="s">
        <v>19</v>
      </c>
    </row>
    <row r="2762" spans="1:13" x14ac:dyDescent="0.25">
      <c r="A2762">
        <v>832460126</v>
      </c>
      <c r="B2762">
        <v>12</v>
      </c>
      <c r="C2762">
        <v>5393</v>
      </c>
      <c r="D2762">
        <v>7700</v>
      </c>
      <c r="E2762">
        <v>400000610015000</v>
      </c>
      <c r="F2762">
        <v>97</v>
      </c>
      <c r="G2762">
        <v>19</v>
      </c>
      <c r="H2762">
        <v>2019</v>
      </c>
      <c r="I2762">
        <v>44</v>
      </c>
      <c r="J2762" t="s">
        <v>479</v>
      </c>
      <c r="K2762" s="1">
        <v>43766</v>
      </c>
      <c r="L2762" s="1">
        <v>43772</v>
      </c>
      <c r="M2762" t="s">
        <v>14</v>
      </c>
    </row>
    <row r="2763" spans="1:13" x14ac:dyDescent="0.25">
      <c r="A2763">
        <v>832460607</v>
      </c>
      <c r="B2763">
        <v>34</v>
      </c>
      <c r="C2763">
        <v>5393</v>
      </c>
      <c r="D2763">
        <v>7700</v>
      </c>
      <c r="E2763">
        <v>410015610040000</v>
      </c>
      <c r="F2763">
        <v>97</v>
      </c>
      <c r="G2763">
        <v>19</v>
      </c>
      <c r="H2763">
        <v>2019</v>
      </c>
      <c r="I2763">
        <v>44</v>
      </c>
      <c r="J2763" t="s">
        <v>479</v>
      </c>
      <c r="K2763" s="1">
        <v>43766</v>
      </c>
      <c r="L2763" s="1">
        <v>43772</v>
      </c>
      <c r="M2763" t="s">
        <v>15</v>
      </c>
    </row>
    <row r="2764" spans="1:13" x14ac:dyDescent="0.25">
      <c r="A2764">
        <v>832461088</v>
      </c>
      <c r="B2764">
        <v>303</v>
      </c>
      <c r="C2764">
        <v>5393</v>
      </c>
      <c r="D2764">
        <v>7700</v>
      </c>
      <c r="E2764">
        <v>410040610065000</v>
      </c>
      <c r="F2764">
        <v>97</v>
      </c>
      <c r="G2764">
        <v>19</v>
      </c>
      <c r="H2764">
        <v>2019</v>
      </c>
      <c r="I2764">
        <v>44</v>
      </c>
      <c r="J2764" t="s">
        <v>479</v>
      </c>
      <c r="K2764" s="1">
        <v>43766</v>
      </c>
      <c r="L2764" s="1">
        <v>43772</v>
      </c>
      <c r="M2764" t="s">
        <v>16</v>
      </c>
    </row>
    <row r="2765" spans="1:13" x14ac:dyDescent="0.25">
      <c r="A2765">
        <v>832461569</v>
      </c>
      <c r="B2765">
        <v>1093</v>
      </c>
      <c r="C2765">
        <v>5393</v>
      </c>
      <c r="D2765">
        <v>7700</v>
      </c>
      <c r="E2765">
        <v>410065610085000</v>
      </c>
      <c r="F2765">
        <v>97</v>
      </c>
      <c r="G2765">
        <v>19</v>
      </c>
      <c r="H2765">
        <v>2019</v>
      </c>
      <c r="I2765">
        <v>44</v>
      </c>
      <c r="J2765" t="s">
        <v>479</v>
      </c>
      <c r="K2765" s="1">
        <v>43766</v>
      </c>
      <c r="L2765" s="1">
        <v>43772</v>
      </c>
      <c r="M2765" t="s">
        <v>17</v>
      </c>
    </row>
    <row r="2766" spans="1:13" x14ac:dyDescent="0.25">
      <c r="A2766">
        <v>832462050</v>
      </c>
      <c r="B2766">
        <v>624</v>
      </c>
      <c r="C2766">
        <v>5393</v>
      </c>
      <c r="D2766">
        <v>7700</v>
      </c>
      <c r="E2766">
        <v>410085799999000</v>
      </c>
      <c r="F2766">
        <v>97</v>
      </c>
      <c r="G2766">
        <v>19</v>
      </c>
      <c r="H2766">
        <v>2019</v>
      </c>
      <c r="I2766">
        <v>44</v>
      </c>
      <c r="J2766" t="s">
        <v>479</v>
      </c>
      <c r="K2766" s="1">
        <v>43766</v>
      </c>
      <c r="L2766" s="1">
        <v>43772</v>
      </c>
      <c r="M2766" t="s">
        <v>18</v>
      </c>
    </row>
    <row r="2767" spans="1:13" x14ac:dyDescent="0.25">
      <c r="A2767">
        <v>832462302</v>
      </c>
      <c r="B2767">
        <v>2066</v>
      </c>
      <c r="C2767">
        <v>5393</v>
      </c>
      <c r="F2767">
        <v>97</v>
      </c>
      <c r="G2767">
        <v>19</v>
      </c>
      <c r="H2767">
        <v>2019</v>
      </c>
      <c r="I2767">
        <v>44</v>
      </c>
      <c r="J2767" t="s">
        <v>479</v>
      </c>
      <c r="K2767" s="1">
        <v>43766</v>
      </c>
      <c r="L2767" s="1">
        <v>43772</v>
      </c>
      <c r="M2767" t="s">
        <v>19</v>
      </c>
    </row>
    <row r="2768" spans="1:13" x14ac:dyDescent="0.25">
      <c r="A2768">
        <v>832460135</v>
      </c>
      <c r="B2768">
        <v>5</v>
      </c>
      <c r="C2768">
        <v>5393</v>
      </c>
      <c r="D2768">
        <v>7700</v>
      </c>
      <c r="E2768">
        <v>400000610015000</v>
      </c>
      <c r="F2768">
        <v>97</v>
      </c>
      <c r="G2768">
        <v>19</v>
      </c>
      <c r="H2768">
        <v>2019</v>
      </c>
      <c r="I2768">
        <v>45</v>
      </c>
      <c r="J2768" t="s">
        <v>480</v>
      </c>
      <c r="K2768" s="1">
        <v>43773</v>
      </c>
      <c r="L2768" s="1">
        <v>43779</v>
      </c>
      <c r="M2768" t="s">
        <v>14</v>
      </c>
    </row>
    <row r="2769" spans="1:13" x14ac:dyDescent="0.25">
      <c r="A2769">
        <v>832460617</v>
      </c>
      <c r="B2769">
        <v>23</v>
      </c>
      <c r="C2769">
        <v>5393</v>
      </c>
      <c r="D2769">
        <v>7700</v>
      </c>
      <c r="E2769">
        <v>410015610040000</v>
      </c>
      <c r="F2769">
        <v>97</v>
      </c>
      <c r="G2769">
        <v>19</v>
      </c>
      <c r="H2769">
        <v>2019</v>
      </c>
      <c r="I2769">
        <v>45</v>
      </c>
      <c r="J2769" t="s">
        <v>480</v>
      </c>
      <c r="K2769" s="1">
        <v>43773</v>
      </c>
      <c r="L2769" s="1">
        <v>43779</v>
      </c>
      <c r="M2769" t="s">
        <v>15</v>
      </c>
    </row>
    <row r="2770" spans="1:13" x14ac:dyDescent="0.25">
      <c r="A2770">
        <v>832461097</v>
      </c>
      <c r="B2770">
        <v>321</v>
      </c>
      <c r="C2770">
        <v>5393</v>
      </c>
      <c r="D2770">
        <v>7700</v>
      </c>
      <c r="E2770">
        <v>410040610065000</v>
      </c>
      <c r="F2770">
        <v>97</v>
      </c>
      <c r="G2770">
        <v>19</v>
      </c>
      <c r="H2770">
        <v>2019</v>
      </c>
      <c r="I2770">
        <v>45</v>
      </c>
      <c r="J2770" t="s">
        <v>480</v>
      </c>
      <c r="K2770" s="1">
        <v>43773</v>
      </c>
      <c r="L2770" s="1">
        <v>43779</v>
      </c>
      <c r="M2770" t="s">
        <v>16</v>
      </c>
    </row>
    <row r="2771" spans="1:13" x14ac:dyDescent="0.25">
      <c r="A2771">
        <v>832461578</v>
      </c>
      <c r="B2771">
        <v>1099</v>
      </c>
      <c r="C2771">
        <v>5393</v>
      </c>
      <c r="D2771">
        <v>7700</v>
      </c>
      <c r="E2771">
        <v>410065610085000</v>
      </c>
      <c r="F2771">
        <v>97</v>
      </c>
      <c r="G2771">
        <v>19</v>
      </c>
      <c r="H2771">
        <v>2019</v>
      </c>
      <c r="I2771">
        <v>45</v>
      </c>
      <c r="J2771" t="s">
        <v>480</v>
      </c>
      <c r="K2771" s="1">
        <v>43773</v>
      </c>
      <c r="L2771" s="1">
        <v>43779</v>
      </c>
      <c r="M2771" t="s">
        <v>17</v>
      </c>
    </row>
    <row r="2772" spans="1:13" x14ac:dyDescent="0.25">
      <c r="A2772">
        <v>832462059</v>
      </c>
      <c r="B2772">
        <v>662</v>
      </c>
      <c r="C2772">
        <v>5393</v>
      </c>
      <c r="D2772">
        <v>7700</v>
      </c>
      <c r="E2772">
        <v>410085799999000</v>
      </c>
      <c r="F2772">
        <v>97</v>
      </c>
      <c r="G2772">
        <v>19</v>
      </c>
      <c r="H2772">
        <v>2019</v>
      </c>
      <c r="I2772">
        <v>45</v>
      </c>
      <c r="J2772" t="s">
        <v>480</v>
      </c>
      <c r="K2772" s="1">
        <v>43773</v>
      </c>
      <c r="L2772" s="1">
        <v>43779</v>
      </c>
      <c r="M2772" t="s">
        <v>18</v>
      </c>
    </row>
    <row r="2773" spans="1:13" x14ac:dyDescent="0.25">
      <c r="A2773">
        <v>832462332</v>
      </c>
      <c r="B2773">
        <v>2110</v>
      </c>
      <c r="C2773">
        <v>5393</v>
      </c>
      <c r="F2773">
        <v>97</v>
      </c>
      <c r="G2773">
        <v>19</v>
      </c>
      <c r="H2773">
        <v>2019</v>
      </c>
      <c r="I2773">
        <v>45</v>
      </c>
      <c r="J2773" t="s">
        <v>480</v>
      </c>
      <c r="K2773" s="1">
        <v>43773</v>
      </c>
      <c r="L2773" s="1">
        <v>43779</v>
      </c>
      <c r="M2773" t="s">
        <v>19</v>
      </c>
    </row>
    <row r="2774" spans="1:13" x14ac:dyDescent="0.25">
      <c r="A2774">
        <v>832460144</v>
      </c>
      <c r="B2774">
        <v>12</v>
      </c>
      <c r="C2774">
        <v>5393</v>
      </c>
      <c r="D2774">
        <v>7700</v>
      </c>
      <c r="E2774">
        <v>400000610015000</v>
      </c>
      <c r="F2774">
        <v>97</v>
      </c>
      <c r="G2774">
        <v>19</v>
      </c>
      <c r="H2774">
        <v>2019</v>
      </c>
      <c r="I2774">
        <v>46</v>
      </c>
      <c r="J2774" t="s">
        <v>481</v>
      </c>
      <c r="K2774" s="1">
        <v>43780</v>
      </c>
      <c r="L2774" s="1">
        <v>43786</v>
      </c>
      <c r="M2774" t="s">
        <v>14</v>
      </c>
    </row>
    <row r="2775" spans="1:13" x14ac:dyDescent="0.25">
      <c r="A2775">
        <v>832460625</v>
      </c>
      <c r="B2775">
        <v>36</v>
      </c>
      <c r="C2775">
        <v>5393</v>
      </c>
      <c r="D2775">
        <v>7700</v>
      </c>
      <c r="E2775">
        <v>410015610040000</v>
      </c>
      <c r="F2775">
        <v>97</v>
      </c>
      <c r="G2775">
        <v>19</v>
      </c>
      <c r="H2775">
        <v>2019</v>
      </c>
      <c r="I2775">
        <v>46</v>
      </c>
      <c r="J2775" t="s">
        <v>481</v>
      </c>
      <c r="K2775" s="1">
        <v>43780</v>
      </c>
      <c r="L2775" s="1">
        <v>43786</v>
      </c>
      <c r="M2775" t="s">
        <v>15</v>
      </c>
    </row>
    <row r="2776" spans="1:13" x14ac:dyDescent="0.25">
      <c r="A2776">
        <v>832461107</v>
      </c>
      <c r="B2776">
        <v>348</v>
      </c>
      <c r="C2776">
        <v>5393</v>
      </c>
      <c r="D2776">
        <v>7700</v>
      </c>
      <c r="E2776">
        <v>410040610065000</v>
      </c>
      <c r="F2776">
        <v>97</v>
      </c>
      <c r="G2776">
        <v>19</v>
      </c>
      <c r="H2776">
        <v>2019</v>
      </c>
      <c r="I2776">
        <v>46</v>
      </c>
      <c r="J2776" t="s">
        <v>481</v>
      </c>
      <c r="K2776" s="1">
        <v>43780</v>
      </c>
      <c r="L2776" s="1">
        <v>43786</v>
      </c>
      <c r="M2776" t="s">
        <v>16</v>
      </c>
    </row>
    <row r="2777" spans="1:13" x14ac:dyDescent="0.25">
      <c r="A2777">
        <v>832461587</v>
      </c>
      <c r="B2777">
        <v>1145</v>
      </c>
      <c r="C2777">
        <v>5393</v>
      </c>
      <c r="D2777">
        <v>7700</v>
      </c>
      <c r="E2777">
        <v>410065610085000</v>
      </c>
      <c r="F2777">
        <v>97</v>
      </c>
      <c r="G2777">
        <v>19</v>
      </c>
      <c r="H2777">
        <v>2019</v>
      </c>
      <c r="I2777">
        <v>46</v>
      </c>
      <c r="J2777" t="s">
        <v>481</v>
      </c>
      <c r="K2777" s="1">
        <v>43780</v>
      </c>
      <c r="L2777" s="1">
        <v>43786</v>
      </c>
      <c r="M2777" t="s">
        <v>17</v>
      </c>
    </row>
    <row r="2778" spans="1:13" x14ac:dyDescent="0.25">
      <c r="A2778">
        <v>832462068</v>
      </c>
      <c r="B2778">
        <v>690</v>
      </c>
      <c r="C2778">
        <v>5393</v>
      </c>
      <c r="D2778">
        <v>7700</v>
      </c>
      <c r="E2778">
        <v>410085799999000</v>
      </c>
      <c r="F2778">
        <v>97</v>
      </c>
      <c r="G2778">
        <v>19</v>
      </c>
      <c r="H2778">
        <v>2019</v>
      </c>
      <c r="I2778">
        <v>46</v>
      </c>
      <c r="J2778" t="s">
        <v>481</v>
      </c>
      <c r="K2778" s="1">
        <v>43780</v>
      </c>
      <c r="L2778" s="1">
        <v>43786</v>
      </c>
      <c r="M2778" t="s">
        <v>18</v>
      </c>
    </row>
    <row r="2779" spans="1:13" x14ac:dyDescent="0.25">
      <c r="A2779">
        <v>832462255</v>
      </c>
      <c r="B2779">
        <v>2231</v>
      </c>
      <c r="C2779">
        <v>5393</v>
      </c>
      <c r="F2779">
        <v>97</v>
      </c>
      <c r="G2779">
        <v>19</v>
      </c>
      <c r="H2779">
        <v>2019</v>
      </c>
      <c r="I2779">
        <v>46</v>
      </c>
      <c r="J2779" t="s">
        <v>481</v>
      </c>
      <c r="K2779" s="1">
        <v>43780</v>
      </c>
      <c r="L2779" s="1">
        <v>43786</v>
      </c>
      <c r="M2779" t="s">
        <v>19</v>
      </c>
    </row>
    <row r="2780" spans="1:13" x14ac:dyDescent="0.25">
      <c r="A2780">
        <v>832460153</v>
      </c>
      <c r="B2780">
        <v>7</v>
      </c>
      <c r="C2780">
        <v>5393</v>
      </c>
      <c r="D2780">
        <v>7700</v>
      </c>
      <c r="E2780">
        <v>400000610015000</v>
      </c>
      <c r="F2780">
        <v>97</v>
      </c>
      <c r="G2780">
        <v>19</v>
      </c>
      <c r="H2780">
        <v>2019</v>
      </c>
      <c r="I2780">
        <v>47</v>
      </c>
      <c r="J2780" t="s">
        <v>482</v>
      </c>
      <c r="K2780" s="1">
        <v>43787</v>
      </c>
      <c r="L2780" s="1">
        <v>43793</v>
      </c>
      <c r="M2780" t="s">
        <v>14</v>
      </c>
    </row>
    <row r="2781" spans="1:13" x14ac:dyDescent="0.25">
      <c r="A2781">
        <v>832460634</v>
      </c>
      <c r="B2781">
        <v>31</v>
      </c>
      <c r="C2781">
        <v>5393</v>
      </c>
      <c r="D2781">
        <v>7700</v>
      </c>
      <c r="E2781">
        <v>410015610040000</v>
      </c>
      <c r="F2781">
        <v>97</v>
      </c>
      <c r="G2781">
        <v>19</v>
      </c>
      <c r="H2781">
        <v>2019</v>
      </c>
      <c r="I2781">
        <v>47</v>
      </c>
      <c r="J2781" t="s">
        <v>482</v>
      </c>
      <c r="K2781" s="1">
        <v>43787</v>
      </c>
      <c r="L2781" s="1">
        <v>43793</v>
      </c>
      <c r="M2781" t="s">
        <v>15</v>
      </c>
    </row>
    <row r="2782" spans="1:13" x14ac:dyDescent="0.25">
      <c r="A2782">
        <v>832461115</v>
      </c>
      <c r="B2782">
        <v>315</v>
      </c>
      <c r="C2782">
        <v>5393</v>
      </c>
      <c r="D2782">
        <v>7700</v>
      </c>
      <c r="E2782">
        <v>410040610065000</v>
      </c>
      <c r="F2782">
        <v>97</v>
      </c>
      <c r="G2782">
        <v>19</v>
      </c>
      <c r="H2782">
        <v>2019</v>
      </c>
      <c r="I2782">
        <v>47</v>
      </c>
      <c r="J2782" t="s">
        <v>482</v>
      </c>
      <c r="K2782" s="1">
        <v>43787</v>
      </c>
      <c r="L2782" s="1">
        <v>43793</v>
      </c>
      <c r="M2782" t="s">
        <v>16</v>
      </c>
    </row>
    <row r="2783" spans="1:13" x14ac:dyDescent="0.25">
      <c r="A2783">
        <v>832461596</v>
      </c>
      <c r="B2783">
        <v>1131</v>
      </c>
      <c r="C2783">
        <v>5393</v>
      </c>
      <c r="D2783">
        <v>7700</v>
      </c>
      <c r="E2783">
        <v>410065610085000</v>
      </c>
      <c r="F2783">
        <v>97</v>
      </c>
      <c r="G2783">
        <v>19</v>
      </c>
      <c r="H2783">
        <v>2019</v>
      </c>
      <c r="I2783">
        <v>47</v>
      </c>
      <c r="J2783" t="s">
        <v>482</v>
      </c>
      <c r="K2783" s="1">
        <v>43787</v>
      </c>
      <c r="L2783" s="1">
        <v>43793</v>
      </c>
      <c r="M2783" t="s">
        <v>17</v>
      </c>
    </row>
    <row r="2784" spans="1:13" x14ac:dyDescent="0.25">
      <c r="A2784">
        <v>832462077</v>
      </c>
      <c r="B2784">
        <v>689</v>
      </c>
      <c r="C2784">
        <v>5393</v>
      </c>
      <c r="D2784">
        <v>7700</v>
      </c>
      <c r="E2784">
        <v>410085799999000</v>
      </c>
      <c r="F2784">
        <v>97</v>
      </c>
      <c r="G2784">
        <v>19</v>
      </c>
      <c r="H2784">
        <v>2019</v>
      </c>
      <c r="I2784">
        <v>47</v>
      </c>
      <c r="J2784" t="s">
        <v>482</v>
      </c>
      <c r="K2784" s="1">
        <v>43787</v>
      </c>
      <c r="L2784" s="1">
        <v>43793</v>
      </c>
      <c r="M2784" t="s">
        <v>18</v>
      </c>
    </row>
    <row r="2785" spans="1:13" x14ac:dyDescent="0.25">
      <c r="A2785">
        <v>832462284</v>
      </c>
      <c r="B2785">
        <v>2173</v>
      </c>
      <c r="C2785">
        <v>5393</v>
      </c>
      <c r="F2785">
        <v>97</v>
      </c>
      <c r="G2785">
        <v>19</v>
      </c>
      <c r="H2785">
        <v>2019</v>
      </c>
      <c r="I2785">
        <v>47</v>
      </c>
      <c r="J2785" t="s">
        <v>482</v>
      </c>
      <c r="K2785" s="1">
        <v>43787</v>
      </c>
      <c r="L2785" s="1">
        <v>43793</v>
      </c>
      <c r="M2785" t="s">
        <v>19</v>
      </c>
    </row>
    <row r="2786" spans="1:13" x14ac:dyDescent="0.25">
      <c r="A2786">
        <v>832460162</v>
      </c>
      <c r="B2786">
        <v>6</v>
      </c>
      <c r="C2786">
        <v>5393</v>
      </c>
      <c r="D2786">
        <v>7700</v>
      </c>
      <c r="E2786">
        <v>400000610015000</v>
      </c>
      <c r="F2786">
        <v>97</v>
      </c>
      <c r="G2786">
        <v>19</v>
      </c>
      <c r="H2786">
        <v>2019</v>
      </c>
      <c r="I2786">
        <v>48</v>
      </c>
      <c r="J2786" t="s">
        <v>483</v>
      </c>
      <c r="K2786" s="1">
        <v>43794</v>
      </c>
      <c r="L2786" s="1">
        <v>43800</v>
      </c>
      <c r="M2786" t="s">
        <v>14</v>
      </c>
    </row>
    <row r="2787" spans="1:13" x14ac:dyDescent="0.25">
      <c r="A2787">
        <v>832460643</v>
      </c>
      <c r="B2787">
        <v>28</v>
      </c>
      <c r="C2787">
        <v>5393</v>
      </c>
      <c r="D2787">
        <v>7700</v>
      </c>
      <c r="E2787">
        <v>410015610040000</v>
      </c>
      <c r="F2787">
        <v>97</v>
      </c>
      <c r="G2787">
        <v>19</v>
      </c>
      <c r="H2787">
        <v>2019</v>
      </c>
      <c r="I2787">
        <v>48</v>
      </c>
      <c r="J2787" t="s">
        <v>483</v>
      </c>
      <c r="K2787" s="1">
        <v>43794</v>
      </c>
      <c r="L2787" s="1">
        <v>43800</v>
      </c>
      <c r="M2787" t="s">
        <v>15</v>
      </c>
    </row>
    <row r="2788" spans="1:13" x14ac:dyDescent="0.25">
      <c r="A2788">
        <v>832461124</v>
      </c>
      <c r="B2788">
        <v>326</v>
      </c>
      <c r="C2788">
        <v>5393</v>
      </c>
      <c r="D2788">
        <v>7700</v>
      </c>
      <c r="E2788">
        <v>410040610065000</v>
      </c>
      <c r="F2788">
        <v>97</v>
      </c>
      <c r="G2788">
        <v>19</v>
      </c>
      <c r="H2788">
        <v>2019</v>
      </c>
      <c r="I2788">
        <v>48</v>
      </c>
      <c r="J2788" t="s">
        <v>483</v>
      </c>
      <c r="K2788" s="1">
        <v>43794</v>
      </c>
      <c r="L2788" s="1">
        <v>43800</v>
      </c>
      <c r="M2788" t="s">
        <v>16</v>
      </c>
    </row>
    <row r="2789" spans="1:13" x14ac:dyDescent="0.25">
      <c r="A2789">
        <v>832461605</v>
      </c>
      <c r="B2789">
        <v>1108</v>
      </c>
      <c r="C2789">
        <v>5393</v>
      </c>
      <c r="D2789">
        <v>7700</v>
      </c>
      <c r="E2789">
        <v>410065610085000</v>
      </c>
      <c r="F2789">
        <v>97</v>
      </c>
      <c r="G2789">
        <v>19</v>
      </c>
      <c r="H2789">
        <v>2019</v>
      </c>
      <c r="I2789">
        <v>48</v>
      </c>
      <c r="J2789" t="s">
        <v>483</v>
      </c>
      <c r="K2789" s="1">
        <v>43794</v>
      </c>
      <c r="L2789" s="1">
        <v>43800</v>
      </c>
      <c r="M2789" t="s">
        <v>17</v>
      </c>
    </row>
    <row r="2790" spans="1:13" x14ac:dyDescent="0.25">
      <c r="A2790">
        <v>832462086</v>
      </c>
      <c r="B2790">
        <v>666</v>
      </c>
      <c r="C2790">
        <v>5393</v>
      </c>
      <c r="D2790">
        <v>7700</v>
      </c>
      <c r="E2790">
        <v>410085799999000</v>
      </c>
      <c r="F2790">
        <v>97</v>
      </c>
      <c r="G2790">
        <v>19</v>
      </c>
      <c r="H2790">
        <v>2019</v>
      </c>
      <c r="I2790">
        <v>48</v>
      </c>
      <c r="J2790" t="s">
        <v>483</v>
      </c>
      <c r="K2790" s="1">
        <v>43794</v>
      </c>
      <c r="L2790" s="1">
        <v>43800</v>
      </c>
      <c r="M2790" t="s">
        <v>18</v>
      </c>
    </row>
    <row r="2791" spans="1:13" x14ac:dyDescent="0.25">
      <c r="A2791">
        <v>832462445</v>
      </c>
      <c r="B2791">
        <v>2134</v>
      </c>
      <c r="C2791">
        <v>5393</v>
      </c>
      <c r="F2791">
        <v>97</v>
      </c>
      <c r="G2791">
        <v>19</v>
      </c>
      <c r="H2791">
        <v>2019</v>
      </c>
      <c r="I2791">
        <v>48</v>
      </c>
      <c r="J2791" t="s">
        <v>483</v>
      </c>
      <c r="K2791" s="1">
        <v>43794</v>
      </c>
      <c r="L2791" s="1">
        <v>43800</v>
      </c>
      <c r="M2791" t="s">
        <v>19</v>
      </c>
    </row>
    <row r="2792" spans="1:13" x14ac:dyDescent="0.25">
      <c r="A2792">
        <v>832460171</v>
      </c>
      <c r="B2792">
        <v>7</v>
      </c>
      <c r="C2792">
        <v>5393</v>
      </c>
      <c r="D2792">
        <v>7700</v>
      </c>
      <c r="E2792">
        <v>400000610015000</v>
      </c>
      <c r="F2792">
        <v>97</v>
      </c>
      <c r="G2792">
        <v>19</v>
      </c>
      <c r="H2792">
        <v>2019</v>
      </c>
      <c r="I2792">
        <v>49</v>
      </c>
      <c r="J2792" t="s">
        <v>484</v>
      </c>
      <c r="K2792" s="1">
        <v>43801</v>
      </c>
      <c r="L2792" s="1">
        <v>43807</v>
      </c>
      <c r="M2792" t="s">
        <v>14</v>
      </c>
    </row>
    <row r="2793" spans="1:13" x14ac:dyDescent="0.25">
      <c r="A2793">
        <v>832460652</v>
      </c>
      <c r="B2793">
        <v>38</v>
      </c>
      <c r="C2793">
        <v>5393</v>
      </c>
      <c r="D2793">
        <v>7700</v>
      </c>
      <c r="E2793">
        <v>410015610040000</v>
      </c>
      <c r="F2793">
        <v>97</v>
      </c>
      <c r="G2793">
        <v>19</v>
      </c>
      <c r="H2793">
        <v>2019</v>
      </c>
      <c r="I2793">
        <v>49</v>
      </c>
      <c r="J2793" t="s">
        <v>484</v>
      </c>
      <c r="K2793" s="1">
        <v>43801</v>
      </c>
      <c r="L2793" s="1">
        <v>43807</v>
      </c>
      <c r="M2793" t="s">
        <v>15</v>
      </c>
    </row>
    <row r="2794" spans="1:13" x14ac:dyDescent="0.25">
      <c r="A2794">
        <v>832461133</v>
      </c>
      <c r="B2794">
        <v>312</v>
      </c>
      <c r="C2794">
        <v>5393</v>
      </c>
      <c r="D2794">
        <v>7700</v>
      </c>
      <c r="E2794">
        <v>410040610065000</v>
      </c>
      <c r="F2794">
        <v>97</v>
      </c>
      <c r="G2794">
        <v>19</v>
      </c>
      <c r="H2794">
        <v>2019</v>
      </c>
      <c r="I2794">
        <v>49</v>
      </c>
      <c r="J2794" t="s">
        <v>484</v>
      </c>
      <c r="K2794" s="1">
        <v>43801</v>
      </c>
      <c r="L2794" s="1">
        <v>43807</v>
      </c>
      <c r="M2794" t="s">
        <v>16</v>
      </c>
    </row>
    <row r="2795" spans="1:13" x14ac:dyDescent="0.25">
      <c r="A2795">
        <v>832461614</v>
      </c>
      <c r="B2795">
        <v>1124</v>
      </c>
      <c r="C2795">
        <v>5393</v>
      </c>
      <c r="D2795">
        <v>7700</v>
      </c>
      <c r="E2795">
        <v>410065610085000</v>
      </c>
      <c r="F2795">
        <v>97</v>
      </c>
      <c r="G2795">
        <v>19</v>
      </c>
      <c r="H2795">
        <v>2019</v>
      </c>
      <c r="I2795">
        <v>49</v>
      </c>
      <c r="J2795" t="s">
        <v>484</v>
      </c>
      <c r="K2795" s="1">
        <v>43801</v>
      </c>
      <c r="L2795" s="1">
        <v>43807</v>
      </c>
      <c r="M2795" t="s">
        <v>17</v>
      </c>
    </row>
    <row r="2796" spans="1:13" x14ac:dyDescent="0.25">
      <c r="A2796">
        <v>832462095</v>
      </c>
      <c r="B2796">
        <v>597</v>
      </c>
      <c r="C2796">
        <v>5393</v>
      </c>
      <c r="D2796">
        <v>7700</v>
      </c>
      <c r="E2796">
        <v>410085799999000</v>
      </c>
      <c r="F2796">
        <v>97</v>
      </c>
      <c r="G2796">
        <v>19</v>
      </c>
      <c r="H2796">
        <v>2019</v>
      </c>
      <c r="I2796">
        <v>49</v>
      </c>
      <c r="J2796" t="s">
        <v>484</v>
      </c>
      <c r="K2796" s="1">
        <v>43801</v>
      </c>
      <c r="L2796" s="1">
        <v>43807</v>
      </c>
      <c r="M2796" t="s">
        <v>18</v>
      </c>
    </row>
    <row r="2797" spans="1:13" x14ac:dyDescent="0.25">
      <c r="A2797">
        <v>832462560</v>
      </c>
      <c r="B2797">
        <v>2078</v>
      </c>
      <c r="C2797">
        <v>5393</v>
      </c>
      <c r="F2797">
        <v>97</v>
      </c>
      <c r="G2797">
        <v>19</v>
      </c>
      <c r="H2797">
        <v>2019</v>
      </c>
      <c r="I2797">
        <v>49</v>
      </c>
      <c r="J2797" t="s">
        <v>484</v>
      </c>
      <c r="K2797" s="1">
        <v>43801</v>
      </c>
      <c r="L2797" s="1">
        <v>43807</v>
      </c>
      <c r="M2797" t="s">
        <v>19</v>
      </c>
    </row>
    <row r="2798" spans="1:13" x14ac:dyDescent="0.25">
      <c r="A2798">
        <v>832460180</v>
      </c>
      <c r="B2798">
        <v>11</v>
      </c>
      <c r="C2798">
        <v>5393</v>
      </c>
      <c r="D2798">
        <v>7700</v>
      </c>
      <c r="E2798">
        <v>400000610015000</v>
      </c>
      <c r="F2798">
        <v>97</v>
      </c>
      <c r="G2798">
        <v>19</v>
      </c>
      <c r="H2798">
        <v>2019</v>
      </c>
      <c r="I2798">
        <v>50</v>
      </c>
      <c r="J2798" t="s">
        <v>485</v>
      </c>
      <c r="K2798" s="1">
        <v>43808</v>
      </c>
      <c r="L2798" s="1">
        <v>43814</v>
      </c>
      <c r="M2798" t="s">
        <v>14</v>
      </c>
    </row>
    <row r="2799" spans="1:13" x14ac:dyDescent="0.25">
      <c r="A2799">
        <v>832460661</v>
      </c>
      <c r="B2799">
        <v>32</v>
      </c>
      <c r="C2799">
        <v>5393</v>
      </c>
      <c r="D2799">
        <v>7700</v>
      </c>
      <c r="E2799">
        <v>410015610040000</v>
      </c>
      <c r="F2799">
        <v>97</v>
      </c>
      <c r="G2799">
        <v>19</v>
      </c>
      <c r="H2799">
        <v>2019</v>
      </c>
      <c r="I2799">
        <v>50</v>
      </c>
      <c r="J2799" t="s">
        <v>485</v>
      </c>
      <c r="K2799" s="1">
        <v>43808</v>
      </c>
      <c r="L2799" s="1">
        <v>43814</v>
      </c>
      <c r="M2799" t="s">
        <v>15</v>
      </c>
    </row>
    <row r="2800" spans="1:13" x14ac:dyDescent="0.25">
      <c r="A2800">
        <v>832461142</v>
      </c>
      <c r="B2800">
        <v>278</v>
      </c>
      <c r="C2800">
        <v>5393</v>
      </c>
      <c r="D2800">
        <v>7700</v>
      </c>
      <c r="E2800">
        <v>410040610065000</v>
      </c>
      <c r="F2800">
        <v>97</v>
      </c>
      <c r="G2800">
        <v>19</v>
      </c>
      <c r="H2800">
        <v>2019</v>
      </c>
      <c r="I2800">
        <v>50</v>
      </c>
      <c r="J2800" t="s">
        <v>485</v>
      </c>
      <c r="K2800" s="1">
        <v>43808</v>
      </c>
      <c r="L2800" s="1">
        <v>43814</v>
      </c>
      <c r="M2800" t="s">
        <v>16</v>
      </c>
    </row>
    <row r="2801" spans="1:13" x14ac:dyDescent="0.25">
      <c r="A2801">
        <v>832461623</v>
      </c>
      <c r="B2801">
        <v>1193</v>
      </c>
      <c r="C2801">
        <v>5393</v>
      </c>
      <c r="D2801">
        <v>7700</v>
      </c>
      <c r="E2801">
        <v>410065610085000</v>
      </c>
      <c r="F2801">
        <v>97</v>
      </c>
      <c r="G2801">
        <v>19</v>
      </c>
      <c r="H2801">
        <v>2019</v>
      </c>
      <c r="I2801">
        <v>50</v>
      </c>
      <c r="J2801" t="s">
        <v>485</v>
      </c>
      <c r="K2801" s="1">
        <v>43808</v>
      </c>
      <c r="L2801" s="1">
        <v>43814</v>
      </c>
      <c r="M2801" t="s">
        <v>17</v>
      </c>
    </row>
    <row r="2802" spans="1:13" x14ac:dyDescent="0.25">
      <c r="A2802">
        <v>832462104</v>
      </c>
      <c r="B2802">
        <v>712</v>
      </c>
      <c r="C2802">
        <v>5393</v>
      </c>
      <c r="D2802">
        <v>7700</v>
      </c>
      <c r="E2802">
        <v>410085799999000</v>
      </c>
      <c r="F2802">
        <v>97</v>
      </c>
      <c r="G2802">
        <v>19</v>
      </c>
      <c r="H2802">
        <v>2019</v>
      </c>
      <c r="I2802">
        <v>50</v>
      </c>
      <c r="J2802" t="s">
        <v>485</v>
      </c>
      <c r="K2802" s="1">
        <v>43808</v>
      </c>
      <c r="L2802" s="1">
        <v>43814</v>
      </c>
      <c r="M2802" t="s">
        <v>18</v>
      </c>
    </row>
    <row r="2803" spans="1:13" x14ac:dyDescent="0.25">
      <c r="A2803">
        <v>832462408</v>
      </c>
      <c r="B2803">
        <v>2226</v>
      </c>
      <c r="C2803">
        <v>5393</v>
      </c>
      <c r="F2803">
        <v>97</v>
      </c>
      <c r="G2803">
        <v>19</v>
      </c>
      <c r="H2803">
        <v>2019</v>
      </c>
      <c r="I2803">
        <v>50</v>
      </c>
      <c r="J2803" t="s">
        <v>485</v>
      </c>
      <c r="K2803" s="1">
        <v>43808</v>
      </c>
      <c r="L2803" s="1">
        <v>43814</v>
      </c>
      <c r="M2803" t="s">
        <v>19</v>
      </c>
    </row>
    <row r="2804" spans="1:13" x14ac:dyDescent="0.25">
      <c r="A2804">
        <v>832460189</v>
      </c>
      <c r="B2804">
        <v>10</v>
      </c>
      <c r="C2804">
        <v>5393</v>
      </c>
      <c r="D2804">
        <v>7700</v>
      </c>
      <c r="E2804">
        <v>400000610015000</v>
      </c>
      <c r="F2804">
        <v>97</v>
      </c>
      <c r="G2804">
        <v>19</v>
      </c>
      <c r="H2804">
        <v>2019</v>
      </c>
      <c r="I2804">
        <v>51</v>
      </c>
      <c r="J2804" t="s">
        <v>486</v>
      </c>
      <c r="K2804" s="1">
        <v>43815</v>
      </c>
      <c r="L2804" s="1">
        <v>43821</v>
      </c>
      <c r="M2804" t="s">
        <v>14</v>
      </c>
    </row>
    <row r="2805" spans="1:13" x14ac:dyDescent="0.25">
      <c r="A2805">
        <v>832460670</v>
      </c>
      <c r="B2805">
        <v>34</v>
      </c>
      <c r="C2805">
        <v>5393</v>
      </c>
      <c r="D2805">
        <v>7700</v>
      </c>
      <c r="E2805">
        <v>410015610040000</v>
      </c>
      <c r="F2805">
        <v>97</v>
      </c>
      <c r="G2805">
        <v>19</v>
      </c>
      <c r="H2805">
        <v>2019</v>
      </c>
      <c r="I2805">
        <v>51</v>
      </c>
      <c r="J2805" t="s">
        <v>486</v>
      </c>
      <c r="K2805" s="1">
        <v>43815</v>
      </c>
      <c r="L2805" s="1">
        <v>43821</v>
      </c>
      <c r="M2805" t="s">
        <v>15</v>
      </c>
    </row>
    <row r="2806" spans="1:13" x14ac:dyDescent="0.25">
      <c r="A2806">
        <v>832461151</v>
      </c>
      <c r="B2806">
        <v>327</v>
      </c>
      <c r="C2806">
        <v>5393</v>
      </c>
      <c r="D2806">
        <v>7700</v>
      </c>
      <c r="E2806">
        <v>410040610065000</v>
      </c>
      <c r="F2806">
        <v>97</v>
      </c>
      <c r="G2806">
        <v>19</v>
      </c>
      <c r="H2806">
        <v>2019</v>
      </c>
      <c r="I2806">
        <v>51</v>
      </c>
      <c r="J2806" t="s">
        <v>486</v>
      </c>
      <c r="K2806" s="1">
        <v>43815</v>
      </c>
      <c r="L2806" s="1">
        <v>43821</v>
      </c>
      <c r="M2806" t="s">
        <v>16</v>
      </c>
    </row>
    <row r="2807" spans="1:13" x14ac:dyDescent="0.25">
      <c r="A2807">
        <v>832461632</v>
      </c>
      <c r="B2807">
        <v>1171</v>
      </c>
      <c r="C2807">
        <v>5393</v>
      </c>
      <c r="D2807">
        <v>7700</v>
      </c>
      <c r="E2807">
        <v>410065610085000</v>
      </c>
      <c r="F2807">
        <v>97</v>
      </c>
      <c r="G2807">
        <v>19</v>
      </c>
      <c r="H2807">
        <v>2019</v>
      </c>
      <c r="I2807">
        <v>51</v>
      </c>
      <c r="J2807" t="s">
        <v>486</v>
      </c>
      <c r="K2807" s="1">
        <v>43815</v>
      </c>
      <c r="L2807" s="1">
        <v>43821</v>
      </c>
      <c r="M2807" t="s">
        <v>17</v>
      </c>
    </row>
    <row r="2808" spans="1:13" x14ac:dyDescent="0.25">
      <c r="A2808">
        <v>832462113</v>
      </c>
      <c r="B2808">
        <v>706</v>
      </c>
      <c r="C2808">
        <v>5393</v>
      </c>
      <c r="D2808">
        <v>7700</v>
      </c>
      <c r="E2808">
        <v>410085799999000</v>
      </c>
      <c r="F2808">
        <v>97</v>
      </c>
      <c r="G2808">
        <v>19</v>
      </c>
      <c r="H2808">
        <v>2019</v>
      </c>
      <c r="I2808">
        <v>51</v>
      </c>
      <c r="J2808" t="s">
        <v>486</v>
      </c>
      <c r="K2808" s="1">
        <v>43815</v>
      </c>
      <c r="L2808" s="1">
        <v>43821</v>
      </c>
      <c r="M2808" t="s">
        <v>18</v>
      </c>
    </row>
    <row r="2809" spans="1:13" x14ac:dyDescent="0.25">
      <c r="A2809">
        <v>832462287</v>
      </c>
      <c r="B2809">
        <v>2248</v>
      </c>
      <c r="C2809">
        <v>5393</v>
      </c>
      <c r="F2809">
        <v>97</v>
      </c>
      <c r="G2809">
        <v>19</v>
      </c>
      <c r="H2809">
        <v>2019</v>
      </c>
      <c r="I2809">
        <v>51</v>
      </c>
      <c r="J2809" t="s">
        <v>486</v>
      </c>
      <c r="K2809" s="1">
        <v>43815</v>
      </c>
      <c r="L2809" s="1">
        <v>43821</v>
      </c>
      <c r="M2809" t="s">
        <v>19</v>
      </c>
    </row>
    <row r="2810" spans="1:13" x14ac:dyDescent="0.25">
      <c r="A2810">
        <v>832460198</v>
      </c>
      <c r="B2810">
        <v>6</v>
      </c>
      <c r="C2810">
        <v>5393</v>
      </c>
      <c r="D2810">
        <v>7700</v>
      </c>
      <c r="E2810">
        <v>400000610015000</v>
      </c>
      <c r="F2810">
        <v>97</v>
      </c>
      <c r="G2810">
        <v>19</v>
      </c>
      <c r="H2810">
        <v>2019</v>
      </c>
      <c r="I2810">
        <v>52</v>
      </c>
      <c r="J2810" t="s">
        <v>487</v>
      </c>
      <c r="K2810" s="1">
        <v>43822</v>
      </c>
      <c r="L2810" s="1">
        <v>43828</v>
      </c>
      <c r="M2810" t="s">
        <v>14</v>
      </c>
    </row>
    <row r="2811" spans="1:13" x14ac:dyDescent="0.25">
      <c r="A2811">
        <v>832460680</v>
      </c>
      <c r="B2811">
        <v>31</v>
      </c>
      <c r="C2811">
        <v>5393</v>
      </c>
      <c r="D2811">
        <v>7700</v>
      </c>
      <c r="E2811">
        <v>410015610040000</v>
      </c>
      <c r="F2811">
        <v>97</v>
      </c>
      <c r="G2811">
        <v>19</v>
      </c>
      <c r="H2811">
        <v>2019</v>
      </c>
      <c r="I2811">
        <v>52</v>
      </c>
      <c r="J2811" t="s">
        <v>487</v>
      </c>
      <c r="K2811" s="1">
        <v>43822</v>
      </c>
      <c r="L2811" s="1">
        <v>43828</v>
      </c>
      <c r="M2811" t="s">
        <v>15</v>
      </c>
    </row>
    <row r="2812" spans="1:13" x14ac:dyDescent="0.25">
      <c r="A2812">
        <v>832461160</v>
      </c>
      <c r="B2812">
        <v>317</v>
      </c>
      <c r="C2812">
        <v>5393</v>
      </c>
      <c r="D2812">
        <v>7700</v>
      </c>
      <c r="E2812">
        <v>410040610065000</v>
      </c>
      <c r="F2812">
        <v>97</v>
      </c>
      <c r="G2812">
        <v>19</v>
      </c>
      <c r="H2812">
        <v>2019</v>
      </c>
      <c r="I2812">
        <v>52</v>
      </c>
      <c r="J2812" t="s">
        <v>487</v>
      </c>
      <c r="K2812" s="1">
        <v>43822</v>
      </c>
      <c r="L2812" s="1">
        <v>43828</v>
      </c>
      <c r="M2812" t="s">
        <v>16</v>
      </c>
    </row>
    <row r="2813" spans="1:13" x14ac:dyDescent="0.25">
      <c r="A2813">
        <v>832461641</v>
      </c>
      <c r="B2813">
        <v>1158</v>
      </c>
      <c r="C2813">
        <v>5393</v>
      </c>
      <c r="D2813">
        <v>7700</v>
      </c>
      <c r="E2813">
        <v>410065610085000</v>
      </c>
      <c r="F2813">
        <v>97</v>
      </c>
      <c r="G2813">
        <v>19</v>
      </c>
      <c r="H2813">
        <v>2019</v>
      </c>
      <c r="I2813">
        <v>52</v>
      </c>
      <c r="J2813" t="s">
        <v>487</v>
      </c>
      <c r="K2813" s="1">
        <v>43822</v>
      </c>
      <c r="L2813" s="1">
        <v>43828</v>
      </c>
      <c r="M2813" t="s">
        <v>17</v>
      </c>
    </row>
    <row r="2814" spans="1:13" x14ac:dyDescent="0.25">
      <c r="A2814">
        <v>832462122</v>
      </c>
      <c r="B2814">
        <v>733</v>
      </c>
      <c r="C2814">
        <v>5393</v>
      </c>
      <c r="D2814">
        <v>7700</v>
      </c>
      <c r="E2814">
        <v>410085799999000</v>
      </c>
      <c r="F2814">
        <v>97</v>
      </c>
      <c r="G2814">
        <v>19</v>
      </c>
      <c r="H2814">
        <v>2019</v>
      </c>
      <c r="I2814">
        <v>52</v>
      </c>
      <c r="J2814" t="s">
        <v>487</v>
      </c>
      <c r="K2814" s="1">
        <v>43822</v>
      </c>
      <c r="L2814" s="1">
        <v>43828</v>
      </c>
      <c r="M2814" t="s">
        <v>18</v>
      </c>
    </row>
    <row r="2815" spans="1:13" x14ac:dyDescent="0.25">
      <c r="A2815">
        <v>832462155</v>
      </c>
      <c r="B2815">
        <v>2245</v>
      </c>
      <c r="C2815">
        <v>5393</v>
      </c>
      <c r="F2815">
        <v>97</v>
      </c>
      <c r="G2815">
        <v>19</v>
      </c>
      <c r="H2815">
        <v>2019</v>
      </c>
      <c r="I2815">
        <v>52</v>
      </c>
      <c r="J2815" t="s">
        <v>487</v>
      </c>
      <c r="K2815" s="1">
        <v>43822</v>
      </c>
      <c r="L2815" s="1">
        <v>43828</v>
      </c>
      <c r="M2815" t="s">
        <v>19</v>
      </c>
    </row>
    <row r="2816" spans="1:13" x14ac:dyDescent="0.25">
      <c r="A2816">
        <v>835485006</v>
      </c>
      <c r="B2816">
        <v>10</v>
      </c>
      <c r="C2816">
        <v>5393</v>
      </c>
      <c r="D2816">
        <v>7700</v>
      </c>
      <c r="E2816">
        <v>400000610015000</v>
      </c>
      <c r="F2816">
        <v>97</v>
      </c>
      <c r="G2816">
        <v>19</v>
      </c>
      <c r="H2816">
        <v>2020</v>
      </c>
      <c r="I2816">
        <v>1</v>
      </c>
      <c r="J2816" t="s">
        <v>488</v>
      </c>
      <c r="K2816" s="1">
        <v>43829</v>
      </c>
      <c r="L2816" s="1">
        <v>43835</v>
      </c>
      <c r="M2816" t="s">
        <v>14</v>
      </c>
    </row>
    <row r="2817" spans="1:13" x14ac:dyDescent="0.25">
      <c r="A2817">
        <v>835485025</v>
      </c>
      <c r="B2817">
        <v>35</v>
      </c>
      <c r="C2817">
        <v>5393</v>
      </c>
      <c r="D2817">
        <v>7700</v>
      </c>
      <c r="E2817">
        <v>410015610040000</v>
      </c>
      <c r="F2817">
        <v>97</v>
      </c>
      <c r="G2817">
        <v>19</v>
      </c>
      <c r="H2817">
        <v>2020</v>
      </c>
      <c r="I2817">
        <v>1</v>
      </c>
      <c r="J2817" t="s">
        <v>488</v>
      </c>
      <c r="K2817" s="1">
        <v>43829</v>
      </c>
      <c r="L2817" s="1">
        <v>43835</v>
      </c>
      <c r="M2817" t="s">
        <v>15</v>
      </c>
    </row>
    <row r="2818" spans="1:13" x14ac:dyDescent="0.25">
      <c r="A2818">
        <v>835485044</v>
      </c>
      <c r="B2818">
        <v>370</v>
      </c>
      <c r="C2818">
        <v>5393</v>
      </c>
      <c r="D2818">
        <v>7700</v>
      </c>
      <c r="E2818">
        <v>410040610065000</v>
      </c>
      <c r="F2818">
        <v>97</v>
      </c>
      <c r="G2818">
        <v>19</v>
      </c>
      <c r="H2818">
        <v>2020</v>
      </c>
      <c r="I2818">
        <v>1</v>
      </c>
      <c r="J2818" t="s">
        <v>488</v>
      </c>
      <c r="K2818" s="1">
        <v>43829</v>
      </c>
      <c r="L2818" s="1">
        <v>43835</v>
      </c>
      <c r="M2818" t="s">
        <v>16</v>
      </c>
    </row>
    <row r="2819" spans="1:13" x14ac:dyDescent="0.25">
      <c r="A2819">
        <v>835485063</v>
      </c>
      <c r="B2819">
        <v>1191</v>
      </c>
      <c r="C2819">
        <v>5393</v>
      </c>
      <c r="D2819">
        <v>7700</v>
      </c>
      <c r="E2819">
        <v>410065610085000</v>
      </c>
      <c r="F2819">
        <v>97</v>
      </c>
      <c r="G2819">
        <v>19</v>
      </c>
      <c r="H2819">
        <v>2020</v>
      </c>
      <c r="I2819">
        <v>1</v>
      </c>
      <c r="J2819" t="s">
        <v>488</v>
      </c>
      <c r="K2819" s="1">
        <v>43829</v>
      </c>
      <c r="L2819" s="1">
        <v>43835</v>
      </c>
      <c r="M2819" t="s">
        <v>17</v>
      </c>
    </row>
    <row r="2820" spans="1:13" x14ac:dyDescent="0.25">
      <c r="A2820">
        <v>835485082</v>
      </c>
      <c r="B2820">
        <v>693</v>
      </c>
      <c r="C2820">
        <v>5393</v>
      </c>
      <c r="D2820">
        <v>7700</v>
      </c>
      <c r="E2820">
        <v>410085799999000</v>
      </c>
      <c r="F2820">
        <v>97</v>
      </c>
      <c r="G2820">
        <v>19</v>
      </c>
      <c r="H2820">
        <v>2020</v>
      </c>
      <c r="I2820">
        <v>1</v>
      </c>
      <c r="J2820" t="s">
        <v>488</v>
      </c>
      <c r="K2820" s="1">
        <v>43829</v>
      </c>
      <c r="L2820" s="1">
        <v>43835</v>
      </c>
      <c r="M2820" t="s">
        <v>18</v>
      </c>
    </row>
    <row r="2821" spans="1:13" x14ac:dyDescent="0.25">
      <c r="A2821">
        <v>835485118</v>
      </c>
      <c r="B2821">
        <v>2299</v>
      </c>
      <c r="C2821">
        <v>5393</v>
      </c>
      <c r="F2821">
        <v>97</v>
      </c>
      <c r="G2821">
        <v>19</v>
      </c>
      <c r="H2821">
        <v>2020</v>
      </c>
      <c r="I2821">
        <v>1</v>
      </c>
      <c r="J2821" t="s">
        <v>488</v>
      </c>
      <c r="K2821" s="1">
        <v>43829</v>
      </c>
      <c r="L2821" s="1">
        <v>43835</v>
      </c>
      <c r="M2821" t="s">
        <v>19</v>
      </c>
    </row>
    <row r="2822" spans="1:13" x14ac:dyDescent="0.25">
      <c r="A2822">
        <v>835485007</v>
      </c>
      <c r="B2822">
        <v>8</v>
      </c>
      <c r="C2822">
        <v>5393</v>
      </c>
      <c r="D2822">
        <v>7700</v>
      </c>
      <c r="E2822">
        <v>400000610015000</v>
      </c>
      <c r="F2822">
        <v>97</v>
      </c>
      <c r="G2822">
        <v>19</v>
      </c>
      <c r="H2822">
        <v>2020</v>
      </c>
      <c r="I2822">
        <v>2</v>
      </c>
      <c r="J2822" t="s">
        <v>489</v>
      </c>
      <c r="K2822" s="1">
        <v>43836</v>
      </c>
      <c r="L2822" s="1">
        <v>43842</v>
      </c>
      <c r="M2822" t="s">
        <v>14</v>
      </c>
    </row>
    <row r="2823" spans="1:13" x14ac:dyDescent="0.25">
      <c r="A2823">
        <v>835485026</v>
      </c>
      <c r="B2823">
        <v>26</v>
      </c>
      <c r="C2823">
        <v>5393</v>
      </c>
      <c r="D2823">
        <v>7700</v>
      </c>
      <c r="E2823">
        <v>410015610040000</v>
      </c>
      <c r="F2823">
        <v>97</v>
      </c>
      <c r="G2823">
        <v>19</v>
      </c>
      <c r="H2823">
        <v>2020</v>
      </c>
      <c r="I2823">
        <v>2</v>
      </c>
      <c r="J2823" t="s">
        <v>489</v>
      </c>
      <c r="K2823" s="1">
        <v>43836</v>
      </c>
      <c r="L2823" s="1">
        <v>43842</v>
      </c>
      <c r="M2823" t="s">
        <v>15</v>
      </c>
    </row>
    <row r="2824" spans="1:13" x14ac:dyDescent="0.25">
      <c r="A2824">
        <v>835485045</v>
      </c>
      <c r="B2824">
        <v>331</v>
      </c>
      <c r="C2824">
        <v>5393</v>
      </c>
      <c r="D2824">
        <v>7700</v>
      </c>
      <c r="E2824">
        <v>410040610065000</v>
      </c>
      <c r="F2824">
        <v>97</v>
      </c>
      <c r="G2824">
        <v>19</v>
      </c>
      <c r="H2824">
        <v>2020</v>
      </c>
      <c r="I2824">
        <v>2</v>
      </c>
      <c r="J2824" t="s">
        <v>489</v>
      </c>
      <c r="K2824" s="1">
        <v>43836</v>
      </c>
      <c r="L2824" s="1">
        <v>43842</v>
      </c>
      <c r="M2824" t="s">
        <v>16</v>
      </c>
    </row>
    <row r="2825" spans="1:13" x14ac:dyDescent="0.25">
      <c r="A2825">
        <v>835485064</v>
      </c>
      <c r="B2825">
        <v>1187</v>
      </c>
      <c r="C2825">
        <v>5393</v>
      </c>
      <c r="D2825">
        <v>7700</v>
      </c>
      <c r="E2825">
        <v>410065610085000</v>
      </c>
      <c r="F2825">
        <v>97</v>
      </c>
      <c r="G2825">
        <v>19</v>
      </c>
      <c r="H2825">
        <v>2020</v>
      </c>
      <c r="I2825">
        <v>2</v>
      </c>
      <c r="J2825" t="s">
        <v>489</v>
      </c>
      <c r="K2825" s="1">
        <v>43836</v>
      </c>
      <c r="L2825" s="1">
        <v>43842</v>
      </c>
      <c r="M2825" t="s">
        <v>17</v>
      </c>
    </row>
    <row r="2826" spans="1:13" x14ac:dyDescent="0.25">
      <c r="A2826">
        <v>835485083</v>
      </c>
      <c r="B2826">
        <v>754</v>
      </c>
      <c r="C2826">
        <v>5393</v>
      </c>
      <c r="D2826">
        <v>7700</v>
      </c>
      <c r="E2826">
        <v>410085799999000</v>
      </c>
      <c r="F2826">
        <v>97</v>
      </c>
      <c r="G2826">
        <v>19</v>
      </c>
      <c r="H2826">
        <v>2020</v>
      </c>
      <c r="I2826">
        <v>2</v>
      </c>
      <c r="J2826" t="s">
        <v>489</v>
      </c>
      <c r="K2826" s="1">
        <v>43836</v>
      </c>
      <c r="L2826" s="1">
        <v>43842</v>
      </c>
      <c r="M2826" t="s">
        <v>18</v>
      </c>
    </row>
    <row r="2827" spans="1:13" x14ac:dyDescent="0.25">
      <c r="A2827">
        <v>835485105</v>
      </c>
      <c r="B2827">
        <v>2306</v>
      </c>
      <c r="C2827">
        <v>5393</v>
      </c>
      <c r="F2827">
        <v>97</v>
      </c>
      <c r="G2827">
        <v>19</v>
      </c>
      <c r="H2827">
        <v>2020</v>
      </c>
      <c r="I2827">
        <v>2</v>
      </c>
      <c r="J2827" t="s">
        <v>489</v>
      </c>
      <c r="K2827" s="1">
        <v>43836</v>
      </c>
      <c r="L2827" s="1">
        <v>43842</v>
      </c>
      <c r="M2827" t="s">
        <v>19</v>
      </c>
    </row>
    <row r="2828" spans="1:13" x14ac:dyDescent="0.25">
      <c r="A2828">
        <v>835485008</v>
      </c>
      <c r="B2828">
        <v>7</v>
      </c>
      <c r="C2828">
        <v>5393</v>
      </c>
      <c r="D2828">
        <v>7700</v>
      </c>
      <c r="E2828">
        <v>400000610015000</v>
      </c>
      <c r="F2828">
        <v>97</v>
      </c>
      <c r="G2828">
        <v>19</v>
      </c>
      <c r="H2828">
        <v>2020</v>
      </c>
      <c r="I2828">
        <v>3</v>
      </c>
      <c r="J2828" t="s">
        <v>490</v>
      </c>
      <c r="K2828" s="1">
        <v>43843</v>
      </c>
      <c r="L2828" s="1">
        <v>43849</v>
      </c>
      <c r="M2828" t="s">
        <v>14</v>
      </c>
    </row>
    <row r="2829" spans="1:13" x14ac:dyDescent="0.25">
      <c r="A2829">
        <v>835485027</v>
      </c>
      <c r="B2829">
        <v>26</v>
      </c>
      <c r="C2829">
        <v>5393</v>
      </c>
      <c r="D2829">
        <v>7700</v>
      </c>
      <c r="E2829">
        <v>410015610040000</v>
      </c>
      <c r="F2829">
        <v>97</v>
      </c>
      <c r="G2829">
        <v>19</v>
      </c>
      <c r="H2829">
        <v>2020</v>
      </c>
      <c r="I2829">
        <v>3</v>
      </c>
      <c r="J2829" t="s">
        <v>490</v>
      </c>
      <c r="K2829" s="1">
        <v>43843</v>
      </c>
      <c r="L2829" s="1">
        <v>43849</v>
      </c>
      <c r="M2829" t="s">
        <v>15</v>
      </c>
    </row>
    <row r="2830" spans="1:13" x14ac:dyDescent="0.25">
      <c r="A2830">
        <v>835485046</v>
      </c>
      <c r="B2830">
        <v>314</v>
      </c>
      <c r="C2830">
        <v>5393</v>
      </c>
      <c r="D2830">
        <v>7700</v>
      </c>
      <c r="E2830">
        <v>410040610065000</v>
      </c>
      <c r="F2830">
        <v>97</v>
      </c>
      <c r="G2830">
        <v>19</v>
      </c>
      <c r="H2830">
        <v>2020</v>
      </c>
      <c r="I2830">
        <v>3</v>
      </c>
      <c r="J2830" t="s">
        <v>490</v>
      </c>
      <c r="K2830" s="1">
        <v>43843</v>
      </c>
      <c r="L2830" s="1">
        <v>43849</v>
      </c>
      <c r="M2830" t="s">
        <v>16</v>
      </c>
    </row>
    <row r="2831" spans="1:13" x14ac:dyDescent="0.25">
      <c r="A2831">
        <v>835485065</v>
      </c>
      <c r="B2831">
        <v>1195</v>
      </c>
      <c r="C2831">
        <v>5393</v>
      </c>
      <c r="D2831">
        <v>7700</v>
      </c>
      <c r="E2831">
        <v>410065610085000</v>
      </c>
      <c r="F2831">
        <v>97</v>
      </c>
      <c r="G2831">
        <v>19</v>
      </c>
      <c r="H2831">
        <v>2020</v>
      </c>
      <c r="I2831">
        <v>3</v>
      </c>
      <c r="J2831" t="s">
        <v>490</v>
      </c>
      <c r="K2831" s="1">
        <v>43843</v>
      </c>
      <c r="L2831" s="1">
        <v>43849</v>
      </c>
      <c r="M2831" t="s">
        <v>17</v>
      </c>
    </row>
    <row r="2832" spans="1:13" x14ac:dyDescent="0.25">
      <c r="A2832">
        <v>835485084</v>
      </c>
      <c r="B2832">
        <v>695</v>
      </c>
      <c r="C2832">
        <v>5393</v>
      </c>
      <c r="D2832">
        <v>7700</v>
      </c>
      <c r="E2832">
        <v>410085799999000</v>
      </c>
      <c r="F2832">
        <v>97</v>
      </c>
      <c r="G2832">
        <v>19</v>
      </c>
      <c r="H2832">
        <v>2020</v>
      </c>
      <c r="I2832">
        <v>3</v>
      </c>
      <c r="J2832" t="s">
        <v>490</v>
      </c>
      <c r="K2832" s="1">
        <v>43843</v>
      </c>
      <c r="L2832" s="1">
        <v>43849</v>
      </c>
      <c r="M2832" t="s">
        <v>18</v>
      </c>
    </row>
    <row r="2833" spans="1:13" x14ac:dyDescent="0.25">
      <c r="A2833">
        <v>835485112</v>
      </c>
      <c r="B2833">
        <v>2237</v>
      </c>
      <c r="C2833">
        <v>5393</v>
      </c>
      <c r="F2833">
        <v>97</v>
      </c>
      <c r="G2833">
        <v>19</v>
      </c>
      <c r="H2833">
        <v>2020</v>
      </c>
      <c r="I2833">
        <v>3</v>
      </c>
      <c r="J2833" t="s">
        <v>490</v>
      </c>
      <c r="K2833" s="1">
        <v>43843</v>
      </c>
      <c r="L2833" s="1">
        <v>43849</v>
      </c>
      <c r="M2833" t="s">
        <v>19</v>
      </c>
    </row>
    <row r="2834" spans="1:13" x14ac:dyDescent="0.25">
      <c r="A2834">
        <v>835485009</v>
      </c>
      <c r="B2834">
        <v>12</v>
      </c>
      <c r="C2834">
        <v>5393</v>
      </c>
      <c r="D2834">
        <v>7700</v>
      </c>
      <c r="E2834">
        <v>400000610015000</v>
      </c>
      <c r="F2834">
        <v>97</v>
      </c>
      <c r="G2834">
        <v>19</v>
      </c>
      <c r="H2834">
        <v>2020</v>
      </c>
      <c r="I2834">
        <v>4</v>
      </c>
      <c r="J2834" t="s">
        <v>491</v>
      </c>
      <c r="K2834" s="1">
        <v>43850</v>
      </c>
      <c r="L2834" s="1">
        <v>43856</v>
      </c>
      <c r="M2834" t="s">
        <v>14</v>
      </c>
    </row>
    <row r="2835" spans="1:13" x14ac:dyDescent="0.25">
      <c r="A2835">
        <v>835485028</v>
      </c>
      <c r="B2835">
        <v>27</v>
      </c>
      <c r="C2835">
        <v>5393</v>
      </c>
      <c r="D2835">
        <v>7700</v>
      </c>
      <c r="E2835">
        <v>410015610040000</v>
      </c>
      <c r="F2835">
        <v>97</v>
      </c>
      <c r="G2835">
        <v>19</v>
      </c>
      <c r="H2835">
        <v>2020</v>
      </c>
      <c r="I2835">
        <v>4</v>
      </c>
      <c r="J2835" t="s">
        <v>491</v>
      </c>
      <c r="K2835" s="1">
        <v>43850</v>
      </c>
      <c r="L2835" s="1">
        <v>43856</v>
      </c>
      <c r="M2835" t="s">
        <v>15</v>
      </c>
    </row>
    <row r="2836" spans="1:13" x14ac:dyDescent="0.25">
      <c r="A2836">
        <v>835485047</v>
      </c>
      <c r="B2836">
        <v>352</v>
      </c>
      <c r="C2836">
        <v>5393</v>
      </c>
      <c r="D2836">
        <v>7700</v>
      </c>
      <c r="E2836">
        <v>410040610065000</v>
      </c>
      <c r="F2836">
        <v>97</v>
      </c>
      <c r="G2836">
        <v>19</v>
      </c>
      <c r="H2836">
        <v>2020</v>
      </c>
      <c r="I2836">
        <v>4</v>
      </c>
      <c r="J2836" t="s">
        <v>491</v>
      </c>
      <c r="K2836" s="1">
        <v>43850</v>
      </c>
      <c r="L2836" s="1">
        <v>43856</v>
      </c>
      <c r="M2836" t="s">
        <v>16</v>
      </c>
    </row>
    <row r="2837" spans="1:13" x14ac:dyDescent="0.25">
      <c r="A2837">
        <v>835485066</v>
      </c>
      <c r="B2837">
        <v>1222</v>
      </c>
      <c r="C2837">
        <v>5393</v>
      </c>
      <c r="D2837">
        <v>7700</v>
      </c>
      <c r="E2837">
        <v>410065610085000</v>
      </c>
      <c r="F2837">
        <v>97</v>
      </c>
      <c r="G2837">
        <v>19</v>
      </c>
      <c r="H2837">
        <v>2020</v>
      </c>
      <c r="I2837">
        <v>4</v>
      </c>
      <c r="J2837" t="s">
        <v>491</v>
      </c>
      <c r="K2837" s="1">
        <v>43850</v>
      </c>
      <c r="L2837" s="1">
        <v>43856</v>
      </c>
      <c r="M2837" t="s">
        <v>17</v>
      </c>
    </row>
    <row r="2838" spans="1:13" x14ac:dyDescent="0.25">
      <c r="A2838">
        <v>835485085</v>
      </c>
      <c r="B2838">
        <v>712</v>
      </c>
      <c r="C2838">
        <v>5393</v>
      </c>
      <c r="D2838">
        <v>7700</v>
      </c>
      <c r="E2838">
        <v>410085799999000</v>
      </c>
      <c r="F2838">
        <v>97</v>
      </c>
      <c r="G2838">
        <v>19</v>
      </c>
      <c r="H2838">
        <v>2020</v>
      </c>
      <c r="I2838">
        <v>4</v>
      </c>
      <c r="J2838" t="s">
        <v>491</v>
      </c>
      <c r="K2838" s="1">
        <v>43850</v>
      </c>
      <c r="L2838" s="1">
        <v>43856</v>
      </c>
      <c r="M2838" t="s">
        <v>18</v>
      </c>
    </row>
    <row r="2839" spans="1:13" x14ac:dyDescent="0.25">
      <c r="A2839">
        <v>835485110</v>
      </c>
      <c r="B2839">
        <v>2325</v>
      </c>
      <c r="C2839">
        <v>5393</v>
      </c>
      <c r="F2839">
        <v>97</v>
      </c>
      <c r="G2839">
        <v>19</v>
      </c>
      <c r="H2839">
        <v>2020</v>
      </c>
      <c r="I2839">
        <v>4</v>
      </c>
      <c r="J2839" t="s">
        <v>491</v>
      </c>
      <c r="K2839" s="1">
        <v>43850</v>
      </c>
      <c r="L2839" s="1">
        <v>43856</v>
      </c>
      <c r="M2839" t="s">
        <v>19</v>
      </c>
    </row>
    <row r="2840" spans="1:13" x14ac:dyDescent="0.25">
      <c r="A2840">
        <v>835485010</v>
      </c>
      <c r="B2840">
        <v>5</v>
      </c>
      <c r="C2840">
        <v>5393</v>
      </c>
      <c r="D2840">
        <v>7700</v>
      </c>
      <c r="E2840">
        <v>400000610015000</v>
      </c>
      <c r="F2840">
        <v>97</v>
      </c>
      <c r="G2840">
        <v>19</v>
      </c>
      <c r="H2840">
        <v>2020</v>
      </c>
      <c r="I2840">
        <v>5</v>
      </c>
      <c r="J2840" t="s">
        <v>492</v>
      </c>
      <c r="K2840" s="1">
        <v>43857</v>
      </c>
      <c r="L2840" s="1">
        <v>43863</v>
      </c>
      <c r="M2840" t="s">
        <v>14</v>
      </c>
    </row>
    <row r="2841" spans="1:13" x14ac:dyDescent="0.25">
      <c r="A2841">
        <v>835485029</v>
      </c>
      <c r="B2841">
        <v>35</v>
      </c>
      <c r="C2841">
        <v>5393</v>
      </c>
      <c r="D2841">
        <v>7700</v>
      </c>
      <c r="E2841">
        <v>410015610040000</v>
      </c>
      <c r="F2841">
        <v>97</v>
      </c>
      <c r="G2841">
        <v>19</v>
      </c>
      <c r="H2841">
        <v>2020</v>
      </c>
      <c r="I2841">
        <v>5</v>
      </c>
      <c r="J2841" t="s">
        <v>492</v>
      </c>
      <c r="K2841" s="1">
        <v>43857</v>
      </c>
      <c r="L2841" s="1">
        <v>43863</v>
      </c>
      <c r="M2841" t="s">
        <v>15</v>
      </c>
    </row>
    <row r="2842" spans="1:13" x14ac:dyDescent="0.25">
      <c r="A2842">
        <v>835485048</v>
      </c>
      <c r="B2842">
        <v>320</v>
      </c>
      <c r="C2842">
        <v>5393</v>
      </c>
      <c r="D2842">
        <v>7700</v>
      </c>
      <c r="E2842">
        <v>410040610065000</v>
      </c>
      <c r="F2842">
        <v>97</v>
      </c>
      <c r="G2842">
        <v>19</v>
      </c>
      <c r="H2842">
        <v>2020</v>
      </c>
      <c r="I2842">
        <v>5</v>
      </c>
      <c r="J2842" t="s">
        <v>492</v>
      </c>
      <c r="K2842" s="1">
        <v>43857</v>
      </c>
      <c r="L2842" s="1">
        <v>43863</v>
      </c>
      <c r="M2842" t="s">
        <v>16</v>
      </c>
    </row>
    <row r="2843" spans="1:13" x14ac:dyDescent="0.25">
      <c r="A2843">
        <v>835485067</v>
      </c>
      <c r="B2843">
        <v>1221</v>
      </c>
      <c r="C2843">
        <v>5393</v>
      </c>
      <c r="D2843">
        <v>7700</v>
      </c>
      <c r="E2843">
        <v>410065610085000</v>
      </c>
      <c r="F2843">
        <v>97</v>
      </c>
      <c r="G2843">
        <v>19</v>
      </c>
      <c r="H2843">
        <v>2020</v>
      </c>
      <c r="I2843">
        <v>5</v>
      </c>
      <c r="J2843" t="s">
        <v>492</v>
      </c>
      <c r="K2843" s="1">
        <v>43857</v>
      </c>
      <c r="L2843" s="1">
        <v>43863</v>
      </c>
      <c r="M2843" t="s">
        <v>17</v>
      </c>
    </row>
    <row r="2844" spans="1:13" x14ac:dyDescent="0.25">
      <c r="A2844">
        <v>835485086</v>
      </c>
      <c r="B2844">
        <v>775</v>
      </c>
      <c r="C2844">
        <v>5393</v>
      </c>
      <c r="D2844">
        <v>7700</v>
      </c>
      <c r="E2844">
        <v>410085799999000</v>
      </c>
      <c r="F2844">
        <v>97</v>
      </c>
      <c r="G2844">
        <v>19</v>
      </c>
      <c r="H2844">
        <v>2020</v>
      </c>
      <c r="I2844">
        <v>5</v>
      </c>
      <c r="J2844" t="s">
        <v>492</v>
      </c>
      <c r="K2844" s="1">
        <v>43857</v>
      </c>
      <c r="L2844" s="1">
        <v>43863</v>
      </c>
      <c r="M2844" t="s">
        <v>18</v>
      </c>
    </row>
    <row r="2845" spans="1:13" x14ac:dyDescent="0.25">
      <c r="A2845">
        <v>835485114</v>
      </c>
      <c r="B2845">
        <v>2356</v>
      </c>
      <c r="C2845">
        <v>5393</v>
      </c>
      <c r="F2845">
        <v>97</v>
      </c>
      <c r="G2845">
        <v>19</v>
      </c>
      <c r="H2845">
        <v>2020</v>
      </c>
      <c r="I2845">
        <v>5</v>
      </c>
      <c r="J2845" t="s">
        <v>492</v>
      </c>
      <c r="K2845" s="1">
        <v>43857</v>
      </c>
      <c r="L2845" s="1">
        <v>43863</v>
      </c>
      <c r="M2845" t="s">
        <v>19</v>
      </c>
    </row>
    <row r="2846" spans="1:13" x14ac:dyDescent="0.25">
      <c r="A2846">
        <v>835485011</v>
      </c>
      <c r="B2846">
        <v>6</v>
      </c>
      <c r="C2846">
        <v>5393</v>
      </c>
      <c r="D2846">
        <v>7700</v>
      </c>
      <c r="E2846">
        <v>400000610015000</v>
      </c>
      <c r="F2846">
        <v>97</v>
      </c>
      <c r="G2846">
        <v>19</v>
      </c>
      <c r="H2846">
        <v>2020</v>
      </c>
      <c r="I2846">
        <v>6</v>
      </c>
      <c r="J2846" t="s">
        <v>493</v>
      </c>
      <c r="K2846" s="1">
        <v>43864</v>
      </c>
      <c r="L2846" s="1">
        <v>43870</v>
      </c>
      <c r="M2846" t="s">
        <v>14</v>
      </c>
    </row>
    <row r="2847" spans="1:13" x14ac:dyDescent="0.25">
      <c r="A2847">
        <v>835485030</v>
      </c>
      <c r="B2847">
        <v>37</v>
      </c>
      <c r="C2847">
        <v>5393</v>
      </c>
      <c r="D2847">
        <v>7700</v>
      </c>
      <c r="E2847">
        <v>410015610040000</v>
      </c>
      <c r="F2847">
        <v>97</v>
      </c>
      <c r="G2847">
        <v>19</v>
      </c>
      <c r="H2847">
        <v>2020</v>
      </c>
      <c r="I2847">
        <v>6</v>
      </c>
      <c r="J2847" t="s">
        <v>493</v>
      </c>
      <c r="K2847" s="1">
        <v>43864</v>
      </c>
      <c r="L2847" s="1">
        <v>43870</v>
      </c>
      <c r="M2847" t="s">
        <v>15</v>
      </c>
    </row>
    <row r="2848" spans="1:13" x14ac:dyDescent="0.25">
      <c r="A2848">
        <v>835485049</v>
      </c>
      <c r="B2848">
        <v>325</v>
      </c>
      <c r="C2848">
        <v>5393</v>
      </c>
      <c r="D2848">
        <v>7700</v>
      </c>
      <c r="E2848">
        <v>410040610065000</v>
      </c>
      <c r="F2848">
        <v>97</v>
      </c>
      <c r="G2848">
        <v>19</v>
      </c>
      <c r="H2848">
        <v>2020</v>
      </c>
      <c r="I2848">
        <v>6</v>
      </c>
      <c r="J2848" t="s">
        <v>493</v>
      </c>
      <c r="K2848" s="1">
        <v>43864</v>
      </c>
      <c r="L2848" s="1">
        <v>43870</v>
      </c>
      <c r="M2848" t="s">
        <v>16</v>
      </c>
    </row>
    <row r="2849" spans="1:13" x14ac:dyDescent="0.25">
      <c r="A2849">
        <v>835485068</v>
      </c>
      <c r="B2849">
        <v>1249</v>
      </c>
      <c r="C2849">
        <v>5393</v>
      </c>
      <c r="D2849">
        <v>7700</v>
      </c>
      <c r="E2849">
        <v>410065610085000</v>
      </c>
      <c r="F2849">
        <v>97</v>
      </c>
      <c r="G2849">
        <v>19</v>
      </c>
      <c r="H2849">
        <v>2020</v>
      </c>
      <c r="I2849">
        <v>6</v>
      </c>
      <c r="J2849" t="s">
        <v>493</v>
      </c>
      <c r="K2849" s="1">
        <v>43864</v>
      </c>
      <c r="L2849" s="1">
        <v>43870</v>
      </c>
      <c r="M2849" t="s">
        <v>17</v>
      </c>
    </row>
    <row r="2850" spans="1:13" x14ac:dyDescent="0.25">
      <c r="A2850">
        <v>835485087</v>
      </c>
      <c r="B2850">
        <v>729</v>
      </c>
      <c r="C2850">
        <v>5393</v>
      </c>
      <c r="D2850">
        <v>7700</v>
      </c>
      <c r="E2850">
        <v>410085799999000</v>
      </c>
      <c r="F2850">
        <v>97</v>
      </c>
      <c r="G2850">
        <v>19</v>
      </c>
      <c r="H2850">
        <v>2020</v>
      </c>
      <c r="I2850">
        <v>6</v>
      </c>
      <c r="J2850" t="s">
        <v>493</v>
      </c>
      <c r="K2850" s="1">
        <v>43864</v>
      </c>
      <c r="L2850" s="1">
        <v>43870</v>
      </c>
      <c r="M2850" t="s">
        <v>18</v>
      </c>
    </row>
    <row r="2851" spans="1:13" x14ac:dyDescent="0.25">
      <c r="A2851">
        <v>835485104</v>
      </c>
      <c r="B2851">
        <v>2346</v>
      </c>
      <c r="C2851">
        <v>5393</v>
      </c>
      <c r="F2851">
        <v>97</v>
      </c>
      <c r="G2851">
        <v>19</v>
      </c>
      <c r="H2851">
        <v>2020</v>
      </c>
      <c r="I2851">
        <v>6</v>
      </c>
      <c r="J2851" t="s">
        <v>493</v>
      </c>
      <c r="K2851" s="1">
        <v>43864</v>
      </c>
      <c r="L2851" s="1">
        <v>43870</v>
      </c>
      <c r="M2851" t="s">
        <v>19</v>
      </c>
    </row>
    <row r="2852" spans="1:13" x14ac:dyDescent="0.25">
      <c r="A2852">
        <v>835485012</v>
      </c>
      <c r="B2852">
        <v>9</v>
      </c>
      <c r="C2852">
        <v>5393</v>
      </c>
      <c r="D2852">
        <v>7700</v>
      </c>
      <c r="E2852">
        <v>400000610015000</v>
      </c>
      <c r="F2852">
        <v>97</v>
      </c>
      <c r="G2852">
        <v>19</v>
      </c>
      <c r="H2852">
        <v>2020</v>
      </c>
      <c r="I2852">
        <v>7</v>
      </c>
      <c r="J2852" t="s">
        <v>494</v>
      </c>
      <c r="K2852" s="1">
        <v>43871</v>
      </c>
      <c r="L2852" s="1">
        <v>43877</v>
      </c>
      <c r="M2852" t="s">
        <v>14</v>
      </c>
    </row>
    <row r="2853" spans="1:13" x14ac:dyDescent="0.25">
      <c r="A2853">
        <v>835485031</v>
      </c>
      <c r="B2853">
        <v>34</v>
      </c>
      <c r="C2853">
        <v>5393</v>
      </c>
      <c r="D2853">
        <v>7700</v>
      </c>
      <c r="E2853">
        <v>410015610040000</v>
      </c>
      <c r="F2853">
        <v>97</v>
      </c>
      <c r="G2853">
        <v>19</v>
      </c>
      <c r="H2853">
        <v>2020</v>
      </c>
      <c r="I2853">
        <v>7</v>
      </c>
      <c r="J2853" t="s">
        <v>494</v>
      </c>
      <c r="K2853" s="1">
        <v>43871</v>
      </c>
      <c r="L2853" s="1">
        <v>43877</v>
      </c>
      <c r="M2853" t="s">
        <v>15</v>
      </c>
    </row>
    <row r="2854" spans="1:13" x14ac:dyDescent="0.25">
      <c r="A2854">
        <v>835485050</v>
      </c>
      <c r="B2854">
        <v>310</v>
      </c>
      <c r="C2854">
        <v>5393</v>
      </c>
      <c r="D2854">
        <v>7700</v>
      </c>
      <c r="E2854">
        <v>410040610065000</v>
      </c>
      <c r="F2854">
        <v>97</v>
      </c>
      <c r="G2854">
        <v>19</v>
      </c>
      <c r="H2854">
        <v>2020</v>
      </c>
      <c r="I2854">
        <v>7</v>
      </c>
      <c r="J2854" t="s">
        <v>494</v>
      </c>
      <c r="K2854" s="1">
        <v>43871</v>
      </c>
      <c r="L2854" s="1">
        <v>43877</v>
      </c>
      <c r="M2854" t="s">
        <v>16</v>
      </c>
    </row>
    <row r="2855" spans="1:13" x14ac:dyDescent="0.25">
      <c r="A2855">
        <v>835485069</v>
      </c>
      <c r="B2855">
        <v>1223</v>
      </c>
      <c r="C2855">
        <v>5393</v>
      </c>
      <c r="D2855">
        <v>7700</v>
      </c>
      <c r="E2855">
        <v>410065610085000</v>
      </c>
      <c r="F2855">
        <v>97</v>
      </c>
      <c r="G2855">
        <v>19</v>
      </c>
      <c r="H2855">
        <v>2020</v>
      </c>
      <c r="I2855">
        <v>7</v>
      </c>
      <c r="J2855" t="s">
        <v>494</v>
      </c>
      <c r="K2855" s="1">
        <v>43871</v>
      </c>
      <c r="L2855" s="1">
        <v>43877</v>
      </c>
      <c r="M2855" t="s">
        <v>17</v>
      </c>
    </row>
    <row r="2856" spans="1:13" x14ac:dyDescent="0.25">
      <c r="A2856">
        <v>835485088</v>
      </c>
      <c r="B2856">
        <v>806</v>
      </c>
      <c r="C2856">
        <v>5393</v>
      </c>
      <c r="D2856">
        <v>7700</v>
      </c>
      <c r="E2856">
        <v>410085799999000</v>
      </c>
      <c r="F2856">
        <v>97</v>
      </c>
      <c r="G2856">
        <v>19</v>
      </c>
      <c r="H2856">
        <v>2020</v>
      </c>
      <c r="I2856">
        <v>7</v>
      </c>
      <c r="J2856" t="s">
        <v>494</v>
      </c>
      <c r="K2856" s="1">
        <v>43871</v>
      </c>
      <c r="L2856" s="1">
        <v>43877</v>
      </c>
      <c r="M2856" t="s">
        <v>18</v>
      </c>
    </row>
    <row r="2857" spans="1:13" x14ac:dyDescent="0.25">
      <c r="A2857">
        <v>835485117</v>
      </c>
      <c r="B2857">
        <v>2382</v>
      </c>
      <c r="C2857">
        <v>5393</v>
      </c>
      <c r="F2857">
        <v>97</v>
      </c>
      <c r="G2857">
        <v>19</v>
      </c>
      <c r="H2857">
        <v>2020</v>
      </c>
      <c r="I2857">
        <v>7</v>
      </c>
      <c r="J2857" t="s">
        <v>494</v>
      </c>
      <c r="K2857" s="1">
        <v>43871</v>
      </c>
      <c r="L2857" s="1">
        <v>43877</v>
      </c>
      <c r="M2857" t="s">
        <v>19</v>
      </c>
    </row>
    <row r="2858" spans="1:13" x14ac:dyDescent="0.25">
      <c r="A2858">
        <v>835485013</v>
      </c>
      <c r="B2858">
        <v>9</v>
      </c>
      <c r="C2858">
        <v>5393</v>
      </c>
      <c r="D2858">
        <v>7700</v>
      </c>
      <c r="E2858">
        <v>400000610015000</v>
      </c>
      <c r="F2858">
        <v>97</v>
      </c>
      <c r="G2858">
        <v>19</v>
      </c>
      <c r="H2858">
        <v>2020</v>
      </c>
      <c r="I2858">
        <v>8</v>
      </c>
      <c r="J2858" t="s">
        <v>495</v>
      </c>
      <c r="K2858" s="1">
        <v>43878</v>
      </c>
      <c r="L2858" s="1">
        <v>43884</v>
      </c>
      <c r="M2858" t="s">
        <v>14</v>
      </c>
    </row>
    <row r="2859" spans="1:13" x14ac:dyDescent="0.25">
      <c r="A2859">
        <v>835485032</v>
      </c>
      <c r="B2859">
        <v>26</v>
      </c>
      <c r="C2859">
        <v>5393</v>
      </c>
      <c r="D2859">
        <v>7700</v>
      </c>
      <c r="E2859">
        <v>410015610040000</v>
      </c>
      <c r="F2859">
        <v>97</v>
      </c>
      <c r="G2859">
        <v>19</v>
      </c>
      <c r="H2859">
        <v>2020</v>
      </c>
      <c r="I2859">
        <v>8</v>
      </c>
      <c r="J2859" t="s">
        <v>495</v>
      </c>
      <c r="K2859" s="1">
        <v>43878</v>
      </c>
      <c r="L2859" s="1">
        <v>43884</v>
      </c>
      <c r="M2859" t="s">
        <v>15</v>
      </c>
    </row>
    <row r="2860" spans="1:13" x14ac:dyDescent="0.25">
      <c r="A2860">
        <v>835485051</v>
      </c>
      <c r="B2860">
        <v>333</v>
      </c>
      <c r="C2860">
        <v>5393</v>
      </c>
      <c r="D2860">
        <v>7700</v>
      </c>
      <c r="E2860">
        <v>410040610065000</v>
      </c>
      <c r="F2860">
        <v>97</v>
      </c>
      <c r="G2860">
        <v>19</v>
      </c>
      <c r="H2860">
        <v>2020</v>
      </c>
      <c r="I2860">
        <v>8</v>
      </c>
      <c r="J2860" t="s">
        <v>495</v>
      </c>
      <c r="K2860" s="1">
        <v>43878</v>
      </c>
      <c r="L2860" s="1">
        <v>43884</v>
      </c>
      <c r="M2860" t="s">
        <v>16</v>
      </c>
    </row>
    <row r="2861" spans="1:13" x14ac:dyDescent="0.25">
      <c r="A2861">
        <v>835485070</v>
      </c>
      <c r="B2861">
        <v>1213</v>
      </c>
      <c r="C2861">
        <v>5393</v>
      </c>
      <c r="D2861">
        <v>7700</v>
      </c>
      <c r="E2861">
        <v>410065610085000</v>
      </c>
      <c r="F2861">
        <v>97</v>
      </c>
      <c r="G2861">
        <v>19</v>
      </c>
      <c r="H2861">
        <v>2020</v>
      </c>
      <c r="I2861">
        <v>8</v>
      </c>
      <c r="J2861" t="s">
        <v>495</v>
      </c>
      <c r="K2861" s="1">
        <v>43878</v>
      </c>
      <c r="L2861" s="1">
        <v>43884</v>
      </c>
      <c r="M2861" t="s">
        <v>17</v>
      </c>
    </row>
    <row r="2862" spans="1:13" x14ac:dyDescent="0.25">
      <c r="A2862">
        <v>835485089</v>
      </c>
      <c r="B2862">
        <v>755</v>
      </c>
      <c r="C2862">
        <v>5393</v>
      </c>
      <c r="D2862">
        <v>7700</v>
      </c>
      <c r="E2862">
        <v>410085799999000</v>
      </c>
      <c r="F2862">
        <v>97</v>
      </c>
      <c r="G2862">
        <v>19</v>
      </c>
      <c r="H2862">
        <v>2020</v>
      </c>
      <c r="I2862">
        <v>8</v>
      </c>
      <c r="J2862" t="s">
        <v>495</v>
      </c>
      <c r="K2862" s="1">
        <v>43878</v>
      </c>
      <c r="L2862" s="1">
        <v>43884</v>
      </c>
      <c r="M2862" t="s">
        <v>18</v>
      </c>
    </row>
    <row r="2863" spans="1:13" x14ac:dyDescent="0.25">
      <c r="A2863">
        <v>835485119</v>
      </c>
      <c r="B2863">
        <v>2336</v>
      </c>
      <c r="C2863">
        <v>5393</v>
      </c>
      <c r="F2863">
        <v>97</v>
      </c>
      <c r="G2863">
        <v>19</v>
      </c>
      <c r="H2863">
        <v>2020</v>
      </c>
      <c r="I2863">
        <v>8</v>
      </c>
      <c r="J2863" t="s">
        <v>495</v>
      </c>
      <c r="K2863" s="1">
        <v>43878</v>
      </c>
      <c r="L2863" s="1">
        <v>43884</v>
      </c>
      <c r="M2863" t="s">
        <v>19</v>
      </c>
    </row>
    <row r="2864" spans="1:13" x14ac:dyDescent="0.25">
      <c r="A2864">
        <v>835485014</v>
      </c>
      <c r="B2864">
        <v>9</v>
      </c>
      <c r="C2864">
        <v>5393</v>
      </c>
      <c r="D2864">
        <v>7700</v>
      </c>
      <c r="E2864">
        <v>400000610015000</v>
      </c>
      <c r="F2864">
        <v>97</v>
      </c>
      <c r="G2864">
        <v>19</v>
      </c>
      <c r="H2864">
        <v>2020</v>
      </c>
      <c r="I2864">
        <v>9</v>
      </c>
      <c r="J2864" t="s">
        <v>496</v>
      </c>
      <c r="K2864" s="1">
        <v>43885</v>
      </c>
      <c r="L2864" s="1">
        <v>43891</v>
      </c>
      <c r="M2864" t="s">
        <v>14</v>
      </c>
    </row>
    <row r="2865" spans="1:13" x14ac:dyDescent="0.25">
      <c r="A2865">
        <v>835485033</v>
      </c>
      <c r="B2865">
        <v>40</v>
      </c>
      <c r="C2865">
        <v>5393</v>
      </c>
      <c r="D2865">
        <v>7700</v>
      </c>
      <c r="E2865">
        <v>410015610040000</v>
      </c>
      <c r="F2865">
        <v>97</v>
      </c>
      <c r="G2865">
        <v>19</v>
      </c>
      <c r="H2865">
        <v>2020</v>
      </c>
      <c r="I2865">
        <v>9</v>
      </c>
      <c r="J2865" t="s">
        <v>496</v>
      </c>
      <c r="K2865" s="1">
        <v>43885</v>
      </c>
      <c r="L2865" s="1">
        <v>43891</v>
      </c>
      <c r="M2865" t="s">
        <v>15</v>
      </c>
    </row>
    <row r="2866" spans="1:13" x14ac:dyDescent="0.25">
      <c r="A2866">
        <v>835485052</v>
      </c>
      <c r="B2866">
        <v>322</v>
      </c>
      <c r="C2866">
        <v>5393</v>
      </c>
      <c r="D2866">
        <v>7700</v>
      </c>
      <c r="E2866">
        <v>410040610065000</v>
      </c>
      <c r="F2866">
        <v>97</v>
      </c>
      <c r="G2866">
        <v>19</v>
      </c>
      <c r="H2866">
        <v>2020</v>
      </c>
      <c r="I2866">
        <v>9</v>
      </c>
      <c r="J2866" t="s">
        <v>496</v>
      </c>
      <c r="K2866" s="1">
        <v>43885</v>
      </c>
      <c r="L2866" s="1">
        <v>43891</v>
      </c>
      <c r="M2866" t="s">
        <v>16</v>
      </c>
    </row>
    <row r="2867" spans="1:13" x14ac:dyDescent="0.25">
      <c r="A2867">
        <v>835485071</v>
      </c>
      <c r="B2867">
        <v>1247</v>
      </c>
      <c r="C2867">
        <v>5393</v>
      </c>
      <c r="D2867">
        <v>7700</v>
      </c>
      <c r="E2867">
        <v>410065610085000</v>
      </c>
      <c r="F2867">
        <v>97</v>
      </c>
      <c r="G2867">
        <v>19</v>
      </c>
      <c r="H2867">
        <v>2020</v>
      </c>
      <c r="I2867">
        <v>9</v>
      </c>
      <c r="J2867" t="s">
        <v>496</v>
      </c>
      <c r="K2867" s="1">
        <v>43885</v>
      </c>
      <c r="L2867" s="1">
        <v>43891</v>
      </c>
      <c r="M2867" t="s">
        <v>17</v>
      </c>
    </row>
    <row r="2868" spans="1:13" x14ac:dyDescent="0.25">
      <c r="A2868">
        <v>835485090</v>
      </c>
      <c r="B2868">
        <v>728</v>
      </c>
      <c r="C2868">
        <v>5393</v>
      </c>
      <c r="D2868">
        <v>7700</v>
      </c>
      <c r="E2868">
        <v>410085799999000</v>
      </c>
      <c r="F2868">
        <v>97</v>
      </c>
      <c r="G2868">
        <v>19</v>
      </c>
      <c r="H2868">
        <v>2020</v>
      </c>
      <c r="I2868">
        <v>9</v>
      </c>
      <c r="J2868" t="s">
        <v>496</v>
      </c>
      <c r="K2868" s="1">
        <v>43885</v>
      </c>
      <c r="L2868" s="1">
        <v>43891</v>
      </c>
      <c r="M2868" t="s">
        <v>18</v>
      </c>
    </row>
    <row r="2869" spans="1:13" x14ac:dyDescent="0.25">
      <c r="A2869">
        <v>835485103</v>
      </c>
      <c r="B2869">
        <v>2346</v>
      </c>
      <c r="C2869">
        <v>5393</v>
      </c>
      <c r="F2869">
        <v>97</v>
      </c>
      <c r="G2869">
        <v>19</v>
      </c>
      <c r="H2869">
        <v>2020</v>
      </c>
      <c r="I2869">
        <v>9</v>
      </c>
      <c r="J2869" t="s">
        <v>496</v>
      </c>
      <c r="K2869" s="1">
        <v>43885</v>
      </c>
      <c r="L2869" s="1">
        <v>43891</v>
      </c>
      <c r="M2869" t="s">
        <v>19</v>
      </c>
    </row>
    <row r="2870" spans="1:13" x14ac:dyDescent="0.25">
      <c r="A2870">
        <v>835485015</v>
      </c>
      <c r="B2870">
        <v>5</v>
      </c>
      <c r="C2870">
        <v>5393</v>
      </c>
      <c r="D2870">
        <v>7700</v>
      </c>
      <c r="E2870">
        <v>400000610015000</v>
      </c>
      <c r="F2870">
        <v>97</v>
      </c>
      <c r="G2870">
        <v>19</v>
      </c>
      <c r="H2870">
        <v>2020</v>
      </c>
      <c r="I2870">
        <v>10</v>
      </c>
      <c r="J2870" t="s">
        <v>497</v>
      </c>
      <c r="K2870" s="1">
        <v>43892</v>
      </c>
      <c r="L2870" s="1">
        <v>43898</v>
      </c>
      <c r="M2870" t="s">
        <v>14</v>
      </c>
    </row>
    <row r="2871" spans="1:13" x14ac:dyDescent="0.25">
      <c r="A2871">
        <v>835485034</v>
      </c>
      <c r="B2871">
        <v>37</v>
      </c>
      <c r="C2871">
        <v>5393</v>
      </c>
      <c r="D2871">
        <v>7700</v>
      </c>
      <c r="E2871">
        <v>410015610040000</v>
      </c>
      <c r="F2871">
        <v>97</v>
      </c>
      <c r="G2871">
        <v>19</v>
      </c>
      <c r="H2871">
        <v>2020</v>
      </c>
      <c r="I2871">
        <v>10</v>
      </c>
      <c r="J2871" t="s">
        <v>497</v>
      </c>
      <c r="K2871" s="1">
        <v>43892</v>
      </c>
      <c r="L2871" s="1">
        <v>43898</v>
      </c>
      <c r="M2871" t="s">
        <v>15</v>
      </c>
    </row>
    <row r="2872" spans="1:13" x14ac:dyDescent="0.25">
      <c r="A2872">
        <v>835485053</v>
      </c>
      <c r="B2872">
        <v>331</v>
      </c>
      <c r="C2872">
        <v>5393</v>
      </c>
      <c r="D2872">
        <v>7700</v>
      </c>
      <c r="E2872">
        <v>410040610065000</v>
      </c>
      <c r="F2872">
        <v>97</v>
      </c>
      <c r="G2872">
        <v>19</v>
      </c>
      <c r="H2872">
        <v>2020</v>
      </c>
      <c r="I2872">
        <v>10</v>
      </c>
      <c r="J2872" t="s">
        <v>497</v>
      </c>
      <c r="K2872" s="1">
        <v>43892</v>
      </c>
      <c r="L2872" s="1">
        <v>43898</v>
      </c>
      <c r="M2872" t="s">
        <v>16</v>
      </c>
    </row>
    <row r="2873" spans="1:13" x14ac:dyDescent="0.25">
      <c r="A2873">
        <v>835485072</v>
      </c>
      <c r="B2873">
        <v>1188</v>
      </c>
      <c r="C2873">
        <v>5393</v>
      </c>
      <c r="D2873">
        <v>7700</v>
      </c>
      <c r="E2873">
        <v>410065610085000</v>
      </c>
      <c r="F2873">
        <v>97</v>
      </c>
      <c r="G2873">
        <v>19</v>
      </c>
      <c r="H2873">
        <v>2020</v>
      </c>
      <c r="I2873">
        <v>10</v>
      </c>
      <c r="J2873" t="s">
        <v>497</v>
      </c>
      <c r="K2873" s="1">
        <v>43892</v>
      </c>
      <c r="L2873" s="1">
        <v>43898</v>
      </c>
      <c r="M2873" t="s">
        <v>17</v>
      </c>
    </row>
    <row r="2874" spans="1:13" x14ac:dyDescent="0.25">
      <c r="A2874">
        <v>835485091</v>
      </c>
      <c r="B2874">
        <v>720</v>
      </c>
      <c r="C2874">
        <v>5393</v>
      </c>
      <c r="D2874">
        <v>7700</v>
      </c>
      <c r="E2874">
        <v>410085799999000</v>
      </c>
      <c r="F2874">
        <v>97</v>
      </c>
      <c r="G2874">
        <v>19</v>
      </c>
      <c r="H2874">
        <v>2020</v>
      </c>
      <c r="I2874">
        <v>10</v>
      </c>
      <c r="J2874" t="s">
        <v>497</v>
      </c>
      <c r="K2874" s="1">
        <v>43892</v>
      </c>
      <c r="L2874" s="1">
        <v>43898</v>
      </c>
      <c r="M2874" t="s">
        <v>18</v>
      </c>
    </row>
    <row r="2875" spans="1:13" x14ac:dyDescent="0.25">
      <c r="A2875">
        <v>835485115</v>
      </c>
      <c r="B2875">
        <v>2281</v>
      </c>
      <c r="C2875">
        <v>5393</v>
      </c>
      <c r="F2875">
        <v>97</v>
      </c>
      <c r="G2875">
        <v>19</v>
      </c>
      <c r="H2875">
        <v>2020</v>
      </c>
      <c r="I2875">
        <v>10</v>
      </c>
      <c r="J2875" t="s">
        <v>497</v>
      </c>
      <c r="K2875" s="1">
        <v>43892</v>
      </c>
      <c r="L2875" s="1">
        <v>43898</v>
      </c>
      <c r="M2875" t="s">
        <v>19</v>
      </c>
    </row>
    <row r="2876" spans="1:13" x14ac:dyDescent="0.25">
      <c r="A2876">
        <v>835485016</v>
      </c>
      <c r="B2876">
        <v>8</v>
      </c>
      <c r="C2876">
        <v>5393</v>
      </c>
      <c r="D2876">
        <v>7700</v>
      </c>
      <c r="E2876">
        <v>400000610015000</v>
      </c>
      <c r="F2876">
        <v>97</v>
      </c>
      <c r="G2876">
        <v>19</v>
      </c>
      <c r="H2876">
        <v>2020</v>
      </c>
      <c r="I2876">
        <v>11</v>
      </c>
      <c r="J2876" t="s">
        <v>498</v>
      </c>
      <c r="K2876" s="1">
        <v>43899</v>
      </c>
      <c r="L2876" s="1">
        <v>43905</v>
      </c>
      <c r="M2876" t="s">
        <v>14</v>
      </c>
    </row>
    <row r="2877" spans="1:13" x14ac:dyDescent="0.25">
      <c r="A2877">
        <v>835485035</v>
      </c>
      <c r="B2877">
        <v>31</v>
      </c>
      <c r="C2877">
        <v>5393</v>
      </c>
      <c r="D2877">
        <v>7700</v>
      </c>
      <c r="E2877">
        <v>410015610040000</v>
      </c>
      <c r="F2877">
        <v>97</v>
      </c>
      <c r="G2877">
        <v>19</v>
      </c>
      <c r="H2877">
        <v>2020</v>
      </c>
      <c r="I2877">
        <v>11</v>
      </c>
      <c r="J2877" t="s">
        <v>498</v>
      </c>
      <c r="K2877" s="1">
        <v>43899</v>
      </c>
      <c r="L2877" s="1">
        <v>43905</v>
      </c>
      <c r="M2877" t="s">
        <v>15</v>
      </c>
    </row>
    <row r="2878" spans="1:13" x14ac:dyDescent="0.25">
      <c r="A2878">
        <v>835485054</v>
      </c>
      <c r="B2878">
        <v>319</v>
      </c>
      <c r="C2878">
        <v>5393</v>
      </c>
      <c r="D2878">
        <v>7700</v>
      </c>
      <c r="E2878">
        <v>410040610065000</v>
      </c>
      <c r="F2878">
        <v>97</v>
      </c>
      <c r="G2878">
        <v>19</v>
      </c>
      <c r="H2878">
        <v>2020</v>
      </c>
      <c r="I2878">
        <v>11</v>
      </c>
      <c r="J2878" t="s">
        <v>498</v>
      </c>
      <c r="K2878" s="1">
        <v>43899</v>
      </c>
      <c r="L2878" s="1">
        <v>43905</v>
      </c>
      <c r="M2878" t="s">
        <v>16</v>
      </c>
    </row>
    <row r="2879" spans="1:13" x14ac:dyDescent="0.25">
      <c r="A2879">
        <v>835485073</v>
      </c>
      <c r="B2879">
        <v>1215</v>
      </c>
      <c r="C2879">
        <v>5393</v>
      </c>
      <c r="D2879">
        <v>7700</v>
      </c>
      <c r="E2879">
        <v>410065610085000</v>
      </c>
      <c r="F2879">
        <v>97</v>
      </c>
      <c r="G2879">
        <v>19</v>
      </c>
      <c r="H2879">
        <v>2020</v>
      </c>
      <c r="I2879">
        <v>11</v>
      </c>
      <c r="J2879" t="s">
        <v>498</v>
      </c>
      <c r="K2879" s="1">
        <v>43899</v>
      </c>
      <c r="L2879" s="1">
        <v>43905</v>
      </c>
      <c r="M2879" t="s">
        <v>17</v>
      </c>
    </row>
    <row r="2880" spans="1:13" x14ac:dyDescent="0.25">
      <c r="A2880">
        <v>835485092</v>
      </c>
      <c r="B2880">
        <v>716</v>
      </c>
      <c r="C2880">
        <v>5393</v>
      </c>
      <c r="D2880">
        <v>7700</v>
      </c>
      <c r="E2880">
        <v>410085799999000</v>
      </c>
      <c r="F2880">
        <v>97</v>
      </c>
      <c r="G2880">
        <v>19</v>
      </c>
      <c r="H2880">
        <v>2020</v>
      </c>
      <c r="I2880">
        <v>11</v>
      </c>
      <c r="J2880" t="s">
        <v>498</v>
      </c>
      <c r="K2880" s="1">
        <v>43899</v>
      </c>
      <c r="L2880" s="1">
        <v>43905</v>
      </c>
      <c r="M2880" t="s">
        <v>18</v>
      </c>
    </row>
    <row r="2881" spans="1:13" x14ac:dyDescent="0.25">
      <c r="A2881">
        <v>835485106</v>
      </c>
      <c r="B2881">
        <v>2289</v>
      </c>
      <c r="C2881">
        <v>5393</v>
      </c>
      <c r="F2881">
        <v>97</v>
      </c>
      <c r="G2881">
        <v>19</v>
      </c>
      <c r="H2881">
        <v>2020</v>
      </c>
      <c r="I2881">
        <v>11</v>
      </c>
      <c r="J2881" t="s">
        <v>498</v>
      </c>
      <c r="K2881" s="1">
        <v>43899</v>
      </c>
      <c r="L2881" s="1">
        <v>43905</v>
      </c>
      <c r="M2881" t="s">
        <v>19</v>
      </c>
    </row>
    <row r="2882" spans="1:13" x14ac:dyDescent="0.25">
      <c r="A2882">
        <v>835485017</v>
      </c>
      <c r="B2882">
        <v>9</v>
      </c>
      <c r="C2882">
        <v>5393</v>
      </c>
      <c r="D2882">
        <v>7700</v>
      </c>
      <c r="E2882">
        <v>400000610015000</v>
      </c>
      <c r="F2882">
        <v>97</v>
      </c>
      <c r="G2882">
        <v>19</v>
      </c>
      <c r="H2882">
        <v>2020</v>
      </c>
      <c r="I2882">
        <v>12</v>
      </c>
      <c r="J2882" t="s">
        <v>499</v>
      </c>
      <c r="K2882" s="1">
        <v>43906</v>
      </c>
      <c r="L2882" s="1">
        <v>43912</v>
      </c>
      <c r="M2882" t="s">
        <v>14</v>
      </c>
    </row>
    <row r="2883" spans="1:13" x14ac:dyDescent="0.25">
      <c r="A2883">
        <v>835485036</v>
      </c>
      <c r="B2883">
        <v>32</v>
      </c>
      <c r="C2883">
        <v>5393</v>
      </c>
      <c r="D2883">
        <v>7700</v>
      </c>
      <c r="E2883">
        <v>410015610040000</v>
      </c>
      <c r="F2883">
        <v>97</v>
      </c>
      <c r="G2883">
        <v>19</v>
      </c>
      <c r="H2883">
        <v>2020</v>
      </c>
      <c r="I2883">
        <v>12</v>
      </c>
      <c r="J2883" t="s">
        <v>499</v>
      </c>
      <c r="K2883" s="1">
        <v>43906</v>
      </c>
      <c r="L2883" s="1">
        <v>43912</v>
      </c>
      <c r="M2883" t="s">
        <v>15</v>
      </c>
    </row>
    <row r="2884" spans="1:13" x14ac:dyDescent="0.25">
      <c r="A2884">
        <v>835485055</v>
      </c>
      <c r="B2884">
        <v>351</v>
      </c>
      <c r="C2884">
        <v>5393</v>
      </c>
      <c r="D2884">
        <v>7700</v>
      </c>
      <c r="E2884">
        <v>410040610065000</v>
      </c>
      <c r="F2884">
        <v>97</v>
      </c>
      <c r="G2884">
        <v>19</v>
      </c>
      <c r="H2884">
        <v>2020</v>
      </c>
      <c r="I2884">
        <v>12</v>
      </c>
      <c r="J2884" t="s">
        <v>499</v>
      </c>
      <c r="K2884" s="1">
        <v>43906</v>
      </c>
      <c r="L2884" s="1">
        <v>43912</v>
      </c>
      <c r="M2884" t="s">
        <v>16</v>
      </c>
    </row>
    <row r="2885" spans="1:13" x14ac:dyDescent="0.25">
      <c r="A2885">
        <v>835485074</v>
      </c>
      <c r="B2885">
        <v>1206</v>
      </c>
      <c r="C2885">
        <v>5393</v>
      </c>
      <c r="D2885">
        <v>7700</v>
      </c>
      <c r="E2885">
        <v>410065610085000</v>
      </c>
      <c r="F2885">
        <v>97</v>
      </c>
      <c r="G2885">
        <v>19</v>
      </c>
      <c r="H2885">
        <v>2020</v>
      </c>
      <c r="I2885">
        <v>12</v>
      </c>
      <c r="J2885" t="s">
        <v>499</v>
      </c>
      <c r="K2885" s="1">
        <v>43906</v>
      </c>
      <c r="L2885" s="1">
        <v>43912</v>
      </c>
      <c r="M2885" t="s">
        <v>17</v>
      </c>
    </row>
    <row r="2886" spans="1:13" x14ac:dyDescent="0.25">
      <c r="A2886">
        <v>835485093</v>
      </c>
      <c r="B2886">
        <v>716</v>
      </c>
      <c r="C2886">
        <v>5393</v>
      </c>
      <c r="D2886">
        <v>7700</v>
      </c>
      <c r="E2886">
        <v>410085799999000</v>
      </c>
      <c r="F2886">
        <v>97</v>
      </c>
      <c r="G2886">
        <v>19</v>
      </c>
      <c r="H2886">
        <v>2020</v>
      </c>
      <c r="I2886">
        <v>12</v>
      </c>
      <c r="J2886" t="s">
        <v>499</v>
      </c>
      <c r="K2886" s="1">
        <v>43906</v>
      </c>
      <c r="L2886" s="1">
        <v>43912</v>
      </c>
      <c r="M2886" t="s">
        <v>18</v>
      </c>
    </row>
    <row r="2887" spans="1:13" x14ac:dyDescent="0.25">
      <c r="A2887">
        <v>835485111</v>
      </c>
      <c r="B2887">
        <v>2314</v>
      </c>
      <c r="C2887">
        <v>5393</v>
      </c>
      <c r="F2887">
        <v>97</v>
      </c>
      <c r="G2887">
        <v>19</v>
      </c>
      <c r="H2887">
        <v>2020</v>
      </c>
      <c r="I2887">
        <v>12</v>
      </c>
      <c r="J2887" t="s">
        <v>499</v>
      </c>
      <c r="K2887" s="1">
        <v>43906</v>
      </c>
      <c r="L2887" s="1">
        <v>43912</v>
      </c>
      <c r="M2887" t="s">
        <v>19</v>
      </c>
    </row>
    <row r="2888" spans="1:13" x14ac:dyDescent="0.25">
      <c r="A2888">
        <v>835485018</v>
      </c>
      <c r="B2888">
        <v>8</v>
      </c>
      <c r="C2888">
        <v>5393</v>
      </c>
      <c r="D2888">
        <v>7700</v>
      </c>
      <c r="E2888">
        <v>400000610015000</v>
      </c>
      <c r="F2888">
        <v>97</v>
      </c>
      <c r="G2888">
        <v>19</v>
      </c>
      <c r="H2888">
        <v>2020</v>
      </c>
      <c r="I2888">
        <v>13</v>
      </c>
      <c r="J2888" t="s">
        <v>502</v>
      </c>
      <c r="K2888" s="1">
        <v>43913</v>
      </c>
      <c r="L2888" s="1">
        <v>43919</v>
      </c>
      <c r="M2888" t="s">
        <v>14</v>
      </c>
    </row>
    <row r="2889" spans="1:13" x14ac:dyDescent="0.25">
      <c r="A2889">
        <v>835485037</v>
      </c>
      <c r="B2889">
        <v>34</v>
      </c>
      <c r="C2889">
        <v>5393</v>
      </c>
      <c r="D2889">
        <v>7700</v>
      </c>
      <c r="E2889">
        <v>410015610040000</v>
      </c>
      <c r="F2889">
        <v>97</v>
      </c>
      <c r="G2889">
        <v>19</v>
      </c>
      <c r="H2889">
        <v>2020</v>
      </c>
      <c r="I2889">
        <v>13</v>
      </c>
      <c r="J2889" t="s">
        <v>502</v>
      </c>
      <c r="K2889" s="1">
        <v>43913</v>
      </c>
      <c r="L2889" s="1">
        <v>43919</v>
      </c>
      <c r="M2889" t="s">
        <v>15</v>
      </c>
    </row>
    <row r="2890" spans="1:13" x14ac:dyDescent="0.25">
      <c r="A2890">
        <v>835485056</v>
      </c>
      <c r="B2890">
        <v>335</v>
      </c>
      <c r="C2890">
        <v>5393</v>
      </c>
      <c r="D2890">
        <v>7700</v>
      </c>
      <c r="E2890">
        <v>410040610065000</v>
      </c>
      <c r="F2890">
        <v>97</v>
      </c>
      <c r="G2890">
        <v>19</v>
      </c>
      <c r="H2890">
        <v>2020</v>
      </c>
      <c r="I2890">
        <v>13</v>
      </c>
      <c r="J2890" t="s">
        <v>502</v>
      </c>
      <c r="K2890" s="1">
        <v>43913</v>
      </c>
      <c r="L2890" s="1">
        <v>43919</v>
      </c>
      <c r="M2890" t="s">
        <v>16</v>
      </c>
    </row>
    <row r="2891" spans="1:13" x14ac:dyDescent="0.25">
      <c r="A2891">
        <v>835485075</v>
      </c>
      <c r="B2891">
        <v>1216</v>
      </c>
      <c r="C2891">
        <v>5393</v>
      </c>
      <c r="D2891">
        <v>7700</v>
      </c>
      <c r="E2891">
        <v>410065610085000</v>
      </c>
      <c r="F2891">
        <v>97</v>
      </c>
      <c r="G2891">
        <v>19</v>
      </c>
      <c r="H2891">
        <v>2020</v>
      </c>
      <c r="I2891">
        <v>13</v>
      </c>
      <c r="J2891" t="s">
        <v>502</v>
      </c>
      <c r="K2891" s="1">
        <v>43913</v>
      </c>
      <c r="L2891" s="1">
        <v>43919</v>
      </c>
      <c r="M2891" t="s">
        <v>17</v>
      </c>
    </row>
    <row r="2892" spans="1:13" x14ac:dyDescent="0.25">
      <c r="A2892">
        <v>835485094</v>
      </c>
      <c r="B2892">
        <v>685</v>
      </c>
      <c r="C2892">
        <v>5393</v>
      </c>
      <c r="D2892">
        <v>7700</v>
      </c>
      <c r="E2892">
        <v>410085799999000</v>
      </c>
      <c r="F2892">
        <v>97</v>
      </c>
      <c r="G2892">
        <v>19</v>
      </c>
      <c r="H2892">
        <v>2020</v>
      </c>
      <c r="I2892">
        <v>13</v>
      </c>
      <c r="J2892" t="s">
        <v>502</v>
      </c>
      <c r="K2892" s="1">
        <v>43913</v>
      </c>
      <c r="L2892" s="1">
        <v>43919</v>
      </c>
      <c r="M2892" t="s">
        <v>18</v>
      </c>
    </row>
    <row r="2893" spans="1:13" x14ac:dyDescent="0.25">
      <c r="A2893">
        <v>835485113</v>
      </c>
      <c r="B2893">
        <v>2278</v>
      </c>
      <c r="C2893">
        <v>5393</v>
      </c>
      <c r="F2893">
        <v>97</v>
      </c>
      <c r="G2893">
        <v>19</v>
      </c>
      <c r="H2893">
        <v>2020</v>
      </c>
      <c r="I2893">
        <v>13</v>
      </c>
      <c r="J2893" t="s">
        <v>502</v>
      </c>
      <c r="K2893" s="1">
        <v>43913</v>
      </c>
      <c r="L2893" s="1">
        <v>43919</v>
      </c>
      <c r="M2893" t="s">
        <v>19</v>
      </c>
    </row>
    <row r="2894" spans="1:13" x14ac:dyDescent="0.25">
      <c r="A2894">
        <v>835485019</v>
      </c>
      <c r="B2894">
        <v>5</v>
      </c>
      <c r="C2894">
        <v>5393</v>
      </c>
      <c r="D2894">
        <v>7700</v>
      </c>
      <c r="E2894">
        <v>400000610015000</v>
      </c>
      <c r="F2894">
        <v>97</v>
      </c>
      <c r="G2894">
        <v>19</v>
      </c>
      <c r="H2894">
        <v>2020</v>
      </c>
      <c r="I2894">
        <v>14</v>
      </c>
      <c r="J2894" t="s">
        <v>2352</v>
      </c>
      <c r="K2894" s="1">
        <v>43920</v>
      </c>
      <c r="L2894" s="1">
        <v>43926</v>
      </c>
      <c r="M2894" t="s">
        <v>14</v>
      </c>
    </row>
    <row r="2895" spans="1:13" x14ac:dyDescent="0.25">
      <c r="A2895">
        <v>835485038</v>
      </c>
      <c r="B2895">
        <v>31</v>
      </c>
      <c r="C2895">
        <v>5393</v>
      </c>
      <c r="D2895">
        <v>7700</v>
      </c>
      <c r="E2895">
        <v>410015610040000</v>
      </c>
      <c r="F2895">
        <v>97</v>
      </c>
      <c r="G2895">
        <v>19</v>
      </c>
      <c r="H2895">
        <v>2020</v>
      </c>
      <c r="I2895">
        <v>14</v>
      </c>
      <c r="J2895" t="s">
        <v>2352</v>
      </c>
      <c r="K2895" s="1">
        <v>43920</v>
      </c>
      <c r="L2895" s="1">
        <v>43926</v>
      </c>
      <c r="M2895" t="s">
        <v>15</v>
      </c>
    </row>
    <row r="2896" spans="1:13" x14ac:dyDescent="0.25">
      <c r="A2896">
        <v>835485057</v>
      </c>
      <c r="B2896">
        <v>307</v>
      </c>
      <c r="C2896">
        <v>5393</v>
      </c>
      <c r="D2896">
        <v>7700</v>
      </c>
      <c r="E2896">
        <v>410040610065000</v>
      </c>
      <c r="F2896">
        <v>97</v>
      </c>
      <c r="G2896">
        <v>19</v>
      </c>
      <c r="H2896">
        <v>2020</v>
      </c>
      <c r="I2896">
        <v>14</v>
      </c>
      <c r="J2896" t="s">
        <v>2352</v>
      </c>
      <c r="K2896" s="1">
        <v>43920</v>
      </c>
      <c r="L2896" s="1">
        <v>43926</v>
      </c>
      <c r="M2896" t="s">
        <v>16</v>
      </c>
    </row>
    <row r="2897" spans="1:13" x14ac:dyDescent="0.25">
      <c r="A2897">
        <v>835485076</v>
      </c>
      <c r="B2897">
        <v>1276</v>
      </c>
      <c r="C2897">
        <v>5393</v>
      </c>
      <c r="D2897">
        <v>7700</v>
      </c>
      <c r="E2897">
        <v>410065610085000</v>
      </c>
      <c r="F2897">
        <v>97</v>
      </c>
      <c r="G2897">
        <v>19</v>
      </c>
      <c r="H2897">
        <v>2020</v>
      </c>
      <c r="I2897">
        <v>14</v>
      </c>
      <c r="J2897" t="s">
        <v>2352</v>
      </c>
      <c r="K2897" s="1">
        <v>43920</v>
      </c>
      <c r="L2897" s="1">
        <v>43926</v>
      </c>
      <c r="M2897" t="s">
        <v>17</v>
      </c>
    </row>
    <row r="2898" spans="1:13" x14ac:dyDescent="0.25">
      <c r="A2898">
        <v>835485095</v>
      </c>
      <c r="B2898">
        <v>684</v>
      </c>
      <c r="C2898">
        <v>5393</v>
      </c>
      <c r="D2898">
        <v>7700</v>
      </c>
      <c r="E2898">
        <v>410085799999000</v>
      </c>
      <c r="F2898">
        <v>97</v>
      </c>
      <c r="G2898">
        <v>19</v>
      </c>
      <c r="H2898">
        <v>2020</v>
      </c>
      <c r="I2898">
        <v>14</v>
      </c>
      <c r="J2898" t="s">
        <v>2352</v>
      </c>
      <c r="K2898" s="1">
        <v>43920</v>
      </c>
      <c r="L2898" s="1">
        <v>43926</v>
      </c>
      <c r="M2898" t="s">
        <v>18</v>
      </c>
    </row>
    <row r="2899" spans="1:13" x14ac:dyDescent="0.25">
      <c r="A2899">
        <v>835485109</v>
      </c>
      <c r="B2899">
        <v>2303</v>
      </c>
      <c r="C2899">
        <v>5393</v>
      </c>
      <c r="F2899">
        <v>97</v>
      </c>
      <c r="G2899">
        <v>19</v>
      </c>
      <c r="H2899">
        <v>2020</v>
      </c>
      <c r="I2899">
        <v>14</v>
      </c>
      <c r="J2899" t="s">
        <v>2352</v>
      </c>
      <c r="K2899" s="1">
        <v>43920</v>
      </c>
      <c r="L2899" s="1">
        <v>43926</v>
      </c>
      <c r="M2899" t="s">
        <v>19</v>
      </c>
    </row>
    <row r="2900" spans="1:13" x14ac:dyDescent="0.25">
      <c r="A2900">
        <v>835485020</v>
      </c>
      <c r="B2900">
        <v>4</v>
      </c>
      <c r="C2900">
        <v>5393</v>
      </c>
      <c r="D2900">
        <v>7700</v>
      </c>
      <c r="E2900">
        <v>400000610015000</v>
      </c>
      <c r="F2900">
        <v>97</v>
      </c>
      <c r="G2900">
        <v>19</v>
      </c>
      <c r="H2900">
        <v>2020</v>
      </c>
      <c r="I2900">
        <v>15</v>
      </c>
      <c r="J2900" t="s">
        <v>2353</v>
      </c>
      <c r="K2900" s="1">
        <v>43927</v>
      </c>
      <c r="L2900" s="1">
        <v>43933</v>
      </c>
      <c r="M2900" t="s">
        <v>14</v>
      </c>
    </row>
    <row r="2901" spans="1:13" x14ac:dyDescent="0.25">
      <c r="A2901">
        <v>835485039</v>
      </c>
      <c r="B2901">
        <v>22</v>
      </c>
      <c r="C2901">
        <v>5393</v>
      </c>
      <c r="D2901">
        <v>7700</v>
      </c>
      <c r="E2901">
        <v>410015610040000</v>
      </c>
      <c r="F2901">
        <v>97</v>
      </c>
      <c r="G2901">
        <v>19</v>
      </c>
      <c r="H2901">
        <v>2020</v>
      </c>
      <c r="I2901">
        <v>15</v>
      </c>
      <c r="J2901" t="s">
        <v>2353</v>
      </c>
      <c r="K2901" s="1">
        <v>43927</v>
      </c>
      <c r="L2901" s="1">
        <v>43933</v>
      </c>
      <c r="M2901" t="s">
        <v>15</v>
      </c>
    </row>
    <row r="2902" spans="1:13" x14ac:dyDescent="0.25">
      <c r="A2902">
        <v>835485058</v>
      </c>
      <c r="B2902">
        <v>334</v>
      </c>
      <c r="C2902">
        <v>5393</v>
      </c>
      <c r="D2902">
        <v>7700</v>
      </c>
      <c r="E2902">
        <v>410040610065000</v>
      </c>
      <c r="F2902">
        <v>97</v>
      </c>
      <c r="G2902">
        <v>19</v>
      </c>
      <c r="H2902">
        <v>2020</v>
      </c>
      <c r="I2902">
        <v>15</v>
      </c>
      <c r="J2902" t="s">
        <v>2353</v>
      </c>
      <c r="K2902" s="1">
        <v>43927</v>
      </c>
      <c r="L2902" s="1">
        <v>43933</v>
      </c>
      <c r="M2902" t="s">
        <v>16</v>
      </c>
    </row>
    <row r="2903" spans="1:13" x14ac:dyDescent="0.25">
      <c r="A2903">
        <v>835485077</v>
      </c>
      <c r="B2903">
        <v>1178</v>
      </c>
      <c r="C2903">
        <v>5393</v>
      </c>
      <c r="D2903">
        <v>7700</v>
      </c>
      <c r="E2903">
        <v>410065610085000</v>
      </c>
      <c r="F2903">
        <v>97</v>
      </c>
      <c r="G2903">
        <v>19</v>
      </c>
      <c r="H2903">
        <v>2020</v>
      </c>
      <c r="I2903">
        <v>15</v>
      </c>
      <c r="J2903" t="s">
        <v>2353</v>
      </c>
      <c r="K2903" s="1">
        <v>43927</v>
      </c>
      <c r="L2903" s="1">
        <v>43933</v>
      </c>
      <c r="M2903" t="s">
        <v>17</v>
      </c>
    </row>
    <row r="2904" spans="1:13" x14ac:dyDescent="0.25">
      <c r="A2904">
        <v>835485096</v>
      </c>
      <c r="B2904">
        <v>685</v>
      </c>
      <c r="C2904">
        <v>5393</v>
      </c>
      <c r="D2904">
        <v>7700</v>
      </c>
      <c r="E2904">
        <v>410085799999000</v>
      </c>
      <c r="F2904">
        <v>97</v>
      </c>
      <c r="G2904">
        <v>19</v>
      </c>
      <c r="H2904">
        <v>2020</v>
      </c>
      <c r="I2904">
        <v>15</v>
      </c>
      <c r="J2904" t="s">
        <v>2353</v>
      </c>
      <c r="K2904" s="1">
        <v>43927</v>
      </c>
      <c r="L2904" s="1">
        <v>43933</v>
      </c>
      <c r="M2904" t="s">
        <v>18</v>
      </c>
    </row>
    <row r="2905" spans="1:13" x14ac:dyDescent="0.25">
      <c r="A2905">
        <v>835485102</v>
      </c>
      <c r="B2905">
        <v>2223</v>
      </c>
      <c r="C2905">
        <v>5393</v>
      </c>
      <c r="F2905">
        <v>97</v>
      </c>
      <c r="G2905">
        <v>19</v>
      </c>
      <c r="H2905">
        <v>2020</v>
      </c>
      <c r="I2905">
        <v>15</v>
      </c>
      <c r="J2905" t="s">
        <v>2353</v>
      </c>
      <c r="K2905" s="1">
        <v>43927</v>
      </c>
      <c r="L2905" s="1">
        <v>43933</v>
      </c>
      <c r="M2905" t="s">
        <v>19</v>
      </c>
    </row>
    <row r="2906" spans="1:13" x14ac:dyDescent="0.25">
      <c r="A2906">
        <v>835485021</v>
      </c>
      <c r="B2906">
        <v>3</v>
      </c>
      <c r="C2906">
        <v>5393</v>
      </c>
      <c r="D2906">
        <v>7700</v>
      </c>
      <c r="E2906">
        <v>400000610015000</v>
      </c>
      <c r="F2906">
        <v>97</v>
      </c>
      <c r="G2906">
        <v>19</v>
      </c>
      <c r="H2906">
        <v>2020</v>
      </c>
      <c r="I2906">
        <v>16</v>
      </c>
      <c r="J2906" t="s">
        <v>2354</v>
      </c>
      <c r="K2906" s="1">
        <v>43934</v>
      </c>
      <c r="L2906" s="1">
        <v>43940</v>
      </c>
      <c r="M2906" t="s">
        <v>14</v>
      </c>
    </row>
    <row r="2907" spans="1:13" x14ac:dyDescent="0.25">
      <c r="A2907">
        <v>835485040</v>
      </c>
      <c r="B2907">
        <v>38</v>
      </c>
      <c r="C2907">
        <v>5393</v>
      </c>
      <c r="D2907">
        <v>7700</v>
      </c>
      <c r="E2907">
        <v>410015610040000</v>
      </c>
      <c r="F2907">
        <v>97</v>
      </c>
      <c r="G2907">
        <v>19</v>
      </c>
      <c r="H2907">
        <v>2020</v>
      </c>
      <c r="I2907">
        <v>16</v>
      </c>
      <c r="J2907" t="s">
        <v>2354</v>
      </c>
      <c r="K2907" s="1">
        <v>43934</v>
      </c>
      <c r="L2907" s="1">
        <v>43940</v>
      </c>
      <c r="M2907" t="s">
        <v>15</v>
      </c>
    </row>
    <row r="2908" spans="1:13" x14ac:dyDescent="0.25">
      <c r="A2908">
        <v>835485059</v>
      </c>
      <c r="B2908">
        <v>323</v>
      </c>
      <c r="C2908">
        <v>5393</v>
      </c>
      <c r="D2908">
        <v>7700</v>
      </c>
      <c r="E2908">
        <v>410040610065000</v>
      </c>
      <c r="F2908">
        <v>97</v>
      </c>
      <c r="G2908">
        <v>19</v>
      </c>
      <c r="H2908">
        <v>2020</v>
      </c>
      <c r="I2908">
        <v>16</v>
      </c>
      <c r="J2908" t="s">
        <v>2354</v>
      </c>
      <c r="K2908" s="1">
        <v>43934</v>
      </c>
      <c r="L2908" s="1">
        <v>43940</v>
      </c>
      <c r="M2908" t="s">
        <v>16</v>
      </c>
    </row>
    <row r="2909" spans="1:13" x14ac:dyDescent="0.25">
      <c r="A2909">
        <v>835485078</v>
      </c>
      <c r="B2909">
        <v>1130</v>
      </c>
      <c r="C2909">
        <v>5393</v>
      </c>
      <c r="D2909">
        <v>7700</v>
      </c>
      <c r="E2909">
        <v>410065610085000</v>
      </c>
      <c r="F2909">
        <v>97</v>
      </c>
      <c r="G2909">
        <v>19</v>
      </c>
      <c r="H2909">
        <v>2020</v>
      </c>
      <c r="I2909">
        <v>16</v>
      </c>
      <c r="J2909" t="s">
        <v>2354</v>
      </c>
      <c r="K2909" s="1">
        <v>43934</v>
      </c>
      <c r="L2909" s="1">
        <v>43940</v>
      </c>
      <c r="M2909" t="s">
        <v>17</v>
      </c>
    </row>
    <row r="2910" spans="1:13" x14ac:dyDescent="0.25">
      <c r="A2910">
        <v>835485097</v>
      </c>
      <c r="B2910">
        <v>608</v>
      </c>
      <c r="C2910">
        <v>5393</v>
      </c>
      <c r="D2910">
        <v>7700</v>
      </c>
      <c r="E2910">
        <v>410085799999000</v>
      </c>
      <c r="F2910">
        <v>97</v>
      </c>
      <c r="G2910">
        <v>19</v>
      </c>
      <c r="H2910">
        <v>2020</v>
      </c>
      <c r="I2910">
        <v>16</v>
      </c>
      <c r="J2910" t="s">
        <v>2354</v>
      </c>
      <c r="K2910" s="1">
        <v>43934</v>
      </c>
      <c r="L2910" s="1">
        <v>43940</v>
      </c>
      <c r="M2910" t="s">
        <v>18</v>
      </c>
    </row>
    <row r="2911" spans="1:13" x14ac:dyDescent="0.25">
      <c r="A2911">
        <v>835485101</v>
      </c>
      <c r="B2911">
        <v>2102</v>
      </c>
      <c r="C2911">
        <v>5393</v>
      </c>
      <c r="F2911">
        <v>97</v>
      </c>
      <c r="G2911">
        <v>19</v>
      </c>
      <c r="H2911">
        <v>2020</v>
      </c>
      <c r="I2911">
        <v>16</v>
      </c>
      <c r="J2911" t="s">
        <v>2354</v>
      </c>
      <c r="K2911" s="1">
        <v>43934</v>
      </c>
      <c r="L2911" s="1">
        <v>43940</v>
      </c>
      <c r="M2911" t="s">
        <v>19</v>
      </c>
    </row>
    <row r="2912" spans="1:13" x14ac:dyDescent="0.25">
      <c r="A2912">
        <v>835485022</v>
      </c>
      <c r="B2912">
        <v>10</v>
      </c>
      <c r="C2912">
        <v>5393</v>
      </c>
      <c r="D2912">
        <v>7700</v>
      </c>
      <c r="E2912">
        <v>400000610015000</v>
      </c>
      <c r="F2912">
        <v>97</v>
      </c>
      <c r="G2912">
        <v>19</v>
      </c>
      <c r="H2912">
        <v>2020</v>
      </c>
      <c r="I2912">
        <v>17</v>
      </c>
      <c r="J2912" t="s">
        <v>2355</v>
      </c>
      <c r="K2912" s="1">
        <v>43941</v>
      </c>
      <c r="L2912" s="1">
        <v>43947</v>
      </c>
      <c r="M2912" t="s">
        <v>14</v>
      </c>
    </row>
    <row r="2913" spans="1:13" x14ac:dyDescent="0.25">
      <c r="A2913">
        <v>835485041</v>
      </c>
      <c r="B2913">
        <v>35</v>
      </c>
      <c r="C2913">
        <v>5393</v>
      </c>
      <c r="D2913">
        <v>7700</v>
      </c>
      <c r="E2913">
        <v>410015610040000</v>
      </c>
      <c r="F2913">
        <v>97</v>
      </c>
      <c r="G2913">
        <v>19</v>
      </c>
      <c r="H2913">
        <v>2020</v>
      </c>
      <c r="I2913">
        <v>17</v>
      </c>
      <c r="J2913" t="s">
        <v>2355</v>
      </c>
      <c r="K2913" s="1">
        <v>43941</v>
      </c>
      <c r="L2913" s="1">
        <v>43947</v>
      </c>
      <c r="M2913" t="s">
        <v>15</v>
      </c>
    </row>
    <row r="2914" spans="1:13" x14ac:dyDescent="0.25">
      <c r="A2914">
        <v>835485060</v>
      </c>
      <c r="B2914">
        <v>303</v>
      </c>
      <c r="C2914">
        <v>5393</v>
      </c>
      <c r="D2914">
        <v>7700</v>
      </c>
      <c r="E2914">
        <v>410040610065000</v>
      </c>
      <c r="F2914">
        <v>97</v>
      </c>
      <c r="G2914">
        <v>19</v>
      </c>
      <c r="H2914">
        <v>2020</v>
      </c>
      <c r="I2914">
        <v>17</v>
      </c>
      <c r="J2914" t="s">
        <v>2355</v>
      </c>
      <c r="K2914" s="1">
        <v>43941</v>
      </c>
      <c r="L2914" s="1">
        <v>43947</v>
      </c>
      <c r="M2914" t="s">
        <v>16</v>
      </c>
    </row>
    <row r="2915" spans="1:13" x14ac:dyDescent="0.25">
      <c r="A2915">
        <v>835485079</v>
      </c>
      <c r="B2915">
        <v>1044</v>
      </c>
      <c r="C2915">
        <v>5393</v>
      </c>
      <c r="D2915">
        <v>7700</v>
      </c>
      <c r="E2915">
        <v>410065610085000</v>
      </c>
      <c r="F2915">
        <v>97</v>
      </c>
      <c r="G2915">
        <v>19</v>
      </c>
      <c r="H2915">
        <v>2020</v>
      </c>
      <c r="I2915">
        <v>17</v>
      </c>
      <c r="J2915" t="s">
        <v>2355</v>
      </c>
      <c r="K2915" s="1">
        <v>43941</v>
      </c>
      <c r="L2915" s="1">
        <v>43947</v>
      </c>
      <c r="M2915" t="s">
        <v>17</v>
      </c>
    </row>
    <row r="2916" spans="1:13" x14ac:dyDescent="0.25">
      <c r="A2916">
        <v>835485098</v>
      </c>
      <c r="B2916">
        <v>623</v>
      </c>
      <c r="C2916">
        <v>5393</v>
      </c>
      <c r="D2916">
        <v>7700</v>
      </c>
      <c r="E2916">
        <v>410085799999000</v>
      </c>
      <c r="F2916">
        <v>97</v>
      </c>
      <c r="G2916">
        <v>19</v>
      </c>
      <c r="H2916">
        <v>2020</v>
      </c>
      <c r="I2916">
        <v>17</v>
      </c>
      <c r="J2916" t="s">
        <v>2355</v>
      </c>
      <c r="K2916" s="1">
        <v>43941</v>
      </c>
      <c r="L2916" s="1">
        <v>43947</v>
      </c>
      <c r="M2916" t="s">
        <v>18</v>
      </c>
    </row>
    <row r="2917" spans="1:13" x14ac:dyDescent="0.25">
      <c r="A2917">
        <v>835485116</v>
      </c>
      <c r="B2917">
        <v>2015</v>
      </c>
      <c r="C2917">
        <v>5393</v>
      </c>
      <c r="F2917">
        <v>97</v>
      </c>
      <c r="G2917">
        <v>19</v>
      </c>
      <c r="H2917">
        <v>2020</v>
      </c>
      <c r="I2917">
        <v>17</v>
      </c>
      <c r="J2917" t="s">
        <v>2355</v>
      </c>
      <c r="K2917" s="1">
        <v>43941</v>
      </c>
      <c r="L2917" s="1">
        <v>43947</v>
      </c>
      <c r="M2917" t="s">
        <v>19</v>
      </c>
    </row>
    <row r="2918" spans="1:13" x14ac:dyDescent="0.25">
      <c r="A2918">
        <v>835485023</v>
      </c>
      <c r="B2918">
        <v>10</v>
      </c>
      <c r="C2918">
        <v>5393</v>
      </c>
      <c r="D2918">
        <v>7700</v>
      </c>
      <c r="E2918">
        <v>400000610015000</v>
      </c>
      <c r="F2918">
        <v>97</v>
      </c>
      <c r="G2918">
        <v>19</v>
      </c>
      <c r="H2918">
        <v>2020</v>
      </c>
      <c r="I2918">
        <v>18</v>
      </c>
      <c r="J2918" t="s">
        <v>2356</v>
      </c>
      <c r="K2918" s="1">
        <v>43948</v>
      </c>
      <c r="L2918" s="1">
        <v>43954</v>
      </c>
      <c r="M2918" t="s">
        <v>14</v>
      </c>
    </row>
    <row r="2919" spans="1:13" x14ac:dyDescent="0.25">
      <c r="A2919">
        <v>835485042</v>
      </c>
      <c r="B2919">
        <v>35</v>
      </c>
      <c r="C2919">
        <v>5393</v>
      </c>
      <c r="D2919">
        <v>7700</v>
      </c>
      <c r="E2919">
        <v>410015610040000</v>
      </c>
      <c r="F2919">
        <v>97</v>
      </c>
      <c r="G2919">
        <v>19</v>
      </c>
      <c r="H2919">
        <v>2020</v>
      </c>
      <c r="I2919">
        <v>18</v>
      </c>
      <c r="J2919" t="s">
        <v>2356</v>
      </c>
      <c r="K2919" s="1">
        <v>43948</v>
      </c>
      <c r="L2919" s="1">
        <v>43954</v>
      </c>
      <c r="M2919" t="s">
        <v>15</v>
      </c>
    </row>
    <row r="2920" spans="1:13" x14ac:dyDescent="0.25">
      <c r="A2920">
        <v>835485061</v>
      </c>
      <c r="B2920">
        <v>296</v>
      </c>
      <c r="C2920">
        <v>5393</v>
      </c>
      <c r="D2920">
        <v>7700</v>
      </c>
      <c r="E2920">
        <v>410040610065000</v>
      </c>
      <c r="F2920">
        <v>97</v>
      </c>
      <c r="G2920">
        <v>19</v>
      </c>
      <c r="H2920">
        <v>2020</v>
      </c>
      <c r="I2920">
        <v>18</v>
      </c>
      <c r="J2920" t="s">
        <v>2356</v>
      </c>
      <c r="K2920" s="1">
        <v>43948</v>
      </c>
      <c r="L2920" s="1">
        <v>43954</v>
      </c>
      <c r="M2920" t="s">
        <v>16</v>
      </c>
    </row>
    <row r="2921" spans="1:13" x14ac:dyDescent="0.25">
      <c r="A2921">
        <v>835485080</v>
      </c>
      <c r="B2921">
        <v>1139</v>
      </c>
      <c r="C2921">
        <v>5393</v>
      </c>
      <c r="D2921">
        <v>7700</v>
      </c>
      <c r="E2921">
        <v>410065610085000</v>
      </c>
      <c r="F2921">
        <v>97</v>
      </c>
      <c r="G2921">
        <v>19</v>
      </c>
      <c r="H2921">
        <v>2020</v>
      </c>
      <c r="I2921">
        <v>18</v>
      </c>
      <c r="J2921" t="s">
        <v>2356</v>
      </c>
      <c r="K2921" s="1">
        <v>43948</v>
      </c>
      <c r="L2921" s="1">
        <v>43954</v>
      </c>
      <c r="M2921" t="s">
        <v>17</v>
      </c>
    </row>
    <row r="2922" spans="1:13" x14ac:dyDescent="0.25">
      <c r="A2922">
        <v>835485099</v>
      </c>
      <c r="B2922">
        <v>597</v>
      </c>
      <c r="C2922">
        <v>5393</v>
      </c>
      <c r="D2922">
        <v>7700</v>
      </c>
      <c r="E2922">
        <v>410085799999000</v>
      </c>
      <c r="F2922">
        <v>97</v>
      </c>
      <c r="G2922">
        <v>19</v>
      </c>
      <c r="H2922">
        <v>2020</v>
      </c>
      <c r="I2922">
        <v>18</v>
      </c>
      <c r="J2922" t="s">
        <v>2356</v>
      </c>
      <c r="K2922" s="1">
        <v>43948</v>
      </c>
      <c r="L2922" s="1">
        <v>43954</v>
      </c>
      <c r="M2922" t="s">
        <v>18</v>
      </c>
    </row>
    <row r="2923" spans="1:13" x14ac:dyDescent="0.25">
      <c r="A2923">
        <v>835485107</v>
      </c>
      <c r="B2923">
        <v>2077</v>
      </c>
      <c r="C2923">
        <v>5393</v>
      </c>
      <c r="F2923">
        <v>97</v>
      </c>
      <c r="G2923">
        <v>19</v>
      </c>
      <c r="H2923">
        <v>2020</v>
      </c>
      <c r="I2923">
        <v>18</v>
      </c>
      <c r="J2923" t="s">
        <v>2356</v>
      </c>
      <c r="K2923" s="1">
        <v>43948</v>
      </c>
      <c r="L2923" s="1">
        <v>43954</v>
      </c>
      <c r="M2923" t="s">
        <v>19</v>
      </c>
    </row>
    <row r="2924" spans="1:13" x14ac:dyDescent="0.25">
      <c r="A2924">
        <v>835485024</v>
      </c>
      <c r="B2924">
        <v>5</v>
      </c>
      <c r="C2924">
        <v>5393</v>
      </c>
      <c r="D2924">
        <v>7700</v>
      </c>
      <c r="E2924">
        <v>400000610015000</v>
      </c>
      <c r="F2924">
        <v>97</v>
      </c>
      <c r="G2924">
        <v>19</v>
      </c>
      <c r="H2924">
        <v>2020</v>
      </c>
      <c r="I2924">
        <v>19</v>
      </c>
      <c r="J2924" t="s">
        <v>2357</v>
      </c>
      <c r="K2924" s="1">
        <v>43955</v>
      </c>
      <c r="L2924" s="1">
        <v>43961</v>
      </c>
      <c r="M2924" t="s">
        <v>14</v>
      </c>
    </row>
    <row r="2925" spans="1:13" x14ac:dyDescent="0.25">
      <c r="A2925">
        <v>835485043</v>
      </c>
      <c r="B2925">
        <v>24</v>
      </c>
      <c r="C2925">
        <v>5393</v>
      </c>
      <c r="D2925">
        <v>7700</v>
      </c>
      <c r="E2925">
        <v>410015610040000</v>
      </c>
      <c r="F2925">
        <v>97</v>
      </c>
      <c r="G2925">
        <v>19</v>
      </c>
      <c r="H2925">
        <v>2020</v>
      </c>
      <c r="I2925">
        <v>19</v>
      </c>
      <c r="J2925" t="s">
        <v>2357</v>
      </c>
      <c r="K2925" s="1">
        <v>43955</v>
      </c>
      <c r="L2925" s="1">
        <v>43961</v>
      </c>
      <c r="M2925" t="s">
        <v>15</v>
      </c>
    </row>
    <row r="2926" spans="1:13" x14ac:dyDescent="0.25">
      <c r="A2926">
        <v>835485062</v>
      </c>
      <c r="B2926">
        <v>281</v>
      </c>
      <c r="C2926">
        <v>5393</v>
      </c>
      <c r="D2926">
        <v>7700</v>
      </c>
      <c r="E2926">
        <v>410040610065000</v>
      </c>
      <c r="F2926">
        <v>97</v>
      </c>
      <c r="G2926">
        <v>19</v>
      </c>
      <c r="H2926">
        <v>2020</v>
      </c>
      <c r="I2926">
        <v>19</v>
      </c>
      <c r="J2926" t="s">
        <v>2357</v>
      </c>
      <c r="K2926" s="1">
        <v>43955</v>
      </c>
      <c r="L2926" s="1">
        <v>43961</v>
      </c>
      <c r="M2926" t="s">
        <v>16</v>
      </c>
    </row>
    <row r="2927" spans="1:13" x14ac:dyDescent="0.25">
      <c r="A2927">
        <v>835485081</v>
      </c>
      <c r="B2927">
        <v>1044</v>
      </c>
      <c r="C2927">
        <v>5393</v>
      </c>
      <c r="D2927">
        <v>7700</v>
      </c>
      <c r="E2927">
        <v>410065610085000</v>
      </c>
      <c r="F2927">
        <v>97</v>
      </c>
      <c r="G2927">
        <v>19</v>
      </c>
      <c r="H2927">
        <v>2020</v>
      </c>
      <c r="I2927">
        <v>19</v>
      </c>
      <c r="J2927" t="s">
        <v>2357</v>
      </c>
      <c r="K2927" s="1">
        <v>43955</v>
      </c>
      <c r="L2927" s="1">
        <v>43961</v>
      </c>
      <c r="M2927" t="s">
        <v>17</v>
      </c>
    </row>
    <row r="2928" spans="1:13" x14ac:dyDescent="0.25">
      <c r="A2928">
        <v>835485100</v>
      </c>
      <c r="B2928">
        <v>600</v>
      </c>
      <c r="C2928">
        <v>5393</v>
      </c>
      <c r="D2928">
        <v>7700</v>
      </c>
      <c r="E2928">
        <v>410085799999000</v>
      </c>
      <c r="F2928">
        <v>97</v>
      </c>
      <c r="G2928">
        <v>19</v>
      </c>
      <c r="H2928">
        <v>2020</v>
      </c>
      <c r="I2928">
        <v>19</v>
      </c>
      <c r="J2928" t="s">
        <v>2357</v>
      </c>
      <c r="K2928" s="1">
        <v>43955</v>
      </c>
      <c r="L2928" s="1">
        <v>43961</v>
      </c>
      <c r="M2928" t="s">
        <v>18</v>
      </c>
    </row>
    <row r="2929" spans="1:13" x14ac:dyDescent="0.25">
      <c r="A2929">
        <v>835485108</v>
      </c>
      <c r="B2929">
        <v>1954</v>
      </c>
      <c r="C2929">
        <v>5393</v>
      </c>
      <c r="F2929">
        <v>97</v>
      </c>
      <c r="G2929">
        <v>19</v>
      </c>
      <c r="H2929">
        <v>2020</v>
      </c>
      <c r="I2929">
        <v>19</v>
      </c>
      <c r="J2929" t="s">
        <v>2357</v>
      </c>
      <c r="K2929" s="1">
        <v>43955</v>
      </c>
      <c r="L2929" s="1">
        <v>43961</v>
      </c>
      <c r="M2929" t="s">
        <v>19</v>
      </c>
    </row>
  </sheetData>
  <autoFilter ref="A1:M2887" xr:uid="{00000000-0009-0000-0000-000001000000}"/>
  <phoneticPr fontId="22" type="noConversion"/>
  <hyperlinks>
    <hyperlink ref="S1" r:id="rId1" xr:uid="{00000000-0004-0000-0100-000000000000}"/>
  </hyperlinks>
  <pageMargins left="0.7" right="0.7" top="0.75" bottom="0.75" header="0.3" footer="0.3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84"/>
  <sheetViews>
    <sheetView topLeftCell="A40" zoomScale="70" zoomScaleNormal="70" workbookViewId="0">
      <selection activeCell="A2" sqref="A2"/>
    </sheetView>
  </sheetViews>
  <sheetFormatPr defaultRowHeight="15" x14ac:dyDescent="0.25"/>
  <cols>
    <col min="3" max="25" width="10.42578125" customWidth="1"/>
  </cols>
  <sheetData>
    <row r="1" spans="1:55" s="6" customFormat="1" ht="14.25" customHeight="1" x14ac:dyDescent="0.2">
      <c r="A1" s="5" t="s">
        <v>503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7">
        <v>29</v>
      </c>
      <c r="AF1" s="7">
        <v>30</v>
      </c>
      <c r="AG1" s="7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  <c r="BA1" s="7">
        <v>51</v>
      </c>
      <c r="BB1" s="7">
        <v>52</v>
      </c>
      <c r="BC1" s="7">
        <v>53</v>
      </c>
    </row>
    <row r="2" spans="1:55" s="6" customFormat="1" ht="14.25" customHeight="1" x14ac:dyDescent="0.2">
      <c r="A2" s="8" t="s">
        <v>504</v>
      </c>
      <c r="B2" s="9"/>
      <c r="C2" s="10">
        <v>43833</v>
      </c>
      <c r="D2" s="10">
        <v>43840</v>
      </c>
      <c r="E2" s="10">
        <v>43847</v>
      </c>
      <c r="F2" s="10">
        <v>43854</v>
      </c>
      <c r="G2" s="10">
        <v>43861</v>
      </c>
      <c r="H2" s="10">
        <v>43868</v>
      </c>
      <c r="I2" s="10">
        <v>43875</v>
      </c>
      <c r="J2" s="10">
        <v>43882</v>
      </c>
      <c r="K2" s="10">
        <v>43889</v>
      </c>
      <c r="L2" s="10">
        <v>43896</v>
      </c>
      <c r="M2" s="10">
        <v>43903</v>
      </c>
      <c r="N2" s="10">
        <v>43910</v>
      </c>
      <c r="O2" s="10">
        <v>43917</v>
      </c>
      <c r="P2" s="10">
        <v>43924</v>
      </c>
      <c r="Q2" s="10">
        <v>43931</v>
      </c>
      <c r="R2" s="10">
        <v>43938</v>
      </c>
      <c r="S2" s="10">
        <v>43945</v>
      </c>
      <c r="T2" s="10">
        <v>43952</v>
      </c>
      <c r="U2" s="10">
        <v>43959</v>
      </c>
      <c r="V2" s="10">
        <v>43966</v>
      </c>
      <c r="W2" s="10">
        <v>43973</v>
      </c>
      <c r="X2" s="10">
        <v>43980</v>
      </c>
      <c r="Y2" s="10">
        <v>43987</v>
      </c>
      <c r="Z2" s="10">
        <v>43994</v>
      </c>
      <c r="AA2" s="10">
        <v>44001</v>
      </c>
      <c r="AB2" s="10">
        <v>44008</v>
      </c>
      <c r="AC2" s="10">
        <v>44015</v>
      </c>
      <c r="AD2" s="10">
        <v>44022</v>
      </c>
      <c r="AE2" s="10">
        <v>44029</v>
      </c>
      <c r="AF2" s="10">
        <v>44036</v>
      </c>
      <c r="AG2" s="10">
        <v>44043</v>
      </c>
      <c r="AH2" s="10">
        <v>44050</v>
      </c>
      <c r="AI2" s="10">
        <v>44057</v>
      </c>
      <c r="AJ2" s="10">
        <v>44064</v>
      </c>
      <c r="AK2" s="10">
        <v>44071</v>
      </c>
      <c r="AL2" s="10">
        <v>44078</v>
      </c>
      <c r="AM2" s="10">
        <v>44085</v>
      </c>
      <c r="AN2" s="10">
        <v>44092</v>
      </c>
      <c r="AO2" s="10">
        <v>44099</v>
      </c>
      <c r="AP2" s="10">
        <v>44106</v>
      </c>
      <c r="AQ2" s="10">
        <v>44113</v>
      </c>
      <c r="AR2" s="10">
        <v>44120</v>
      </c>
      <c r="AS2" s="10">
        <v>44127</v>
      </c>
      <c r="AT2" s="10">
        <v>44134</v>
      </c>
      <c r="AU2" s="10">
        <v>44141</v>
      </c>
      <c r="AV2" s="10">
        <v>44148</v>
      </c>
      <c r="AW2" s="10">
        <v>44155</v>
      </c>
      <c r="AX2" s="10">
        <v>44162</v>
      </c>
      <c r="AY2" s="10">
        <v>44169</v>
      </c>
      <c r="AZ2" s="10">
        <v>44176</v>
      </c>
      <c r="BA2" s="10">
        <v>44183</v>
      </c>
      <c r="BB2" s="10">
        <v>44190</v>
      </c>
      <c r="BC2" s="10">
        <v>44197</v>
      </c>
    </row>
    <row r="3" spans="1:55" s="12" customFormat="1" ht="21.75" customHeight="1" x14ac:dyDescent="0.2">
      <c r="A3" s="11" t="s">
        <v>505</v>
      </c>
      <c r="C3" s="13">
        <v>12254</v>
      </c>
      <c r="D3" s="14">
        <v>14058</v>
      </c>
      <c r="E3" s="14">
        <v>12990</v>
      </c>
      <c r="F3" s="14">
        <v>11856</v>
      </c>
      <c r="G3" s="14">
        <v>11612</v>
      </c>
      <c r="H3" s="14">
        <v>10986</v>
      </c>
      <c r="I3" s="14">
        <v>10944</v>
      </c>
      <c r="J3" s="15">
        <v>10841</v>
      </c>
      <c r="K3" s="14">
        <v>10816</v>
      </c>
      <c r="L3" s="14">
        <v>10895</v>
      </c>
      <c r="M3" s="14">
        <v>11019</v>
      </c>
      <c r="N3" s="14">
        <v>10645</v>
      </c>
      <c r="O3" s="14">
        <v>11141</v>
      </c>
      <c r="P3" s="14">
        <v>16387</v>
      </c>
      <c r="Q3" s="16">
        <v>18516</v>
      </c>
      <c r="R3" s="16">
        <v>22351</v>
      </c>
      <c r="S3" s="16">
        <v>21997</v>
      </c>
      <c r="T3" s="16">
        <v>17953</v>
      </c>
      <c r="U3" s="16">
        <v>12657</v>
      </c>
      <c r="V3" s="16">
        <v>14573</v>
      </c>
      <c r="W3" s="16">
        <v>12288</v>
      </c>
      <c r="X3" s="16">
        <v>9824</v>
      </c>
      <c r="Y3" s="16">
        <v>10709</v>
      </c>
      <c r="Z3" s="16">
        <v>9976</v>
      </c>
      <c r="AA3" s="16">
        <v>9339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s="6" customFormat="1" ht="12.75" x14ac:dyDescent="0.2">
      <c r="A4" s="5" t="s">
        <v>503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7">
        <v>32</v>
      </c>
      <c r="AI4" s="7">
        <v>33</v>
      </c>
      <c r="AJ4" s="7">
        <v>34</v>
      </c>
      <c r="AK4" s="7">
        <v>35</v>
      </c>
      <c r="AL4" s="7">
        <v>36</v>
      </c>
      <c r="AM4" s="7">
        <v>37</v>
      </c>
      <c r="AN4" s="7">
        <v>38</v>
      </c>
      <c r="AO4" s="7">
        <v>39</v>
      </c>
      <c r="AP4" s="7">
        <v>40</v>
      </c>
      <c r="AQ4" s="7">
        <v>41</v>
      </c>
      <c r="AR4" s="7">
        <v>42</v>
      </c>
      <c r="AS4" s="7">
        <v>43</v>
      </c>
      <c r="AT4" s="7">
        <v>44</v>
      </c>
      <c r="AU4" s="7">
        <v>45</v>
      </c>
      <c r="AV4" s="7">
        <v>46</v>
      </c>
      <c r="AW4" s="7">
        <v>47</v>
      </c>
      <c r="AX4" s="7">
        <v>48</v>
      </c>
      <c r="AY4" s="7">
        <v>49</v>
      </c>
      <c r="AZ4" s="7">
        <v>50</v>
      </c>
      <c r="BA4" s="7">
        <v>51</v>
      </c>
      <c r="BB4" s="7">
        <v>52</v>
      </c>
    </row>
    <row r="5" spans="1:55" s="6" customFormat="1" ht="12.75" x14ac:dyDescent="0.2">
      <c r="A5" s="8" t="s">
        <v>504</v>
      </c>
      <c r="B5" s="9"/>
      <c r="C5" s="10">
        <v>43469</v>
      </c>
      <c r="D5" s="10">
        <v>43476</v>
      </c>
      <c r="E5" s="10">
        <v>43483</v>
      </c>
      <c r="F5" s="10">
        <v>43490</v>
      </c>
      <c r="G5" s="10">
        <v>43497</v>
      </c>
      <c r="H5" s="10">
        <v>43504</v>
      </c>
      <c r="I5" s="10">
        <v>43511</v>
      </c>
      <c r="J5" s="10">
        <v>43518</v>
      </c>
      <c r="K5" s="10">
        <v>43525</v>
      </c>
      <c r="L5" s="10">
        <v>43532</v>
      </c>
      <c r="M5" s="10">
        <v>43539</v>
      </c>
      <c r="N5" s="10">
        <v>43546</v>
      </c>
      <c r="O5" s="10">
        <v>43553</v>
      </c>
      <c r="P5" s="10">
        <v>43560</v>
      </c>
      <c r="Q5" s="10">
        <v>43567</v>
      </c>
      <c r="R5" s="10">
        <v>43574</v>
      </c>
      <c r="S5" s="10">
        <v>43581</v>
      </c>
      <c r="T5" s="10">
        <v>43588</v>
      </c>
      <c r="U5" s="10">
        <v>43595</v>
      </c>
      <c r="V5" s="10">
        <v>43602</v>
      </c>
      <c r="W5" s="10">
        <v>43609</v>
      </c>
      <c r="X5" s="10">
        <v>43616</v>
      </c>
      <c r="Y5" s="10">
        <v>43623</v>
      </c>
      <c r="Z5" s="10">
        <v>43630</v>
      </c>
      <c r="AA5" s="10">
        <v>43637</v>
      </c>
      <c r="AB5" s="10">
        <v>43644</v>
      </c>
      <c r="AC5" s="10">
        <v>43651</v>
      </c>
      <c r="AD5" s="10">
        <v>43658</v>
      </c>
      <c r="AE5" s="10">
        <v>43665</v>
      </c>
      <c r="AF5" s="10">
        <v>43672</v>
      </c>
      <c r="AG5" s="10">
        <v>43679</v>
      </c>
      <c r="AH5" s="10">
        <v>43686</v>
      </c>
      <c r="AI5" s="10">
        <v>43693</v>
      </c>
      <c r="AJ5" s="10">
        <v>43700</v>
      </c>
      <c r="AK5" s="10">
        <v>43707</v>
      </c>
      <c r="AL5" s="10">
        <v>43714</v>
      </c>
      <c r="AM5" s="10">
        <v>43721</v>
      </c>
      <c r="AN5" s="10">
        <v>43728</v>
      </c>
      <c r="AO5" s="10">
        <v>43735</v>
      </c>
      <c r="AP5" s="10">
        <v>43742</v>
      </c>
      <c r="AQ5" s="10">
        <v>43749</v>
      </c>
      <c r="AR5" s="10">
        <v>43756</v>
      </c>
      <c r="AS5" s="10">
        <v>43763</v>
      </c>
      <c r="AT5" s="10">
        <v>43770</v>
      </c>
      <c r="AU5" s="10">
        <v>43777</v>
      </c>
      <c r="AV5" s="10">
        <v>43784</v>
      </c>
      <c r="AW5" s="10">
        <v>43791</v>
      </c>
      <c r="AX5" s="10">
        <v>43798</v>
      </c>
      <c r="AY5" s="10">
        <v>43805</v>
      </c>
      <c r="AZ5" s="10">
        <v>43812</v>
      </c>
      <c r="BA5" s="10">
        <v>43819</v>
      </c>
      <c r="BB5" s="10">
        <v>43826</v>
      </c>
    </row>
    <row r="6" spans="1:55" s="12" customFormat="1" ht="24.75" customHeight="1" x14ac:dyDescent="0.25">
      <c r="A6" s="11" t="s">
        <v>505</v>
      </c>
      <c r="C6" s="17">
        <v>10955</v>
      </c>
      <c r="D6" s="17">
        <v>12609</v>
      </c>
      <c r="E6" s="17">
        <v>11860</v>
      </c>
      <c r="F6" s="17">
        <v>11740</v>
      </c>
      <c r="G6" s="17">
        <v>11297</v>
      </c>
      <c r="H6" s="17">
        <v>11660</v>
      </c>
      <c r="I6" s="17">
        <v>11824</v>
      </c>
      <c r="J6" s="17">
        <v>11295</v>
      </c>
      <c r="K6" s="17">
        <v>11044</v>
      </c>
      <c r="L6" s="17">
        <v>10898</v>
      </c>
      <c r="M6" s="17">
        <v>10567</v>
      </c>
      <c r="N6" s="17">
        <v>10402</v>
      </c>
      <c r="O6" s="17">
        <v>9867</v>
      </c>
      <c r="P6" s="17">
        <v>10126</v>
      </c>
      <c r="Q6" s="17">
        <v>10291</v>
      </c>
      <c r="R6" s="17">
        <v>9025</v>
      </c>
      <c r="S6" s="17">
        <v>10059</v>
      </c>
      <c r="T6" s="17">
        <v>11207</v>
      </c>
      <c r="U6" s="17">
        <v>9055</v>
      </c>
      <c r="V6" s="18">
        <v>10272</v>
      </c>
      <c r="W6" s="18">
        <v>10284</v>
      </c>
      <c r="X6" s="18">
        <v>8260</v>
      </c>
      <c r="Y6" s="17">
        <v>10140</v>
      </c>
      <c r="Z6" s="17">
        <v>9445</v>
      </c>
      <c r="AA6" s="17">
        <v>9458</v>
      </c>
      <c r="AB6" s="17">
        <v>9511</v>
      </c>
      <c r="AC6" s="17">
        <v>9062</v>
      </c>
      <c r="AD6" s="17">
        <v>9179</v>
      </c>
      <c r="AE6" s="17">
        <v>9080</v>
      </c>
      <c r="AF6" s="17">
        <v>9112</v>
      </c>
      <c r="AG6" s="17">
        <v>9271</v>
      </c>
      <c r="AH6" s="17">
        <v>9122</v>
      </c>
      <c r="AI6" s="17">
        <v>9093</v>
      </c>
      <c r="AJ6" s="17">
        <v>8994</v>
      </c>
      <c r="AK6" s="17">
        <v>8242</v>
      </c>
      <c r="AL6" s="17">
        <v>9695</v>
      </c>
      <c r="AM6" s="17">
        <v>9513</v>
      </c>
      <c r="AN6" s="18">
        <v>9440</v>
      </c>
      <c r="AO6" s="17">
        <v>9517</v>
      </c>
      <c r="AP6" s="17">
        <v>9799</v>
      </c>
      <c r="AQ6" s="17">
        <v>9973</v>
      </c>
      <c r="AR6" s="17">
        <v>10156</v>
      </c>
      <c r="AS6" s="17">
        <v>10021</v>
      </c>
      <c r="AT6" s="17">
        <v>10164</v>
      </c>
      <c r="AU6" s="17">
        <v>10697</v>
      </c>
      <c r="AV6" s="17">
        <v>10650</v>
      </c>
      <c r="AW6" s="17">
        <v>10882</v>
      </c>
      <c r="AX6" s="17">
        <v>10958</v>
      </c>
      <c r="AY6" s="17">
        <v>10816</v>
      </c>
      <c r="AZ6" s="17">
        <v>11188</v>
      </c>
      <c r="BA6" s="17">
        <v>11926</v>
      </c>
      <c r="BB6" s="17">
        <v>7533</v>
      </c>
    </row>
    <row r="7" spans="1:55" s="6" customFormat="1" ht="12.75" x14ac:dyDescent="0.2">
      <c r="A7" s="5" t="s">
        <v>503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  <c r="AJ7" s="7">
        <v>34</v>
      </c>
      <c r="AK7" s="7">
        <v>35</v>
      </c>
      <c r="AL7" s="7">
        <v>36</v>
      </c>
      <c r="AM7" s="7">
        <v>37</v>
      </c>
      <c r="AN7" s="7">
        <v>38</v>
      </c>
      <c r="AO7" s="7">
        <v>39</v>
      </c>
      <c r="AP7" s="7">
        <v>40</v>
      </c>
      <c r="AQ7" s="7">
        <v>41</v>
      </c>
      <c r="AR7" s="7">
        <v>42</v>
      </c>
      <c r="AS7" s="7">
        <v>43</v>
      </c>
      <c r="AT7" s="7">
        <v>44</v>
      </c>
      <c r="AU7" s="7">
        <v>45</v>
      </c>
      <c r="AV7" s="7">
        <v>46</v>
      </c>
      <c r="AW7" s="7">
        <v>47</v>
      </c>
      <c r="AX7" s="7">
        <v>48</v>
      </c>
      <c r="AY7" s="7">
        <v>49</v>
      </c>
      <c r="AZ7" s="7">
        <v>50</v>
      </c>
      <c r="BA7" s="7">
        <v>51</v>
      </c>
      <c r="BB7" s="7">
        <v>52</v>
      </c>
    </row>
    <row r="8" spans="1:55" s="6" customFormat="1" ht="12.75" x14ac:dyDescent="0.2">
      <c r="A8" s="8" t="s">
        <v>504</v>
      </c>
      <c r="B8" s="9"/>
      <c r="C8" s="10">
        <v>43105</v>
      </c>
      <c r="D8" s="10">
        <v>43112</v>
      </c>
      <c r="E8" s="10">
        <v>43119</v>
      </c>
      <c r="F8" s="10">
        <v>43126</v>
      </c>
      <c r="G8" s="10">
        <v>43133</v>
      </c>
      <c r="H8" s="10">
        <v>43140</v>
      </c>
      <c r="I8" s="10">
        <v>43147</v>
      </c>
      <c r="J8" s="10">
        <v>43154</v>
      </c>
      <c r="K8" s="10">
        <v>43161</v>
      </c>
      <c r="L8" s="10">
        <v>43168</v>
      </c>
      <c r="M8" s="10">
        <v>43175</v>
      </c>
      <c r="N8" s="10">
        <v>43182</v>
      </c>
      <c r="O8" s="10">
        <v>43189</v>
      </c>
      <c r="P8" s="10">
        <v>43196</v>
      </c>
      <c r="Q8" s="10">
        <v>43203</v>
      </c>
      <c r="R8" s="10">
        <v>43210</v>
      </c>
      <c r="S8" s="10">
        <v>43217</v>
      </c>
      <c r="T8" s="10">
        <v>43224</v>
      </c>
      <c r="U8" s="10">
        <v>43231</v>
      </c>
      <c r="V8" s="10">
        <v>43238</v>
      </c>
      <c r="W8" s="10">
        <v>43245</v>
      </c>
      <c r="X8" s="10">
        <v>43252</v>
      </c>
      <c r="Y8" s="10">
        <v>43259</v>
      </c>
      <c r="Z8" s="10">
        <v>43266</v>
      </c>
      <c r="AA8" s="10">
        <v>43273</v>
      </c>
      <c r="AB8" s="10">
        <v>43280</v>
      </c>
      <c r="AC8" s="10">
        <v>43287</v>
      </c>
      <c r="AD8" s="10">
        <v>43294</v>
      </c>
      <c r="AE8" s="10">
        <v>43301</v>
      </c>
      <c r="AF8" s="10">
        <v>43308</v>
      </c>
      <c r="AG8" s="10">
        <v>43315</v>
      </c>
      <c r="AH8" s="10">
        <v>43322</v>
      </c>
      <c r="AI8" s="10">
        <v>43329</v>
      </c>
      <c r="AJ8" s="10">
        <v>43336</v>
      </c>
      <c r="AK8" s="10">
        <v>43343</v>
      </c>
      <c r="AL8" s="10">
        <v>43350</v>
      </c>
      <c r="AM8" s="10">
        <v>43357</v>
      </c>
      <c r="AN8" s="10">
        <v>43364</v>
      </c>
      <c r="AO8" s="10">
        <v>43371</v>
      </c>
      <c r="AP8" s="10">
        <v>43378</v>
      </c>
      <c r="AQ8" s="10">
        <v>43385</v>
      </c>
      <c r="AR8" s="10">
        <v>43392</v>
      </c>
      <c r="AS8" s="10">
        <v>43399</v>
      </c>
      <c r="AT8" s="10">
        <v>43406</v>
      </c>
      <c r="AU8" s="10">
        <v>43413</v>
      </c>
      <c r="AV8" s="10">
        <v>43420</v>
      </c>
      <c r="AW8" s="10">
        <v>43427</v>
      </c>
      <c r="AX8" s="10">
        <v>43434</v>
      </c>
      <c r="AY8" s="10">
        <v>43441</v>
      </c>
      <c r="AZ8" s="10">
        <v>43448</v>
      </c>
      <c r="BA8" s="10">
        <v>43455</v>
      </c>
      <c r="BB8" s="10">
        <v>43462</v>
      </c>
    </row>
    <row r="9" spans="1:55" s="12" customFormat="1" ht="24.75" customHeight="1" x14ac:dyDescent="0.25">
      <c r="A9" s="11" t="s">
        <v>505</v>
      </c>
      <c r="C9" s="17">
        <v>12723</v>
      </c>
      <c r="D9" s="17">
        <v>15050</v>
      </c>
      <c r="E9" s="17">
        <v>14256</v>
      </c>
      <c r="F9" s="17">
        <v>13935</v>
      </c>
      <c r="G9" s="17">
        <v>13285</v>
      </c>
      <c r="H9" s="17">
        <v>12495</v>
      </c>
      <c r="I9" s="17">
        <v>12246</v>
      </c>
      <c r="J9" s="17">
        <v>12142</v>
      </c>
      <c r="K9" s="17">
        <v>10854</v>
      </c>
      <c r="L9" s="17">
        <v>12997</v>
      </c>
      <c r="M9" s="17">
        <v>12788</v>
      </c>
      <c r="N9" s="17">
        <v>11913</v>
      </c>
      <c r="O9" s="17">
        <v>9941</v>
      </c>
      <c r="P9" s="17">
        <v>10794</v>
      </c>
      <c r="Q9" s="17">
        <v>12301</v>
      </c>
      <c r="R9" s="17">
        <v>11223</v>
      </c>
      <c r="S9" s="17">
        <v>10306</v>
      </c>
      <c r="T9" s="17">
        <v>10153</v>
      </c>
      <c r="U9" s="17">
        <v>8624</v>
      </c>
      <c r="V9" s="18">
        <v>10141</v>
      </c>
      <c r="W9" s="18">
        <v>9636</v>
      </c>
      <c r="X9" s="18">
        <v>8147</v>
      </c>
      <c r="Y9" s="17">
        <v>9950</v>
      </c>
      <c r="Z9" s="17">
        <v>9343</v>
      </c>
      <c r="AA9" s="17">
        <v>9256</v>
      </c>
      <c r="AB9" s="17">
        <v>9212</v>
      </c>
      <c r="AC9" s="17">
        <v>9258</v>
      </c>
      <c r="AD9" s="17">
        <v>9293</v>
      </c>
      <c r="AE9" s="17">
        <v>9127</v>
      </c>
      <c r="AF9" s="17">
        <v>9141</v>
      </c>
      <c r="AG9" s="17">
        <v>9161</v>
      </c>
      <c r="AH9" s="17">
        <v>9319</v>
      </c>
      <c r="AI9" s="17">
        <v>8830</v>
      </c>
      <c r="AJ9" s="17">
        <v>8978</v>
      </c>
      <c r="AK9" s="17">
        <v>7865</v>
      </c>
      <c r="AL9" s="17">
        <v>9445</v>
      </c>
      <c r="AM9" s="17">
        <v>9191</v>
      </c>
      <c r="AN9" s="18">
        <v>9305</v>
      </c>
      <c r="AO9" s="17">
        <v>9150</v>
      </c>
      <c r="AP9" s="17">
        <v>9503</v>
      </c>
      <c r="AQ9" s="17">
        <v>9649</v>
      </c>
      <c r="AR9" s="17">
        <v>9864</v>
      </c>
      <c r="AS9" s="17">
        <v>9603</v>
      </c>
      <c r="AT9" s="17">
        <v>9529</v>
      </c>
      <c r="AU9" s="17">
        <v>10151</v>
      </c>
      <c r="AV9" s="17">
        <v>10193</v>
      </c>
      <c r="AW9" s="17">
        <v>9957</v>
      </c>
      <c r="AX9" s="17">
        <v>10033</v>
      </c>
      <c r="AY9" s="17">
        <v>10287</v>
      </c>
      <c r="AZ9" s="17">
        <v>10550</v>
      </c>
      <c r="BA9" s="17">
        <v>11116</v>
      </c>
      <c r="BB9" s="17">
        <v>7131</v>
      </c>
    </row>
    <row r="10" spans="1:55" s="6" customFormat="1" ht="12.75" x14ac:dyDescent="0.2">
      <c r="A10" s="5" t="s">
        <v>503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7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7">
        <v>32</v>
      </c>
      <c r="AI10" s="7">
        <v>33</v>
      </c>
      <c r="AJ10" s="7">
        <v>34</v>
      </c>
      <c r="AK10" s="7">
        <v>35</v>
      </c>
      <c r="AL10" s="7">
        <v>36</v>
      </c>
      <c r="AM10" s="7">
        <v>37</v>
      </c>
      <c r="AN10" s="7">
        <v>38</v>
      </c>
      <c r="AO10" s="7">
        <v>39</v>
      </c>
      <c r="AP10" s="7">
        <v>40</v>
      </c>
      <c r="AQ10" s="7">
        <v>41</v>
      </c>
      <c r="AR10" s="7">
        <v>42</v>
      </c>
      <c r="AS10" s="7">
        <v>43</v>
      </c>
      <c r="AT10" s="7">
        <v>44</v>
      </c>
      <c r="AU10" s="7">
        <v>45</v>
      </c>
      <c r="AV10" s="7">
        <v>46</v>
      </c>
      <c r="AW10" s="7">
        <v>47</v>
      </c>
      <c r="AX10" s="7">
        <v>48</v>
      </c>
      <c r="AY10" s="7">
        <v>49</v>
      </c>
      <c r="AZ10" s="7">
        <v>50</v>
      </c>
      <c r="BA10" s="7">
        <v>51</v>
      </c>
      <c r="BB10" s="7">
        <v>52</v>
      </c>
    </row>
    <row r="11" spans="1:55" s="6" customFormat="1" ht="12.75" x14ac:dyDescent="0.2">
      <c r="A11" s="8" t="s">
        <v>504</v>
      </c>
      <c r="B11" s="9"/>
      <c r="C11" s="10">
        <v>42741</v>
      </c>
      <c r="D11" s="10">
        <v>42748</v>
      </c>
      <c r="E11" s="10">
        <v>42755</v>
      </c>
      <c r="F11" s="10">
        <v>42762</v>
      </c>
      <c r="G11" s="10">
        <v>42769</v>
      </c>
      <c r="H11" s="10">
        <v>42776</v>
      </c>
      <c r="I11" s="10">
        <v>42783</v>
      </c>
      <c r="J11" s="10">
        <v>42790</v>
      </c>
      <c r="K11" s="10">
        <v>42797</v>
      </c>
      <c r="L11" s="10">
        <v>42804</v>
      </c>
      <c r="M11" s="10">
        <v>42811</v>
      </c>
      <c r="N11" s="10">
        <v>42818</v>
      </c>
      <c r="O11" s="10">
        <v>42825</v>
      </c>
      <c r="P11" s="10">
        <v>42832</v>
      </c>
      <c r="Q11" s="10">
        <v>42839</v>
      </c>
      <c r="R11" s="10">
        <v>42846</v>
      </c>
      <c r="S11" s="10">
        <v>42853</v>
      </c>
      <c r="T11" s="10">
        <v>42860</v>
      </c>
      <c r="U11" s="10">
        <v>42867</v>
      </c>
      <c r="V11" s="10">
        <v>42874</v>
      </c>
      <c r="W11" s="10">
        <v>42881</v>
      </c>
      <c r="X11" s="10">
        <v>42888</v>
      </c>
      <c r="Y11" s="10">
        <v>42895</v>
      </c>
      <c r="Z11" s="10">
        <v>42902</v>
      </c>
      <c r="AA11" s="10">
        <v>42909</v>
      </c>
      <c r="AB11" s="10">
        <v>42916</v>
      </c>
      <c r="AC11" s="10">
        <v>42923</v>
      </c>
      <c r="AD11" s="10">
        <v>42930</v>
      </c>
      <c r="AE11" s="10">
        <v>42937</v>
      </c>
      <c r="AF11" s="10">
        <v>42944</v>
      </c>
      <c r="AG11" s="10">
        <v>42951</v>
      </c>
      <c r="AH11" s="10">
        <v>42958</v>
      </c>
      <c r="AI11" s="10">
        <v>42965</v>
      </c>
      <c r="AJ11" s="10">
        <v>42972</v>
      </c>
      <c r="AK11" s="10">
        <v>42979</v>
      </c>
      <c r="AL11" s="10">
        <v>42986</v>
      </c>
      <c r="AM11" s="10">
        <v>42993</v>
      </c>
      <c r="AN11" s="10">
        <v>43000</v>
      </c>
      <c r="AO11" s="10">
        <v>43007</v>
      </c>
      <c r="AP11" s="10">
        <v>43014</v>
      </c>
      <c r="AQ11" s="10">
        <v>43021</v>
      </c>
      <c r="AR11" s="10">
        <v>43028</v>
      </c>
      <c r="AS11" s="10">
        <v>43035</v>
      </c>
      <c r="AT11" s="10">
        <v>43042</v>
      </c>
      <c r="AU11" s="10">
        <v>43049</v>
      </c>
      <c r="AV11" s="10">
        <v>43056</v>
      </c>
      <c r="AW11" s="10">
        <v>43063</v>
      </c>
      <c r="AX11" s="10">
        <v>43070</v>
      </c>
      <c r="AY11" s="10">
        <v>43077</v>
      </c>
      <c r="AZ11" s="10">
        <v>43084</v>
      </c>
      <c r="BA11" s="10">
        <v>43091</v>
      </c>
      <c r="BB11" s="10">
        <v>43098</v>
      </c>
    </row>
    <row r="12" spans="1:55" s="12" customFormat="1" ht="24.75" customHeight="1" x14ac:dyDescent="0.25">
      <c r="A12" s="11" t="s">
        <v>505</v>
      </c>
      <c r="C12" s="17">
        <v>11991</v>
      </c>
      <c r="D12" s="17">
        <v>13715</v>
      </c>
      <c r="E12" s="17">
        <v>13610</v>
      </c>
      <c r="F12" s="17">
        <v>12877</v>
      </c>
      <c r="G12" s="17">
        <v>12485</v>
      </c>
      <c r="H12" s="17">
        <v>12269</v>
      </c>
      <c r="I12" s="17">
        <v>11644</v>
      </c>
      <c r="J12" s="17">
        <v>11794</v>
      </c>
      <c r="K12" s="17">
        <v>11248</v>
      </c>
      <c r="L12" s="17">
        <v>11077</v>
      </c>
      <c r="M12" s="17">
        <v>10697</v>
      </c>
      <c r="N12" s="17">
        <v>10325</v>
      </c>
      <c r="O12" s="17">
        <v>10027</v>
      </c>
      <c r="P12" s="17">
        <v>9939</v>
      </c>
      <c r="Q12" s="17">
        <v>8493</v>
      </c>
      <c r="R12" s="17">
        <v>9644</v>
      </c>
      <c r="S12" s="17">
        <v>10908</v>
      </c>
      <c r="T12" s="17">
        <v>9064</v>
      </c>
      <c r="U12" s="17">
        <v>10693</v>
      </c>
      <c r="V12" s="18">
        <v>10288</v>
      </c>
      <c r="W12" s="18">
        <v>10040</v>
      </c>
      <c r="X12" s="18">
        <v>8332</v>
      </c>
      <c r="Y12" s="17">
        <v>9766</v>
      </c>
      <c r="Z12" s="17">
        <v>9367</v>
      </c>
      <c r="AA12" s="17">
        <v>9627</v>
      </c>
      <c r="AB12" s="17">
        <v>9334</v>
      </c>
      <c r="AC12" s="17">
        <v>9263</v>
      </c>
      <c r="AD12" s="17">
        <v>9376</v>
      </c>
      <c r="AE12" s="17">
        <v>9113</v>
      </c>
      <c r="AF12" s="17">
        <v>8882</v>
      </c>
      <c r="AG12" s="17">
        <v>8941</v>
      </c>
      <c r="AH12" s="17">
        <v>9038</v>
      </c>
      <c r="AI12" s="17">
        <v>9299</v>
      </c>
      <c r="AJ12" s="17">
        <v>9382</v>
      </c>
      <c r="AK12" s="17">
        <v>8149</v>
      </c>
      <c r="AL12" s="17">
        <v>9497</v>
      </c>
      <c r="AM12" s="17">
        <v>9454</v>
      </c>
      <c r="AN12" s="18">
        <v>9534</v>
      </c>
      <c r="AO12" s="17">
        <v>9689</v>
      </c>
      <c r="AP12" s="17">
        <v>9778</v>
      </c>
      <c r="AQ12" s="17">
        <v>9940</v>
      </c>
      <c r="AR12" s="17">
        <v>10031</v>
      </c>
      <c r="AS12" s="17">
        <v>9739</v>
      </c>
      <c r="AT12" s="17">
        <v>9984</v>
      </c>
      <c r="AU12" s="17">
        <v>10346</v>
      </c>
      <c r="AV12" s="17">
        <v>10275</v>
      </c>
      <c r="AW12" s="17">
        <v>10621</v>
      </c>
      <c r="AX12" s="17">
        <v>10538</v>
      </c>
      <c r="AY12" s="17">
        <v>10781</v>
      </c>
      <c r="AZ12" s="17">
        <v>11217</v>
      </c>
      <c r="BA12" s="17">
        <v>12517</v>
      </c>
      <c r="BB12" s="17">
        <v>8487</v>
      </c>
    </row>
    <row r="13" spans="1:55" s="6" customFormat="1" ht="12.75" x14ac:dyDescent="0.2">
      <c r="A13" s="5" t="s">
        <v>503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  <c r="AZ13" s="7">
        <v>50</v>
      </c>
      <c r="BA13" s="7">
        <v>51</v>
      </c>
      <c r="BB13" s="7">
        <v>52</v>
      </c>
    </row>
    <row r="14" spans="1:55" s="6" customFormat="1" ht="12.75" x14ac:dyDescent="0.2">
      <c r="A14" s="8" t="s">
        <v>504</v>
      </c>
      <c r="B14" s="9"/>
      <c r="C14" s="10">
        <v>42377</v>
      </c>
      <c r="D14" s="10">
        <v>42384</v>
      </c>
      <c r="E14" s="10">
        <v>42391</v>
      </c>
      <c r="F14" s="10">
        <v>42398</v>
      </c>
      <c r="G14" s="10">
        <v>42405</v>
      </c>
      <c r="H14" s="10">
        <v>42412</v>
      </c>
      <c r="I14" s="10">
        <v>42419</v>
      </c>
      <c r="J14" s="10">
        <v>42426</v>
      </c>
      <c r="K14" s="10">
        <v>42433</v>
      </c>
      <c r="L14" s="10">
        <v>42440</v>
      </c>
      <c r="M14" s="10">
        <v>42447</v>
      </c>
      <c r="N14" s="10">
        <v>42454</v>
      </c>
      <c r="O14" s="10">
        <v>42461</v>
      </c>
      <c r="P14" s="10">
        <v>42468</v>
      </c>
      <c r="Q14" s="10">
        <v>42475</v>
      </c>
      <c r="R14" s="10">
        <v>42482</v>
      </c>
      <c r="S14" s="10">
        <v>42489</v>
      </c>
      <c r="T14" s="10">
        <v>42496</v>
      </c>
      <c r="U14" s="10">
        <v>42503</v>
      </c>
      <c r="V14" s="10">
        <v>42510</v>
      </c>
      <c r="W14" s="10">
        <v>42517</v>
      </c>
      <c r="X14" s="10">
        <v>42524</v>
      </c>
      <c r="Y14" s="10">
        <v>42531</v>
      </c>
      <c r="Z14" s="10">
        <v>42538</v>
      </c>
      <c r="AA14" s="10">
        <v>42545</v>
      </c>
      <c r="AB14" s="10">
        <v>42552</v>
      </c>
      <c r="AC14" s="10">
        <v>42559</v>
      </c>
      <c r="AD14" s="10">
        <v>42566</v>
      </c>
      <c r="AE14" s="10">
        <v>42573</v>
      </c>
      <c r="AF14" s="10">
        <v>42580</v>
      </c>
      <c r="AG14" s="10">
        <v>42587</v>
      </c>
      <c r="AH14" s="10">
        <v>42594</v>
      </c>
      <c r="AI14" s="10">
        <v>42601</v>
      </c>
      <c r="AJ14" s="10">
        <v>42608</v>
      </c>
      <c r="AK14" s="10">
        <v>42615</v>
      </c>
      <c r="AL14" s="10">
        <v>42622</v>
      </c>
      <c r="AM14" s="10">
        <v>42629</v>
      </c>
      <c r="AN14" s="10">
        <v>42636</v>
      </c>
      <c r="AO14" s="10">
        <v>42643</v>
      </c>
      <c r="AP14" s="10">
        <v>42650</v>
      </c>
      <c r="AQ14" s="10">
        <v>42657</v>
      </c>
      <c r="AR14" s="10">
        <v>42664</v>
      </c>
      <c r="AS14" s="10">
        <v>42671</v>
      </c>
      <c r="AT14" s="10">
        <v>42678</v>
      </c>
      <c r="AU14" s="10">
        <v>42685</v>
      </c>
      <c r="AV14" s="10">
        <v>42692</v>
      </c>
      <c r="AW14" s="10">
        <v>42699</v>
      </c>
      <c r="AX14" s="10">
        <v>42706</v>
      </c>
      <c r="AY14" s="10">
        <v>42713</v>
      </c>
      <c r="AZ14" s="10">
        <v>42720</v>
      </c>
      <c r="BA14" s="10">
        <v>42727</v>
      </c>
      <c r="BB14" s="10">
        <v>42734</v>
      </c>
    </row>
    <row r="15" spans="1:55" s="12" customFormat="1" ht="24.75" customHeight="1" x14ac:dyDescent="0.2">
      <c r="A15" s="11" t="s">
        <v>505</v>
      </c>
      <c r="C15" s="17">
        <v>13045</v>
      </c>
      <c r="D15" s="17">
        <v>11501</v>
      </c>
      <c r="E15" s="17">
        <v>11473</v>
      </c>
      <c r="F15" s="17">
        <v>11317</v>
      </c>
      <c r="G15" s="17">
        <v>11052</v>
      </c>
      <c r="H15" s="17">
        <v>11170</v>
      </c>
      <c r="I15" s="17">
        <v>10590</v>
      </c>
      <c r="J15" s="17">
        <v>11056</v>
      </c>
      <c r="K15" s="17">
        <v>11285</v>
      </c>
      <c r="L15" s="17">
        <v>11010</v>
      </c>
      <c r="M15" s="17">
        <v>11022</v>
      </c>
      <c r="N15" s="17">
        <v>9635</v>
      </c>
      <c r="O15" s="17">
        <v>10286</v>
      </c>
      <c r="P15" s="17">
        <v>11599</v>
      </c>
      <c r="Q15" s="17">
        <v>11417</v>
      </c>
      <c r="R15" s="17">
        <v>10925</v>
      </c>
      <c r="S15" s="17">
        <v>10413</v>
      </c>
      <c r="T15" s="17">
        <v>9137</v>
      </c>
      <c r="U15" s="17">
        <v>10637</v>
      </c>
      <c r="V15" s="17">
        <v>9953</v>
      </c>
      <c r="W15" s="17">
        <v>9739</v>
      </c>
      <c r="X15" s="17">
        <v>7909</v>
      </c>
      <c r="Y15" s="17">
        <v>9873</v>
      </c>
      <c r="Z15" s="17">
        <v>9386</v>
      </c>
      <c r="AA15" s="17">
        <v>9365</v>
      </c>
      <c r="AB15" s="17">
        <v>9228</v>
      </c>
      <c r="AC15" s="17">
        <v>9138</v>
      </c>
      <c r="AD15" s="17">
        <v>9388</v>
      </c>
      <c r="AE15" s="17">
        <v>9350</v>
      </c>
      <c r="AF15" s="17">
        <v>9335</v>
      </c>
      <c r="AG15" s="17">
        <v>9182</v>
      </c>
      <c r="AH15" s="17">
        <v>9172</v>
      </c>
      <c r="AI15" s="17">
        <v>9070</v>
      </c>
      <c r="AJ15" s="17">
        <v>9319</v>
      </c>
      <c r="AK15" s="17">
        <v>7923</v>
      </c>
      <c r="AL15" s="17">
        <v>9399</v>
      </c>
      <c r="AM15" s="17">
        <v>9124</v>
      </c>
      <c r="AN15" s="17">
        <v>8945</v>
      </c>
      <c r="AO15" s="17">
        <v>8994</v>
      </c>
      <c r="AP15" s="17">
        <v>9291</v>
      </c>
      <c r="AQ15" s="17">
        <v>9719</v>
      </c>
      <c r="AR15" s="17">
        <v>9768</v>
      </c>
      <c r="AS15" s="17">
        <v>9724</v>
      </c>
      <c r="AT15" s="17">
        <v>10152</v>
      </c>
      <c r="AU15" s="17">
        <v>10470</v>
      </c>
      <c r="AV15" s="17">
        <v>10694</v>
      </c>
      <c r="AW15" s="17">
        <v>10603</v>
      </c>
      <c r="AX15" s="17">
        <v>10439</v>
      </c>
      <c r="AY15" s="17">
        <v>11223</v>
      </c>
      <c r="AZ15" s="17">
        <v>10533</v>
      </c>
      <c r="BA15" s="17">
        <v>11493</v>
      </c>
      <c r="BB15" s="17">
        <v>8003</v>
      </c>
    </row>
    <row r="16" spans="1:55" s="6" customFormat="1" ht="25.5" x14ac:dyDescent="0.2">
      <c r="A16" s="19" t="s">
        <v>503</v>
      </c>
      <c r="B16" s="19"/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7">
        <v>32</v>
      </c>
      <c r="AI16" s="7">
        <v>33</v>
      </c>
      <c r="AJ16" s="7">
        <v>34</v>
      </c>
      <c r="AK16" s="7">
        <v>35</v>
      </c>
      <c r="AL16" s="7">
        <v>36</v>
      </c>
      <c r="AM16" s="7">
        <v>37</v>
      </c>
      <c r="AN16" s="7">
        <v>38</v>
      </c>
      <c r="AO16" s="7">
        <v>39</v>
      </c>
      <c r="AP16" s="7">
        <v>40</v>
      </c>
      <c r="AQ16" s="7">
        <v>41</v>
      </c>
      <c r="AR16" s="7">
        <v>42</v>
      </c>
      <c r="AS16" s="7">
        <v>43</v>
      </c>
      <c r="AT16" s="7">
        <v>44</v>
      </c>
      <c r="AU16" s="7">
        <v>45</v>
      </c>
      <c r="AV16" s="7">
        <v>46</v>
      </c>
      <c r="AW16" s="7">
        <v>47</v>
      </c>
      <c r="AX16" s="7">
        <v>48</v>
      </c>
      <c r="AY16" s="7">
        <v>49</v>
      </c>
      <c r="AZ16" s="7">
        <v>50</v>
      </c>
      <c r="BA16" s="7">
        <v>51</v>
      </c>
      <c r="BB16" s="7">
        <v>52</v>
      </c>
      <c r="BC16" s="7">
        <v>53</v>
      </c>
    </row>
    <row r="17" spans="1:55" s="6" customFormat="1" ht="25.5" x14ac:dyDescent="0.2">
      <c r="A17" s="20" t="s">
        <v>504</v>
      </c>
      <c r="B17" s="20"/>
      <c r="C17" s="10">
        <v>42006</v>
      </c>
      <c r="D17" s="10">
        <v>42013</v>
      </c>
      <c r="E17" s="10">
        <v>42020</v>
      </c>
      <c r="F17" s="10">
        <v>42027</v>
      </c>
      <c r="G17" s="10">
        <v>42034</v>
      </c>
      <c r="H17" s="10">
        <v>42041</v>
      </c>
      <c r="I17" s="10">
        <v>42048</v>
      </c>
      <c r="J17" s="10">
        <v>42055</v>
      </c>
      <c r="K17" s="10">
        <v>42062</v>
      </c>
      <c r="L17" s="10">
        <v>42069</v>
      </c>
      <c r="M17" s="10">
        <v>42076</v>
      </c>
      <c r="N17" s="10">
        <v>42083</v>
      </c>
      <c r="O17" s="10">
        <v>42090</v>
      </c>
      <c r="P17" s="10">
        <v>42097</v>
      </c>
      <c r="Q17" s="10">
        <v>42104</v>
      </c>
      <c r="R17" s="10">
        <v>42111</v>
      </c>
      <c r="S17" s="10">
        <v>42118</v>
      </c>
      <c r="T17" s="10">
        <v>42125</v>
      </c>
      <c r="U17" s="10">
        <v>42132</v>
      </c>
      <c r="V17" s="10">
        <v>42139</v>
      </c>
      <c r="W17" s="10">
        <v>42146</v>
      </c>
      <c r="X17" s="10">
        <v>42153</v>
      </c>
      <c r="Y17" s="10">
        <v>42160</v>
      </c>
      <c r="Z17" s="10">
        <v>42167</v>
      </c>
      <c r="AA17" s="10">
        <v>42174</v>
      </c>
      <c r="AB17" s="10">
        <v>42181</v>
      </c>
      <c r="AC17" s="10">
        <v>42188</v>
      </c>
      <c r="AD17" s="10">
        <v>42195</v>
      </c>
      <c r="AE17" s="10">
        <v>42202</v>
      </c>
      <c r="AF17" s="10">
        <v>42209</v>
      </c>
      <c r="AG17" s="10">
        <v>42216</v>
      </c>
      <c r="AH17" s="10">
        <v>42223</v>
      </c>
      <c r="AI17" s="10">
        <v>42230</v>
      </c>
      <c r="AJ17" s="10">
        <v>42237</v>
      </c>
      <c r="AK17" s="10">
        <v>42244</v>
      </c>
      <c r="AL17" s="10">
        <v>42251</v>
      </c>
      <c r="AM17" s="10">
        <v>42258</v>
      </c>
      <c r="AN17" s="10">
        <v>42265</v>
      </c>
      <c r="AO17" s="10">
        <v>42272</v>
      </c>
      <c r="AP17" s="10">
        <v>42279</v>
      </c>
      <c r="AQ17" s="10">
        <v>42286</v>
      </c>
      <c r="AR17" s="10">
        <v>42293</v>
      </c>
      <c r="AS17" s="10">
        <v>42300</v>
      </c>
      <c r="AT17" s="10">
        <v>42307</v>
      </c>
      <c r="AU17" s="10">
        <v>42314</v>
      </c>
      <c r="AV17" s="10">
        <v>42321</v>
      </c>
      <c r="AW17" s="10">
        <v>42328</v>
      </c>
      <c r="AX17" s="10">
        <v>42335</v>
      </c>
      <c r="AY17" s="10">
        <v>42342</v>
      </c>
      <c r="AZ17" s="10">
        <v>42349</v>
      </c>
      <c r="BA17" s="10">
        <v>42356</v>
      </c>
      <c r="BB17" s="10">
        <v>42363</v>
      </c>
      <c r="BC17" s="10">
        <v>42370</v>
      </c>
    </row>
    <row r="18" spans="1:55" s="12" customFormat="1" ht="24.75" customHeight="1" x14ac:dyDescent="0.2">
      <c r="A18" s="21" t="s">
        <v>505</v>
      </c>
      <c r="B18" s="21"/>
      <c r="C18" s="17">
        <v>12286</v>
      </c>
      <c r="D18" s="17">
        <v>16237</v>
      </c>
      <c r="E18" s="17">
        <v>14866</v>
      </c>
      <c r="F18" s="17">
        <v>13934</v>
      </c>
      <c r="G18" s="17">
        <v>12900</v>
      </c>
      <c r="H18" s="17">
        <v>12039</v>
      </c>
      <c r="I18" s="17">
        <v>11822</v>
      </c>
      <c r="J18" s="17">
        <v>11434</v>
      </c>
      <c r="K18" s="17">
        <v>11472</v>
      </c>
      <c r="L18" s="17">
        <v>11469</v>
      </c>
      <c r="M18" s="17">
        <v>10951</v>
      </c>
      <c r="N18" s="17">
        <v>10568</v>
      </c>
      <c r="O18" s="17">
        <v>10493</v>
      </c>
      <c r="P18" s="17">
        <v>9062</v>
      </c>
      <c r="Q18" s="17">
        <v>10089</v>
      </c>
      <c r="R18" s="17">
        <v>11639</v>
      </c>
      <c r="S18" s="17">
        <v>10599</v>
      </c>
      <c r="T18" s="17">
        <v>10134</v>
      </c>
      <c r="U18" s="17">
        <v>8862</v>
      </c>
      <c r="V18" s="17">
        <v>10290</v>
      </c>
      <c r="W18" s="17">
        <v>10005</v>
      </c>
      <c r="X18" s="17">
        <v>8213</v>
      </c>
      <c r="Y18" s="17">
        <v>10157</v>
      </c>
      <c r="Z18" s="17">
        <v>9548</v>
      </c>
      <c r="AA18" s="17">
        <v>9312</v>
      </c>
      <c r="AB18" s="17">
        <v>9190</v>
      </c>
      <c r="AC18" s="17">
        <v>9205</v>
      </c>
      <c r="AD18" s="17">
        <v>9015</v>
      </c>
      <c r="AE18" s="17">
        <v>8802</v>
      </c>
      <c r="AF18" s="17">
        <v>8791</v>
      </c>
      <c r="AG18" s="17">
        <v>8617</v>
      </c>
      <c r="AH18" s="17">
        <v>8862</v>
      </c>
      <c r="AI18" s="17">
        <v>9148</v>
      </c>
      <c r="AJ18" s="17">
        <v>9121</v>
      </c>
      <c r="AK18" s="17">
        <v>9026</v>
      </c>
      <c r="AL18" s="17">
        <v>7878</v>
      </c>
      <c r="AM18" s="17">
        <v>9258</v>
      </c>
      <c r="AN18" s="17">
        <v>9097</v>
      </c>
      <c r="AO18" s="17">
        <v>9529</v>
      </c>
      <c r="AP18" s="17">
        <v>9410</v>
      </c>
      <c r="AQ18" s="17">
        <v>9776</v>
      </c>
      <c r="AR18" s="17">
        <v>9511</v>
      </c>
      <c r="AS18" s="17">
        <v>9711</v>
      </c>
      <c r="AT18" s="17">
        <v>9618</v>
      </c>
      <c r="AU18" s="17">
        <v>9994</v>
      </c>
      <c r="AV18" s="17">
        <v>9938</v>
      </c>
      <c r="AW18" s="17">
        <v>9830</v>
      </c>
      <c r="AX18" s="17">
        <v>9822</v>
      </c>
      <c r="AY18" s="17">
        <v>10365</v>
      </c>
      <c r="AZ18" s="17">
        <v>10269</v>
      </c>
      <c r="BA18" s="17">
        <v>10689</v>
      </c>
      <c r="BB18" s="17">
        <v>8630</v>
      </c>
      <c r="BC18" s="17">
        <v>7524</v>
      </c>
    </row>
    <row r="19" spans="1:55" s="6" customFormat="1" ht="25.5" x14ac:dyDescent="0.2">
      <c r="A19" s="19" t="s">
        <v>503</v>
      </c>
      <c r="B19" s="19"/>
      <c r="C19" s="7">
        <v>1</v>
      </c>
      <c r="D19" s="7">
        <v>2</v>
      </c>
      <c r="E19" s="7">
        <v>3</v>
      </c>
      <c r="F19" s="7">
        <v>4</v>
      </c>
      <c r="G19" s="7">
        <v>5</v>
      </c>
      <c r="H19" s="7">
        <v>6</v>
      </c>
      <c r="I19" s="7">
        <v>7</v>
      </c>
      <c r="J19" s="7">
        <v>8</v>
      </c>
      <c r="K19" s="7">
        <v>9</v>
      </c>
      <c r="L19" s="7">
        <v>10</v>
      </c>
      <c r="M19" s="7">
        <v>11</v>
      </c>
      <c r="N19" s="7">
        <v>12</v>
      </c>
      <c r="O19" s="7">
        <v>13</v>
      </c>
      <c r="P19" s="7">
        <v>14</v>
      </c>
      <c r="Q19" s="7">
        <v>15</v>
      </c>
      <c r="R19" s="7">
        <v>16</v>
      </c>
      <c r="S19" s="7">
        <v>17</v>
      </c>
      <c r="T19" s="7">
        <v>18</v>
      </c>
      <c r="U19" s="7">
        <v>19</v>
      </c>
      <c r="V19" s="7">
        <v>20</v>
      </c>
      <c r="W19" s="7">
        <v>21</v>
      </c>
      <c r="X19" s="7">
        <v>22</v>
      </c>
      <c r="Y19" s="7">
        <v>23</v>
      </c>
      <c r="Z19" s="7">
        <v>24</v>
      </c>
      <c r="AA19" s="7">
        <v>25</v>
      </c>
      <c r="AB19" s="7">
        <v>26</v>
      </c>
      <c r="AC19" s="7">
        <v>27</v>
      </c>
      <c r="AD19" s="7">
        <v>28</v>
      </c>
      <c r="AE19" s="7">
        <v>29</v>
      </c>
      <c r="AF19" s="7">
        <v>30</v>
      </c>
      <c r="AG19" s="7">
        <v>31</v>
      </c>
      <c r="AH19" s="7">
        <v>32</v>
      </c>
      <c r="AI19" s="7">
        <v>33</v>
      </c>
      <c r="AJ19" s="7">
        <v>34</v>
      </c>
      <c r="AK19" s="7">
        <v>35</v>
      </c>
      <c r="AL19" s="7">
        <v>36</v>
      </c>
      <c r="AM19" s="7">
        <v>37</v>
      </c>
      <c r="AN19" s="7">
        <v>38</v>
      </c>
      <c r="AO19" s="7">
        <v>39</v>
      </c>
      <c r="AP19" s="7">
        <v>40</v>
      </c>
      <c r="AQ19" s="7">
        <v>41</v>
      </c>
      <c r="AR19" s="7">
        <v>42</v>
      </c>
      <c r="AS19" s="7">
        <v>43</v>
      </c>
      <c r="AT19" s="7">
        <v>44</v>
      </c>
      <c r="AU19" s="7">
        <v>45</v>
      </c>
      <c r="AV19" s="7">
        <v>46</v>
      </c>
      <c r="AW19" s="7">
        <v>47</v>
      </c>
      <c r="AX19" s="7">
        <v>48</v>
      </c>
      <c r="AY19" s="7">
        <v>49</v>
      </c>
      <c r="AZ19" s="7">
        <v>50</v>
      </c>
      <c r="BA19" s="7">
        <v>51</v>
      </c>
      <c r="BB19" s="7">
        <v>52</v>
      </c>
    </row>
    <row r="20" spans="1:55" s="6" customFormat="1" ht="25.5" x14ac:dyDescent="0.2">
      <c r="A20" s="20" t="s">
        <v>504</v>
      </c>
      <c r="B20" s="20"/>
      <c r="C20" s="10">
        <v>41642</v>
      </c>
      <c r="D20" s="10">
        <v>41649</v>
      </c>
      <c r="E20" s="10">
        <v>41656</v>
      </c>
      <c r="F20" s="10">
        <v>41663</v>
      </c>
      <c r="G20" s="10">
        <v>41670</v>
      </c>
      <c r="H20" s="10">
        <v>41677</v>
      </c>
      <c r="I20" s="10">
        <v>41684</v>
      </c>
      <c r="J20" s="10">
        <v>41691</v>
      </c>
      <c r="K20" s="10">
        <v>41698</v>
      </c>
      <c r="L20" s="10">
        <v>41705</v>
      </c>
      <c r="M20" s="10">
        <v>41712</v>
      </c>
      <c r="N20" s="10">
        <v>41719</v>
      </c>
      <c r="O20" s="10">
        <v>41726</v>
      </c>
      <c r="P20" s="10">
        <v>41733</v>
      </c>
      <c r="Q20" s="10">
        <v>41740</v>
      </c>
      <c r="R20" s="10">
        <v>41747</v>
      </c>
      <c r="S20" s="10">
        <v>41754</v>
      </c>
      <c r="T20" s="10">
        <v>41761</v>
      </c>
      <c r="U20" s="10">
        <v>41768</v>
      </c>
      <c r="V20" s="10">
        <v>41775</v>
      </c>
      <c r="W20" s="10">
        <v>41782</v>
      </c>
      <c r="X20" s="10">
        <v>41789</v>
      </c>
      <c r="Y20" s="10">
        <v>41796</v>
      </c>
      <c r="Z20" s="10">
        <v>41803</v>
      </c>
      <c r="AA20" s="10">
        <v>41810</v>
      </c>
      <c r="AB20" s="10">
        <v>41817</v>
      </c>
      <c r="AC20" s="10">
        <v>41824</v>
      </c>
      <c r="AD20" s="10">
        <v>41831</v>
      </c>
      <c r="AE20" s="10">
        <v>41838</v>
      </c>
      <c r="AF20" s="10">
        <v>41845</v>
      </c>
      <c r="AG20" s="10">
        <v>41852</v>
      </c>
      <c r="AH20" s="10">
        <v>41859</v>
      </c>
      <c r="AI20" s="10">
        <v>41866</v>
      </c>
      <c r="AJ20" s="10">
        <v>41873</v>
      </c>
      <c r="AK20" s="10">
        <v>41880</v>
      </c>
      <c r="AL20" s="10">
        <v>41887</v>
      </c>
      <c r="AM20" s="10">
        <v>41894</v>
      </c>
      <c r="AN20" s="10">
        <v>41901</v>
      </c>
      <c r="AO20" s="10">
        <v>41908</v>
      </c>
      <c r="AP20" s="10">
        <v>41915</v>
      </c>
      <c r="AQ20" s="10">
        <v>41922</v>
      </c>
      <c r="AR20" s="10">
        <v>41929</v>
      </c>
      <c r="AS20" s="10">
        <v>41936</v>
      </c>
      <c r="AT20" s="10">
        <v>41943</v>
      </c>
      <c r="AU20" s="10">
        <v>41950</v>
      </c>
      <c r="AV20" s="10">
        <v>41957</v>
      </c>
      <c r="AW20" s="10">
        <v>41964</v>
      </c>
      <c r="AX20" s="10">
        <v>41971</v>
      </c>
      <c r="AY20" s="10">
        <v>41978</v>
      </c>
      <c r="AZ20" s="10">
        <v>41985</v>
      </c>
      <c r="BA20" s="10">
        <v>41992</v>
      </c>
      <c r="BB20" s="10">
        <v>41999</v>
      </c>
    </row>
    <row r="21" spans="1:55" s="12" customFormat="1" ht="19.5" customHeight="1" x14ac:dyDescent="0.2">
      <c r="A21" s="21" t="s">
        <v>505</v>
      </c>
      <c r="B21" s="21"/>
      <c r="C21" s="17">
        <v>11448</v>
      </c>
      <c r="D21" s="17">
        <v>11847</v>
      </c>
      <c r="E21" s="17">
        <v>11061</v>
      </c>
      <c r="F21" s="17">
        <v>10374</v>
      </c>
      <c r="G21" s="17">
        <v>10258</v>
      </c>
      <c r="H21" s="17">
        <v>10147</v>
      </c>
      <c r="I21" s="17">
        <v>10198</v>
      </c>
      <c r="J21" s="17">
        <v>10427</v>
      </c>
      <c r="K21" s="17">
        <v>10377</v>
      </c>
      <c r="L21" s="17">
        <v>9828</v>
      </c>
      <c r="M21" s="17">
        <v>10005</v>
      </c>
      <c r="N21" s="17">
        <v>9832</v>
      </c>
      <c r="O21" s="17">
        <v>9622</v>
      </c>
      <c r="P21" s="17">
        <v>9944</v>
      </c>
      <c r="Q21" s="17">
        <v>9504</v>
      </c>
      <c r="R21" s="17">
        <v>8000</v>
      </c>
      <c r="S21" s="17">
        <v>9359</v>
      </c>
      <c r="T21" s="17">
        <v>10527</v>
      </c>
      <c r="U21" s="17">
        <v>8613</v>
      </c>
      <c r="V21" s="17">
        <v>9513</v>
      </c>
      <c r="W21" s="17">
        <v>9313</v>
      </c>
      <c r="X21" s="17">
        <v>8034</v>
      </c>
      <c r="Y21" s="17">
        <v>9557</v>
      </c>
      <c r="Z21" s="17">
        <v>9414</v>
      </c>
      <c r="AA21" s="17">
        <v>8946</v>
      </c>
      <c r="AB21" s="17">
        <v>8931</v>
      </c>
      <c r="AC21" s="17">
        <v>8763</v>
      </c>
      <c r="AD21" s="17">
        <v>8784</v>
      </c>
      <c r="AE21" s="17">
        <v>9119</v>
      </c>
      <c r="AF21" s="17">
        <v>8965</v>
      </c>
      <c r="AG21" s="17">
        <v>8916</v>
      </c>
      <c r="AH21" s="17">
        <v>8755</v>
      </c>
      <c r="AI21" s="17">
        <v>8792</v>
      </c>
      <c r="AJ21" s="17">
        <v>8769</v>
      </c>
      <c r="AK21" s="17">
        <v>8027</v>
      </c>
      <c r="AL21" s="17">
        <v>9671</v>
      </c>
      <c r="AM21" s="17">
        <v>9284</v>
      </c>
      <c r="AN21" s="17">
        <v>9107</v>
      </c>
      <c r="AO21" s="17">
        <v>9048</v>
      </c>
      <c r="AP21" s="17">
        <v>9271</v>
      </c>
      <c r="AQ21" s="17">
        <v>9173</v>
      </c>
      <c r="AR21" s="17">
        <v>9464</v>
      </c>
      <c r="AS21" s="17">
        <v>9603</v>
      </c>
      <c r="AT21" s="17">
        <v>9586</v>
      </c>
      <c r="AU21" s="17">
        <v>9753</v>
      </c>
      <c r="AV21" s="17">
        <v>10036</v>
      </c>
      <c r="AW21" s="17">
        <v>9472</v>
      </c>
      <c r="AX21" s="17">
        <v>9928</v>
      </c>
      <c r="AY21" s="17">
        <v>10267</v>
      </c>
      <c r="AZ21" s="17">
        <v>10550</v>
      </c>
      <c r="BA21" s="17">
        <v>11681</v>
      </c>
      <c r="BB21" s="17">
        <v>7837</v>
      </c>
    </row>
    <row r="22" spans="1:55" s="6" customFormat="1" ht="25.5" x14ac:dyDescent="0.2">
      <c r="A22" s="19" t="s">
        <v>503</v>
      </c>
      <c r="B22" s="19"/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7">
        <v>32</v>
      </c>
      <c r="AI22" s="7">
        <v>33</v>
      </c>
      <c r="AJ22" s="7">
        <v>34</v>
      </c>
      <c r="AK22" s="7">
        <v>35</v>
      </c>
      <c r="AL22" s="7">
        <v>36</v>
      </c>
      <c r="AM22" s="7">
        <v>37</v>
      </c>
      <c r="AN22" s="7">
        <v>38</v>
      </c>
      <c r="AO22" s="7">
        <v>39</v>
      </c>
      <c r="AP22" s="7">
        <v>40</v>
      </c>
      <c r="AQ22" s="7">
        <v>41</v>
      </c>
      <c r="AR22" s="7">
        <v>42</v>
      </c>
      <c r="AS22" s="7">
        <v>43</v>
      </c>
      <c r="AT22" s="7">
        <v>44</v>
      </c>
      <c r="AU22" s="7">
        <v>45</v>
      </c>
      <c r="AV22" s="7">
        <v>46</v>
      </c>
      <c r="AW22" s="7">
        <v>47</v>
      </c>
      <c r="AX22" s="7">
        <v>48</v>
      </c>
      <c r="AY22" s="7">
        <v>49</v>
      </c>
      <c r="AZ22" s="7">
        <v>50</v>
      </c>
      <c r="BA22" s="7">
        <v>51</v>
      </c>
      <c r="BB22" s="7">
        <v>52</v>
      </c>
    </row>
    <row r="23" spans="1:55" s="6" customFormat="1" ht="25.5" x14ac:dyDescent="0.2">
      <c r="A23" s="20" t="s">
        <v>504</v>
      </c>
      <c r="B23" s="20"/>
      <c r="C23" s="22">
        <v>41278</v>
      </c>
      <c r="D23" s="22">
        <v>41285</v>
      </c>
      <c r="E23" s="22">
        <v>41292</v>
      </c>
      <c r="F23" s="22">
        <v>41299</v>
      </c>
      <c r="G23" s="22">
        <v>41306</v>
      </c>
      <c r="H23" s="22">
        <v>41313</v>
      </c>
      <c r="I23" s="22">
        <v>41320</v>
      </c>
      <c r="J23" s="22">
        <v>41327</v>
      </c>
      <c r="K23" s="10">
        <v>41334</v>
      </c>
      <c r="L23" s="10">
        <v>41341</v>
      </c>
      <c r="M23" s="10">
        <v>41348</v>
      </c>
      <c r="N23" s="10">
        <v>41355</v>
      </c>
      <c r="O23" s="10">
        <v>41362</v>
      </c>
      <c r="P23" s="10">
        <v>41369</v>
      </c>
      <c r="Q23" s="10">
        <v>41376</v>
      </c>
      <c r="R23" s="10">
        <v>41383</v>
      </c>
      <c r="S23" s="10">
        <v>41390</v>
      </c>
      <c r="T23" s="10">
        <v>41397</v>
      </c>
      <c r="U23" s="10">
        <v>41404</v>
      </c>
      <c r="V23" s="10">
        <v>41411</v>
      </c>
      <c r="W23" s="10">
        <v>41418</v>
      </c>
      <c r="X23" s="10">
        <v>41425</v>
      </c>
      <c r="Y23" s="10">
        <v>41432</v>
      </c>
      <c r="Z23" s="10">
        <v>41439</v>
      </c>
      <c r="AA23" s="10">
        <v>41446</v>
      </c>
      <c r="AB23" s="10">
        <v>41453</v>
      </c>
      <c r="AC23" s="10">
        <v>41460</v>
      </c>
      <c r="AD23" s="10">
        <v>41467</v>
      </c>
      <c r="AE23" s="10">
        <v>41474</v>
      </c>
      <c r="AF23" s="10">
        <v>41481</v>
      </c>
      <c r="AG23" s="10">
        <v>41488</v>
      </c>
      <c r="AH23" s="10">
        <v>41495</v>
      </c>
      <c r="AI23" s="10">
        <v>41502</v>
      </c>
      <c r="AJ23" s="10">
        <v>41509</v>
      </c>
      <c r="AK23" s="10">
        <v>41516</v>
      </c>
      <c r="AL23" s="10">
        <v>41523</v>
      </c>
      <c r="AM23" s="10">
        <v>41530</v>
      </c>
      <c r="AN23" s="10">
        <v>41537</v>
      </c>
      <c r="AO23" s="10">
        <v>41544</v>
      </c>
      <c r="AP23" s="10">
        <v>41551</v>
      </c>
      <c r="AQ23" s="10">
        <v>41558</v>
      </c>
      <c r="AR23" s="10">
        <v>41565</v>
      </c>
      <c r="AS23" s="10">
        <v>41572</v>
      </c>
      <c r="AT23" s="10">
        <v>41579</v>
      </c>
      <c r="AU23" s="10">
        <v>41586</v>
      </c>
      <c r="AV23" s="10">
        <v>41593</v>
      </c>
      <c r="AW23" s="10">
        <v>41600</v>
      </c>
      <c r="AX23" s="10">
        <v>41607</v>
      </c>
      <c r="AY23" s="10">
        <v>41614</v>
      </c>
      <c r="AZ23" s="10">
        <v>41621</v>
      </c>
      <c r="BA23" s="10">
        <v>41628</v>
      </c>
      <c r="BB23" s="10">
        <v>41635</v>
      </c>
    </row>
    <row r="24" spans="1:55" s="12" customFormat="1" ht="24.75" customHeight="1" x14ac:dyDescent="0.2">
      <c r="A24" s="21" t="s">
        <v>505</v>
      </c>
      <c r="B24" s="21"/>
      <c r="C24" s="17">
        <v>11620</v>
      </c>
      <c r="D24" s="17">
        <v>12541</v>
      </c>
      <c r="E24" s="17">
        <v>11075</v>
      </c>
      <c r="F24" s="17">
        <v>11262</v>
      </c>
      <c r="G24" s="17">
        <v>11314</v>
      </c>
      <c r="H24" s="17">
        <v>11044</v>
      </c>
      <c r="I24" s="17">
        <v>11030</v>
      </c>
      <c r="J24" s="17">
        <v>10850</v>
      </c>
      <c r="K24" s="17">
        <v>10783</v>
      </c>
      <c r="L24" s="17">
        <v>11245</v>
      </c>
      <c r="M24" s="17">
        <v>11180</v>
      </c>
      <c r="N24" s="17">
        <v>11075</v>
      </c>
      <c r="O24" s="17">
        <v>9280</v>
      </c>
      <c r="P24" s="17">
        <v>10890</v>
      </c>
      <c r="Q24" s="17">
        <v>12147</v>
      </c>
      <c r="R24" s="17">
        <v>11752</v>
      </c>
      <c r="S24" s="17">
        <v>10625</v>
      </c>
      <c r="T24" s="17">
        <v>10169</v>
      </c>
      <c r="U24" s="17">
        <v>8814</v>
      </c>
      <c r="V24" s="17">
        <v>9847</v>
      </c>
      <c r="W24" s="17">
        <v>9530</v>
      </c>
      <c r="X24" s="17">
        <v>8333</v>
      </c>
      <c r="Y24" s="17">
        <v>9482</v>
      </c>
      <c r="Z24" s="17">
        <v>8869</v>
      </c>
      <c r="AA24" s="17">
        <v>8904</v>
      </c>
      <c r="AB24" s="17">
        <v>8589</v>
      </c>
      <c r="AC24" s="17">
        <v>8790</v>
      </c>
      <c r="AD24" s="17">
        <v>8533</v>
      </c>
      <c r="AE24" s="17">
        <v>8790</v>
      </c>
      <c r="AF24" s="17">
        <v>8476</v>
      </c>
      <c r="AG24" s="17">
        <v>8159</v>
      </c>
      <c r="AH24" s="17">
        <v>8280</v>
      </c>
      <c r="AI24" s="17">
        <v>8231</v>
      </c>
      <c r="AJ24" s="17">
        <v>8579</v>
      </c>
      <c r="AK24" s="17">
        <v>7688</v>
      </c>
      <c r="AL24" s="17">
        <v>8905</v>
      </c>
      <c r="AM24" s="17">
        <v>8347</v>
      </c>
      <c r="AN24" s="17">
        <v>8635</v>
      </c>
      <c r="AO24" s="17">
        <v>9155</v>
      </c>
      <c r="AP24" s="17">
        <v>9191</v>
      </c>
      <c r="AQ24" s="17">
        <v>8939</v>
      </c>
      <c r="AR24" s="17">
        <v>9237</v>
      </c>
      <c r="AS24" s="17">
        <v>9236</v>
      </c>
      <c r="AT24" s="17">
        <v>9107</v>
      </c>
      <c r="AU24" s="17">
        <v>9449</v>
      </c>
      <c r="AV24" s="17">
        <v>9583</v>
      </c>
      <c r="AW24" s="17">
        <v>9587</v>
      </c>
      <c r="AX24" s="17">
        <v>9636</v>
      </c>
      <c r="AY24" s="17">
        <v>9908</v>
      </c>
      <c r="AZ24" s="17">
        <v>10033</v>
      </c>
      <c r="BA24" s="17">
        <v>10335</v>
      </c>
      <c r="BB24" s="17">
        <v>6606</v>
      </c>
    </row>
    <row r="25" spans="1:55" s="6" customFormat="1" ht="25.5" x14ac:dyDescent="0.2">
      <c r="A25" s="19" t="s">
        <v>503</v>
      </c>
      <c r="B25" s="19"/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>
        <v>7</v>
      </c>
      <c r="J25" s="7">
        <v>8</v>
      </c>
      <c r="K25" s="7">
        <v>9</v>
      </c>
      <c r="L25" s="7">
        <v>10</v>
      </c>
      <c r="M25" s="7">
        <v>11</v>
      </c>
      <c r="N25" s="7">
        <v>12</v>
      </c>
      <c r="O25" s="7">
        <v>13</v>
      </c>
      <c r="P25" s="7">
        <v>14</v>
      </c>
      <c r="Q25" s="7">
        <v>15</v>
      </c>
      <c r="R25" s="7">
        <v>16</v>
      </c>
      <c r="S25" s="7">
        <v>17</v>
      </c>
      <c r="T25" s="7">
        <v>18</v>
      </c>
      <c r="U25" s="7">
        <v>19</v>
      </c>
      <c r="V25" s="7">
        <v>20</v>
      </c>
      <c r="W25" s="7">
        <v>21</v>
      </c>
      <c r="X25" s="7">
        <v>22</v>
      </c>
      <c r="Y25" s="7">
        <v>23</v>
      </c>
      <c r="Z25" s="7">
        <v>24</v>
      </c>
      <c r="AA25" s="7">
        <v>25</v>
      </c>
      <c r="AB25" s="7">
        <v>26</v>
      </c>
      <c r="AC25" s="7">
        <v>27</v>
      </c>
      <c r="AD25" s="7">
        <v>28</v>
      </c>
      <c r="AE25" s="7">
        <v>29</v>
      </c>
      <c r="AF25" s="7">
        <v>30</v>
      </c>
      <c r="AG25" s="7">
        <v>31</v>
      </c>
      <c r="AH25" s="7">
        <v>32</v>
      </c>
      <c r="AI25" s="7">
        <v>33</v>
      </c>
      <c r="AJ25" s="7">
        <v>34</v>
      </c>
      <c r="AK25" s="7">
        <v>35</v>
      </c>
      <c r="AL25" s="7">
        <v>36</v>
      </c>
      <c r="AM25" s="7">
        <v>37</v>
      </c>
      <c r="AN25" s="7">
        <v>38</v>
      </c>
      <c r="AO25" s="7">
        <v>39</v>
      </c>
      <c r="AP25" s="7">
        <v>40</v>
      </c>
      <c r="AQ25" s="7">
        <v>41</v>
      </c>
      <c r="AR25" s="7">
        <v>42</v>
      </c>
      <c r="AS25" s="7">
        <v>43</v>
      </c>
      <c r="AT25" s="7">
        <v>44</v>
      </c>
      <c r="AU25" s="7">
        <v>45</v>
      </c>
      <c r="AV25" s="7">
        <v>46</v>
      </c>
      <c r="AW25" s="7">
        <v>47</v>
      </c>
      <c r="AX25" s="7">
        <v>48</v>
      </c>
      <c r="AY25" s="7">
        <v>49</v>
      </c>
      <c r="AZ25" s="7">
        <v>50</v>
      </c>
      <c r="BA25" s="7">
        <v>51</v>
      </c>
      <c r="BB25" s="7">
        <v>52</v>
      </c>
    </row>
    <row r="26" spans="1:55" s="6" customFormat="1" ht="25.5" x14ac:dyDescent="0.2">
      <c r="A26" s="20" t="s">
        <v>504</v>
      </c>
      <c r="B26" s="20"/>
      <c r="C26" s="22">
        <v>40914</v>
      </c>
      <c r="D26" s="22">
        <v>40921</v>
      </c>
      <c r="E26" s="22">
        <v>40928</v>
      </c>
      <c r="F26" s="22">
        <v>40935</v>
      </c>
      <c r="G26" s="22">
        <v>40942</v>
      </c>
      <c r="H26" s="22">
        <v>40949</v>
      </c>
      <c r="I26" s="22">
        <v>40956</v>
      </c>
      <c r="J26" s="22">
        <v>40963</v>
      </c>
      <c r="K26" s="10">
        <v>40970</v>
      </c>
      <c r="L26" s="10">
        <v>40977</v>
      </c>
      <c r="M26" s="10">
        <v>40984</v>
      </c>
      <c r="N26" s="10">
        <v>40991</v>
      </c>
      <c r="O26" s="10">
        <v>40998</v>
      </c>
      <c r="P26" s="10">
        <v>41005</v>
      </c>
      <c r="Q26" s="10">
        <v>41012</v>
      </c>
      <c r="R26" s="10">
        <v>41019</v>
      </c>
      <c r="S26" s="10">
        <v>41026</v>
      </c>
      <c r="T26" s="10">
        <v>41033</v>
      </c>
      <c r="U26" s="10">
        <v>41040</v>
      </c>
      <c r="V26" s="10">
        <v>41047</v>
      </c>
      <c r="W26" s="10">
        <v>41054</v>
      </c>
      <c r="X26" s="10">
        <v>41061</v>
      </c>
      <c r="Y26" s="10">
        <v>41068</v>
      </c>
      <c r="Z26" s="10">
        <v>41075</v>
      </c>
      <c r="AA26" s="10">
        <v>41082</v>
      </c>
      <c r="AB26" s="10">
        <v>41089</v>
      </c>
      <c r="AC26" s="10">
        <v>41096</v>
      </c>
      <c r="AD26" s="10">
        <v>41103</v>
      </c>
      <c r="AE26" s="10">
        <v>41110</v>
      </c>
      <c r="AF26" s="10">
        <v>41117</v>
      </c>
      <c r="AG26" s="10">
        <v>41124</v>
      </c>
      <c r="AH26" s="10">
        <v>41131</v>
      </c>
      <c r="AI26" s="10">
        <v>41138</v>
      </c>
      <c r="AJ26" s="10">
        <v>41145</v>
      </c>
      <c r="AK26" s="10">
        <v>41152</v>
      </c>
      <c r="AL26" s="10">
        <v>41159</v>
      </c>
      <c r="AM26" s="10">
        <v>41166</v>
      </c>
      <c r="AN26" s="10">
        <v>41173</v>
      </c>
      <c r="AO26" s="10">
        <v>41180</v>
      </c>
      <c r="AP26" s="10">
        <v>41187</v>
      </c>
      <c r="AQ26" s="10">
        <v>41194</v>
      </c>
      <c r="AR26" s="10">
        <v>41201</v>
      </c>
      <c r="AS26" s="10">
        <v>41208</v>
      </c>
      <c r="AT26" s="10">
        <v>41215</v>
      </c>
      <c r="AU26" s="10">
        <v>41222</v>
      </c>
      <c r="AV26" s="10">
        <v>41229</v>
      </c>
      <c r="AW26" s="10">
        <v>41236</v>
      </c>
      <c r="AX26" s="10">
        <v>41243</v>
      </c>
      <c r="AY26" s="10">
        <v>41250</v>
      </c>
      <c r="AZ26" s="10">
        <v>41257</v>
      </c>
      <c r="BA26" s="10">
        <v>41264</v>
      </c>
      <c r="BB26" s="10">
        <v>41271</v>
      </c>
    </row>
    <row r="27" spans="1:55" s="12" customFormat="1" ht="24.75" customHeight="1" x14ac:dyDescent="0.2">
      <c r="A27" s="21" t="s">
        <v>505</v>
      </c>
      <c r="B27" s="21"/>
      <c r="C27" s="17">
        <v>10514</v>
      </c>
      <c r="D27" s="17">
        <v>11343</v>
      </c>
      <c r="E27" s="17">
        <v>10393</v>
      </c>
      <c r="F27" s="17">
        <v>10320</v>
      </c>
      <c r="G27" s="17">
        <v>10117</v>
      </c>
      <c r="H27" s="17">
        <v>10287</v>
      </c>
      <c r="I27" s="17">
        <v>10532</v>
      </c>
      <c r="J27" s="17">
        <v>11086</v>
      </c>
      <c r="K27" s="17">
        <v>10945</v>
      </c>
      <c r="L27" s="17">
        <v>10507</v>
      </c>
      <c r="M27" s="17">
        <v>10041</v>
      </c>
      <c r="N27" s="17">
        <v>9864</v>
      </c>
      <c r="O27" s="17">
        <v>9634</v>
      </c>
      <c r="P27" s="17">
        <v>8520</v>
      </c>
      <c r="Q27" s="17">
        <v>9992</v>
      </c>
      <c r="R27" s="17">
        <v>10816</v>
      </c>
      <c r="S27" s="17">
        <v>10238</v>
      </c>
      <c r="T27" s="17">
        <v>9957</v>
      </c>
      <c r="U27" s="17">
        <v>8868</v>
      </c>
      <c r="V27" s="17">
        <v>9913</v>
      </c>
      <c r="W27" s="17">
        <v>9602</v>
      </c>
      <c r="X27" s="17">
        <v>9602</v>
      </c>
      <c r="Y27" s="17">
        <v>6781</v>
      </c>
      <c r="Z27" s="17">
        <v>10170</v>
      </c>
      <c r="AA27" s="17">
        <v>9054</v>
      </c>
      <c r="AB27" s="17">
        <v>8856</v>
      </c>
      <c r="AC27" s="17">
        <v>8909</v>
      </c>
      <c r="AD27" s="17">
        <v>8754</v>
      </c>
      <c r="AE27" s="17">
        <v>8684</v>
      </c>
      <c r="AF27" s="17">
        <v>8877</v>
      </c>
      <c r="AG27" s="17">
        <v>8942</v>
      </c>
      <c r="AH27" s="17">
        <v>8810</v>
      </c>
      <c r="AI27" s="17">
        <v>8776</v>
      </c>
      <c r="AJ27" s="17">
        <v>8977</v>
      </c>
      <c r="AK27" s="17">
        <v>7617</v>
      </c>
      <c r="AL27" s="17">
        <v>8848</v>
      </c>
      <c r="AM27" s="17">
        <v>8641</v>
      </c>
      <c r="AN27" s="17">
        <v>8839</v>
      </c>
      <c r="AO27" s="17">
        <v>8865</v>
      </c>
      <c r="AP27" s="17">
        <v>9070</v>
      </c>
      <c r="AQ27" s="17">
        <v>9441</v>
      </c>
      <c r="AR27" s="17">
        <v>9284</v>
      </c>
      <c r="AS27" s="17">
        <v>9550</v>
      </c>
      <c r="AT27" s="17">
        <v>9335</v>
      </c>
      <c r="AU27" s="17">
        <v>9683</v>
      </c>
      <c r="AV27" s="17">
        <v>9900</v>
      </c>
      <c r="AW27" s="17">
        <v>9679</v>
      </c>
      <c r="AX27" s="17">
        <v>9394</v>
      </c>
      <c r="AY27" s="17">
        <v>9844</v>
      </c>
      <c r="AZ27" s="17">
        <v>10388</v>
      </c>
      <c r="BA27" s="17">
        <v>11461</v>
      </c>
      <c r="BB27" s="17">
        <v>8096</v>
      </c>
    </row>
    <row r="28" spans="1:55" s="6" customFormat="1" ht="25.5" x14ac:dyDescent="0.2">
      <c r="A28" s="19" t="s">
        <v>503</v>
      </c>
      <c r="B28" s="19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>
        <v>31</v>
      </c>
      <c r="AH28" s="7">
        <v>32</v>
      </c>
      <c r="AI28" s="7">
        <v>33</v>
      </c>
      <c r="AJ28" s="7">
        <v>34</v>
      </c>
      <c r="AK28" s="7">
        <v>35</v>
      </c>
      <c r="AL28" s="7">
        <v>36</v>
      </c>
      <c r="AM28" s="7">
        <v>37</v>
      </c>
      <c r="AN28" s="7">
        <v>38</v>
      </c>
      <c r="AO28" s="7">
        <v>39</v>
      </c>
      <c r="AP28" s="7">
        <v>40</v>
      </c>
      <c r="AQ28" s="7">
        <v>41</v>
      </c>
      <c r="AR28" s="7">
        <v>42</v>
      </c>
      <c r="AS28" s="7">
        <v>43</v>
      </c>
      <c r="AT28" s="7">
        <v>44</v>
      </c>
      <c r="AU28" s="7">
        <v>45</v>
      </c>
      <c r="AV28" s="7">
        <v>46</v>
      </c>
      <c r="AW28" s="7">
        <v>47</v>
      </c>
      <c r="AX28" s="7">
        <v>48</v>
      </c>
      <c r="AY28" s="7">
        <v>49</v>
      </c>
      <c r="AZ28" s="7">
        <v>50</v>
      </c>
      <c r="BA28" s="7">
        <v>51</v>
      </c>
      <c r="BB28" s="7">
        <v>52</v>
      </c>
    </row>
    <row r="29" spans="1:55" s="6" customFormat="1" ht="25.5" x14ac:dyDescent="0.2">
      <c r="A29" s="20" t="s">
        <v>504</v>
      </c>
      <c r="B29" s="20"/>
      <c r="C29" s="22" t="s">
        <v>506</v>
      </c>
      <c r="D29" s="22" t="s">
        <v>507</v>
      </c>
      <c r="E29" s="22" t="s">
        <v>508</v>
      </c>
      <c r="F29" s="22" t="s">
        <v>509</v>
      </c>
      <c r="G29" s="22" t="s">
        <v>510</v>
      </c>
      <c r="H29" s="22" t="s">
        <v>511</v>
      </c>
      <c r="I29" s="22" t="s">
        <v>512</v>
      </c>
      <c r="J29" s="22" t="s">
        <v>513</v>
      </c>
      <c r="K29" s="10" t="s">
        <v>514</v>
      </c>
      <c r="L29" s="10" t="s">
        <v>515</v>
      </c>
      <c r="M29" s="10" t="s">
        <v>516</v>
      </c>
      <c r="N29" s="10" t="s">
        <v>517</v>
      </c>
      <c r="O29" s="10" t="s">
        <v>518</v>
      </c>
      <c r="P29" s="10" t="s">
        <v>519</v>
      </c>
      <c r="Q29" s="10" t="s">
        <v>520</v>
      </c>
      <c r="R29" s="10" t="s">
        <v>521</v>
      </c>
      <c r="S29" s="10">
        <v>40662</v>
      </c>
      <c r="T29" s="10">
        <v>40669</v>
      </c>
      <c r="U29" s="10">
        <v>40676</v>
      </c>
      <c r="V29" s="10">
        <v>40683</v>
      </c>
      <c r="W29" s="10">
        <v>40690</v>
      </c>
      <c r="X29" s="10">
        <v>40697</v>
      </c>
      <c r="Y29" s="10">
        <v>40704</v>
      </c>
      <c r="Z29" s="10">
        <v>40711</v>
      </c>
      <c r="AA29" s="10">
        <v>40718</v>
      </c>
      <c r="AB29" s="10">
        <v>40725</v>
      </c>
      <c r="AC29" s="10">
        <v>40732</v>
      </c>
      <c r="AD29" s="10">
        <v>40739</v>
      </c>
      <c r="AE29" s="10">
        <v>40746</v>
      </c>
      <c r="AF29" s="10">
        <v>40753</v>
      </c>
      <c r="AG29" s="10">
        <v>40760</v>
      </c>
      <c r="AH29" s="10">
        <v>40767</v>
      </c>
      <c r="AI29" s="10">
        <v>40774</v>
      </c>
      <c r="AJ29" s="10">
        <v>40781</v>
      </c>
      <c r="AK29" s="10">
        <v>40788</v>
      </c>
      <c r="AL29" s="10">
        <v>40795</v>
      </c>
      <c r="AM29" s="10">
        <v>40802</v>
      </c>
      <c r="AN29" s="10">
        <v>40809</v>
      </c>
      <c r="AO29" s="10">
        <v>40816</v>
      </c>
      <c r="AP29" s="10">
        <v>40823</v>
      </c>
      <c r="AQ29" s="10">
        <v>40830</v>
      </c>
      <c r="AR29" s="10">
        <v>40837</v>
      </c>
      <c r="AS29" s="10">
        <v>40844</v>
      </c>
      <c r="AT29" s="10">
        <v>40851</v>
      </c>
      <c r="AU29" s="10">
        <v>40858</v>
      </c>
      <c r="AV29" s="10">
        <v>40865</v>
      </c>
      <c r="AW29" s="10">
        <v>40872</v>
      </c>
      <c r="AX29" s="10">
        <v>40879</v>
      </c>
      <c r="AY29" s="10">
        <v>40886</v>
      </c>
      <c r="AZ29" s="10">
        <v>40893</v>
      </c>
      <c r="BA29" s="10">
        <v>40900</v>
      </c>
      <c r="BB29" s="10">
        <v>40907</v>
      </c>
    </row>
    <row r="30" spans="1:55" s="12" customFormat="1" ht="24.75" customHeight="1" x14ac:dyDescent="0.2">
      <c r="A30" s="21" t="s">
        <v>505</v>
      </c>
      <c r="B30" s="21"/>
      <c r="C30" s="17">
        <v>12644</v>
      </c>
      <c r="D30" s="17">
        <v>13133</v>
      </c>
      <c r="E30" s="17">
        <v>11438</v>
      </c>
      <c r="F30" s="17">
        <v>10555</v>
      </c>
      <c r="G30" s="17">
        <v>10235</v>
      </c>
      <c r="H30" s="17">
        <v>10019</v>
      </c>
      <c r="I30" s="17">
        <v>9757</v>
      </c>
      <c r="J30" s="17">
        <v>9433</v>
      </c>
      <c r="K30" s="17">
        <v>9453</v>
      </c>
      <c r="L30" s="17">
        <v>9648</v>
      </c>
      <c r="M30" s="17">
        <v>9842</v>
      </c>
      <c r="N30" s="17">
        <v>9707</v>
      </c>
      <c r="O30" s="17">
        <v>9312</v>
      </c>
      <c r="P30" s="17">
        <v>9557</v>
      </c>
      <c r="Q30" s="17">
        <v>9327</v>
      </c>
      <c r="R30" s="17">
        <v>8335</v>
      </c>
      <c r="S30" s="17">
        <v>8064</v>
      </c>
      <c r="T30" s="17">
        <v>9853</v>
      </c>
      <c r="U30" s="17">
        <v>10140</v>
      </c>
      <c r="V30" s="17">
        <v>8949</v>
      </c>
      <c r="W30" s="17">
        <v>9163</v>
      </c>
      <c r="X30" s="17">
        <v>7913</v>
      </c>
      <c r="Y30" s="17">
        <v>9254</v>
      </c>
      <c r="Z30" s="17">
        <v>8961</v>
      </c>
      <c r="AA30" s="17">
        <v>8715</v>
      </c>
      <c r="AB30" s="17">
        <v>8710</v>
      </c>
      <c r="AC30" s="17">
        <v>8705</v>
      </c>
      <c r="AD30" s="17">
        <v>8461</v>
      </c>
      <c r="AE30" s="17">
        <v>8500</v>
      </c>
      <c r="AF30" s="17">
        <v>8456</v>
      </c>
      <c r="AG30" s="17">
        <v>8787</v>
      </c>
      <c r="AH30" s="17">
        <v>8573</v>
      </c>
      <c r="AI30" s="17">
        <v>8426</v>
      </c>
      <c r="AJ30" s="17">
        <v>8466</v>
      </c>
      <c r="AK30" s="17">
        <v>7717</v>
      </c>
      <c r="AL30" s="17">
        <v>8769</v>
      </c>
      <c r="AM30" s="17">
        <v>8612</v>
      </c>
      <c r="AN30" s="17">
        <v>8527</v>
      </c>
      <c r="AO30" s="17">
        <v>8919</v>
      </c>
      <c r="AP30" s="17">
        <v>8719</v>
      </c>
      <c r="AQ30" s="17">
        <v>8705</v>
      </c>
      <c r="AR30" s="17">
        <v>8638</v>
      </c>
      <c r="AS30" s="17">
        <v>9139</v>
      </c>
      <c r="AT30" s="17">
        <v>9640</v>
      </c>
      <c r="AU30" s="17">
        <v>9042</v>
      </c>
      <c r="AV30" s="17">
        <v>9305</v>
      </c>
      <c r="AW30" s="17">
        <v>9166</v>
      </c>
      <c r="AX30" s="17">
        <v>9203</v>
      </c>
      <c r="AY30" s="17">
        <v>9828</v>
      </c>
      <c r="AZ30" s="17">
        <v>10348</v>
      </c>
      <c r="BA30" s="17">
        <v>11151</v>
      </c>
      <c r="BB30" s="17">
        <v>8472</v>
      </c>
    </row>
    <row r="32" spans="1:55" x14ac:dyDescent="0.25">
      <c r="A32" s="4" t="s">
        <v>522</v>
      </c>
    </row>
    <row r="34" spans="1:26" x14ac:dyDescent="0.25">
      <c r="B34">
        <v>1</v>
      </c>
      <c r="C34">
        <v>2</v>
      </c>
      <c r="D34">
        <v>3</v>
      </c>
      <c r="E34">
        <v>4</v>
      </c>
      <c r="F34">
        <v>5</v>
      </c>
      <c r="G34">
        <v>6</v>
      </c>
      <c r="H34">
        <v>7</v>
      </c>
      <c r="I34">
        <v>8</v>
      </c>
      <c r="J34">
        <v>9</v>
      </c>
      <c r="K34">
        <v>10</v>
      </c>
      <c r="L34">
        <v>11</v>
      </c>
      <c r="M34">
        <v>12</v>
      </c>
      <c r="N34">
        <v>13</v>
      </c>
      <c r="O34">
        <v>14</v>
      </c>
      <c r="P34">
        <v>15</v>
      </c>
      <c r="Q34">
        <v>16</v>
      </c>
      <c r="R34">
        <v>17</v>
      </c>
      <c r="S34">
        <v>18</v>
      </c>
      <c r="T34">
        <v>19</v>
      </c>
      <c r="U34">
        <v>20</v>
      </c>
      <c r="V34">
        <v>21</v>
      </c>
      <c r="W34">
        <v>22</v>
      </c>
      <c r="X34">
        <v>23</v>
      </c>
      <c r="Y34">
        <v>24</v>
      </c>
      <c r="Z34">
        <v>25</v>
      </c>
    </row>
    <row r="35" spans="1:26" x14ac:dyDescent="0.25">
      <c r="A35">
        <v>2011</v>
      </c>
      <c r="B35">
        <f ca="1">OFFSET(C$30,($A35-2011)*-3,0)</f>
        <v>12644</v>
      </c>
      <c r="C35">
        <f t="shared" ref="C35:P35" ca="1" si="0">OFFSET(D$30,($A35-2011)*-3,0)</f>
        <v>13133</v>
      </c>
      <c r="D35">
        <f t="shared" ca="1" si="0"/>
        <v>11438</v>
      </c>
      <c r="E35">
        <f t="shared" ca="1" si="0"/>
        <v>10555</v>
      </c>
      <c r="F35">
        <f t="shared" ca="1" si="0"/>
        <v>10235</v>
      </c>
      <c r="G35">
        <f t="shared" ca="1" si="0"/>
        <v>10019</v>
      </c>
      <c r="H35">
        <f t="shared" ca="1" si="0"/>
        <v>9757</v>
      </c>
      <c r="I35">
        <f t="shared" ca="1" si="0"/>
        <v>9433</v>
      </c>
      <c r="J35">
        <f t="shared" ca="1" si="0"/>
        <v>9453</v>
      </c>
      <c r="K35">
        <f t="shared" ca="1" si="0"/>
        <v>9648</v>
      </c>
      <c r="L35">
        <f t="shared" ca="1" si="0"/>
        <v>9842</v>
      </c>
      <c r="M35">
        <f t="shared" ca="1" si="0"/>
        <v>9707</v>
      </c>
      <c r="N35">
        <f t="shared" ca="1" si="0"/>
        <v>9312</v>
      </c>
      <c r="O35">
        <f t="shared" ca="1" si="0"/>
        <v>9557</v>
      </c>
      <c r="P35">
        <f t="shared" ca="1" si="0"/>
        <v>9327</v>
      </c>
      <c r="Q35">
        <f t="shared" ref="Q35:X35" ca="1" si="1">OFFSET(R$30,($A35-2011)*-3,0)</f>
        <v>8335</v>
      </c>
      <c r="R35">
        <f t="shared" ca="1" si="1"/>
        <v>8064</v>
      </c>
      <c r="S35">
        <f t="shared" ca="1" si="1"/>
        <v>9853</v>
      </c>
      <c r="T35">
        <f t="shared" ca="1" si="1"/>
        <v>10140</v>
      </c>
      <c r="U35">
        <f t="shared" ca="1" si="1"/>
        <v>8949</v>
      </c>
      <c r="V35">
        <f t="shared" ca="1" si="1"/>
        <v>9163</v>
      </c>
      <c r="W35">
        <f t="shared" ca="1" si="1"/>
        <v>7913</v>
      </c>
      <c r="X35">
        <f t="shared" ca="1" si="1"/>
        <v>9254</v>
      </c>
      <c r="Y35">
        <f t="shared" ref="Y35:Y44" ca="1" si="2">OFFSET(Z$30,($A35-2011)*-3,0)</f>
        <v>8961</v>
      </c>
      <c r="Z35">
        <f t="shared" ref="Z35:Z44" ca="1" si="3">OFFSET(AA$30,($A35-2011)*-3,0)</f>
        <v>8715</v>
      </c>
    </row>
    <row r="36" spans="1:26" x14ac:dyDescent="0.25">
      <c r="A36">
        <v>2012</v>
      </c>
      <c r="B36">
        <f t="shared" ref="B36:P36" ca="1" si="4">OFFSET(C$30,($A36-2011)*-3,0)</f>
        <v>10514</v>
      </c>
      <c r="C36">
        <f t="shared" ca="1" si="4"/>
        <v>11343</v>
      </c>
      <c r="D36">
        <f t="shared" ca="1" si="4"/>
        <v>10393</v>
      </c>
      <c r="E36">
        <f t="shared" ca="1" si="4"/>
        <v>10320</v>
      </c>
      <c r="F36">
        <f t="shared" ca="1" si="4"/>
        <v>10117</v>
      </c>
      <c r="G36">
        <f t="shared" ca="1" si="4"/>
        <v>10287</v>
      </c>
      <c r="H36">
        <f t="shared" ca="1" si="4"/>
        <v>10532</v>
      </c>
      <c r="I36">
        <f t="shared" ca="1" si="4"/>
        <v>11086</v>
      </c>
      <c r="J36">
        <f t="shared" ca="1" si="4"/>
        <v>10945</v>
      </c>
      <c r="K36">
        <f t="shared" ca="1" si="4"/>
        <v>10507</v>
      </c>
      <c r="L36">
        <f t="shared" ca="1" si="4"/>
        <v>10041</v>
      </c>
      <c r="M36">
        <f t="shared" ca="1" si="4"/>
        <v>9864</v>
      </c>
      <c r="N36">
        <f t="shared" ca="1" si="4"/>
        <v>9634</v>
      </c>
      <c r="O36">
        <f t="shared" ca="1" si="4"/>
        <v>8520</v>
      </c>
      <c r="P36">
        <f t="shared" ca="1" si="4"/>
        <v>9992</v>
      </c>
      <c r="Q36">
        <f t="shared" ref="Q36:X36" ca="1" si="5">OFFSET(R$30,($A36-2011)*-3,0)</f>
        <v>10816</v>
      </c>
      <c r="R36">
        <f t="shared" ca="1" si="5"/>
        <v>10238</v>
      </c>
      <c r="S36">
        <f t="shared" ca="1" si="5"/>
        <v>9957</v>
      </c>
      <c r="T36">
        <f t="shared" ca="1" si="5"/>
        <v>8868</v>
      </c>
      <c r="U36">
        <f t="shared" ca="1" si="5"/>
        <v>9913</v>
      </c>
      <c r="V36">
        <f t="shared" ca="1" si="5"/>
        <v>9602</v>
      </c>
      <c r="W36">
        <f t="shared" ca="1" si="5"/>
        <v>9602</v>
      </c>
      <c r="X36">
        <f t="shared" ca="1" si="5"/>
        <v>6781</v>
      </c>
      <c r="Y36">
        <f t="shared" ca="1" si="2"/>
        <v>10170</v>
      </c>
      <c r="Z36">
        <f t="shared" ca="1" si="3"/>
        <v>9054</v>
      </c>
    </row>
    <row r="37" spans="1:26" x14ac:dyDescent="0.25">
      <c r="A37">
        <v>2013</v>
      </c>
      <c r="B37">
        <f t="shared" ref="B37:P37" ca="1" si="6">OFFSET(C$30,($A37-2011)*-3,0)</f>
        <v>11620</v>
      </c>
      <c r="C37">
        <f t="shared" ca="1" si="6"/>
        <v>12541</v>
      </c>
      <c r="D37">
        <f t="shared" ca="1" si="6"/>
        <v>11075</v>
      </c>
      <c r="E37">
        <f t="shared" ca="1" si="6"/>
        <v>11262</v>
      </c>
      <c r="F37">
        <f t="shared" ca="1" si="6"/>
        <v>11314</v>
      </c>
      <c r="G37">
        <f t="shared" ca="1" si="6"/>
        <v>11044</v>
      </c>
      <c r="H37">
        <f t="shared" ca="1" si="6"/>
        <v>11030</v>
      </c>
      <c r="I37">
        <f t="shared" ca="1" si="6"/>
        <v>10850</v>
      </c>
      <c r="J37">
        <f t="shared" ca="1" si="6"/>
        <v>10783</v>
      </c>
      <c r="K37">
        <f t="shared" ca="1" si="6"/>
        <v>11245</v>
      </c>
      <c r="L37">
        <f t="shared" ca="1" si="6"/>
        <v>11180</v>
      </c>
      <c r="M37">
        <f t="shared" ca="1" si="6"/>
        <v>11075</v>
      </c>
      <c r="N37">
        <f t="shared" ca="1" si="6"/>
        <v>9280</v>
      </c>
      <c r="O37">
        <f t="shared" ca="1" si="6"/>
        <v>10890</v>
      </c>
      <c r="P37">
        <f t="shared" ca="1" si="6"/>
        <v>12147</v>
      </c>
      <c r="Q37">
        <f t="shared" ref="Q37:X37" ca="1" si="7">OFFSET(R$30,($A37-2011)*-3,0)</f>
        <v>11752</v>
      </c>
      <c r="R37">
        <f t="shared" ca="1" si="7"/>
        <v>10625</v>
      </c>
      <c r="S37">
        <f t="shared" ca="1" si="7"/>
        <v>10169</v>
      </c>
      <c r="T37">
        <f t="shared" ca="1" si="7"/>
        <v>8814</v>
      </c>
      <c r="U37">
        <f t="shared" ca="1" si="7"/>
        <v>9847</v>
      </c>
      <c r="V37">
        <f t="shared" ca="1" si="7"/>
        <v>9530</v>
      </c>
      <c r="W37">
        <f t="shared" ca="1" si="7"/>
        <v>8333</v>
      </c>
      <c r="X37">
        <f t="shared" ca="1" si="7"/>
        <v>9482</v>
      </c>
      <c r="Y37">
        <f t="shared" ca="1" si="2"/>
        <v>8869</v>
      </c>
      <c r="Z37">
        <f t="shared" ca="1" si="3"/>
        <v>8904</v>
      </c>
    </row>
    <row r="38" spans="1:26" x14ac:dyDescent="0.25">
      <c r="A38">
        <v>2014</v>
      </c>
      <c r="B38">
        <f t="shared" ref="B38:P38" ca="1" si="8">OFFSET(C$30,($A38-2011)*-3,0)</f>
        <v>11448</v>
      </c>
      <c r="C38">
        <f t="shared" ca="1" si="8"/>
        <v>11847</v>
      </c>
      <c r="D38">
        <f t="shared" ca="1" si="8"/>
        <v>11061</v>
      </c>
      <c r="E38">
        <f t="shared" ca="1" si="8"/>
        <v>10374</v>
      </c>
      <c r="F38">
        <f t="shared" ca="1" si="8"/>
        <v>10258</v>
      </c>
      <c r="G38">
        <f t="shared" ca="1" si="8"/>
        <v>10147</v>
      </c>
      <c r="H38">
        <f t="shared" ca="1" si="8"/>
        <v>10198</v>
      </c>
      <c r="I38">
        <f t="shared" ca="1" si="8"/>
        <v>10427</v>
      </c>
      <c r="J38">
        <f t="shared" ca="1" si="8"/>
        <v>10377</v>
      </c>
      <c r="K38">
        <f t="shared" ca="1" si="8"/>
        <v>9828</v>
      </c>
      <c r="L38">
        <f t="shared" ca="1" si="8"/>
        <v>10005</v>
      </c>
      <c r="M38">
        <f t="shared" ca="1" si="8"/>
        <v>9832</v>
      </c>
      <c r="N38">
        <f t="shared" ca="1" si="8"/>
        <v>9622</v>
      </c>
      <c r="O38">
        <f t="shared" ca="1" si="8"/>
        <v>9944</v>
      </c>
      <c r="P38">
        <f t="shared" ca="1" si="8"/>
        <v>9504</v>
      </c>
      <c r="Q38">
        <f t="shared" ref="Q38:X38" ca="1" si="9">OFFSET(R$30,($A38-2011)*-3,0)</f>
        <v>8000</v>
      </c>
      <c r="R38">
        <f t="shared" ca="1" si="9"/>
        <v>9359</v>
      </c>
      <c r="S38">
        <f t="shared" ca="1" si="9"/>
        <v>10527</v>
      </c>
      <c r="T38">
        <f t="shared" ca="1" si="9"/>
        <v>8613</v>
      </c>
      <c r="U38">
        <f t="shared" ca="1" si="9"/>
        <v>9513</v>
      </c>
      <c r="V38">
        <f t="shared" ca="1" si="9"/>
        <v>9313</v>
      </c>
      <c r="W38">
        <f t="shared" ca="1" si="9"/>
        <v>8034</v>
      </c>
      <c r="X38">
        <f t="shared" ca="1" si="9"/>
        <v>9557</v>
      </c>
      <c r="Y38">
        <f t="shared" ca="1" si="2"/>
        <v>9414</v>
      </c>
      <c r="Z38">
        <f t="shared" ca="1" si="3"/>
        <v>8946</v>
      </c>
    </row>
    <row r="39" spans="1:26" x14ac:dyDescent="0.25">
      <c r="A39">
        <v>2015</v>
      </c>
      <c r="B39">
        <f t="shared" ref="B39:P39" ca="1" si="10">OFFSET(C$30,($A39-2011)*-3,0)</f>
        <v>12286</v>
      </c>
      <c r="C39">
        <f t="shared" ca="1" si="10"/>
        <v>16237</v>
      </c>
      <c r="D39">
        <f t="shared" ca="1" si="10"/>
        <v>14866</v>
      </c>
      <c r="E39">
        <f t="shared" ca="1" si="10"/>
        <v>13934</v>
      </c>
      <c r="F39">
        <f t="shared" ca="1" si="10"/>
        <v>12900</v>
      </c>
      <c r="G39">
        <f t="shared" ca="1" si="10"/>
        <v>12039</v>
      </c>
      <c r="H39">
        <f t="shared" ca="1" si="10"/>
        <v>11822</v>
      </c>
      <c r="I39">
        <f t="shared" ca="1" si="10"/>
        <v>11434</v>
      </c>
      <c r="J39">
        <f t="shared" ca="1" si="10"/>
        <v>11472</v>
      </c>
      <c r="K39">
        <f t="shared" ca="1" si="10"/>
        <v>11469</v>
      </c>
      <c r="L39">
        <f t="shared" ca="1" si="10"/>
        <v>10951</v>
      </c>
      <c r="M39">
        <f t="shared" ca="1" si="10"/>
        <v>10568</v>
      </c>
      <c r="N39">
        <f t="shared" ca="1" si="10"/>
        <v>10493</v>
      </c>
      <c r="O39">
        <f t="shared" ca="1" si="10"/>
        <v>9062</v>
      </c>
      <c r="P39">
        <f t="shared" ca="1" si="10"/>
        <v>10089</v>
      </c>
      <c r="Q39">
        <f t="shared" ref="Q39:X39" ca="1" si="11">OFFSET(R$30,($A39-2011)*-3,0)</f>
        <v>11639</v>
      </c>
      <c r="R39">
        <f t="shared" ca="1" si="11"/>
        <v>10599</v>
      </c>
      <c r="S39">
        <f t="shared" ca="1" si="11"/>
        <v>10134</v>
      </c>
      <c r="T39">
        <f t="shared" ca="1" si="11"/>
        <v>8862</v>
      </c>
      <c r="U39">
        <f t="shared" ca="1" si="11"/>
        <v>10290</v>
      </c>
      <c r="V39">
        <f t="shared" ca="1" si="11"/>
        <v>10005</v>
      </c>
      <c r="W39">
        <f t="shared" ca="1" si="11"/>
        <v>8213</v>
      </c>
      <c r="X39">
        <f t="shared" ca="1" si="11"/>
        <v>10157</v>
      </c>
      <c r="Y39">
        <f t="shared" ca="1" si="2"/>
        <v>9548</v>
      </c>
      <c r="Z39">
        <f t="shared" ca="1" si="3"/>
        <v>9312</v>
      </c>
    </row>
    <row r="40" spans="1:26" x14ac:dyDescent="0.25">
      <c r="A40">
        <v>2016</v>
      </c>
      <c r="B40">
        <f t="shared" ref="B40:P40" ca="1" si="12">OFFSET(C$30,($A40-2011)*-3,0)</f>
        <v>13045</v>
      </c>
      <c r="C40">
        <f t="shared" ca="1" si="12"/>
        <v>11501</v>
      </c>
      <c r="D40">
        <f t="shared" ca="1" si="12"/>
        <v>11473</v>
      </c>
      <c r="E40">
        <f t="shared" ca="1" si="12"/>
        <v>11317</v>
      </c>
      <c r="F40">
        <f t="shared" ca="1" si="12"/>
        <v>11052</v>
      </c>
      <c r="G40">
        <f t="shared" ca="1" si="12"/>
        <v>11170</v>
      </c>
      <c r="H40">
        <f t="shared" ca="1" si="12"/>
        <v>10590</v>
      </c>
      <c r="I40">
        <f t="shared" ca="1" si="12"/>
        <v>11056</v>
      </c>
      <c r="J40">
        <f t="shared" ca="1" si="12"/>
        <v>11285</v>
      </c>
      <c r="K40">
        <f t="shared" ca="1" si="12"/>
        <v>11010</v>
      </c>
      <c r="L40">
        <f t="shared" ca="1" si="12"/>
        <v>11022</v>
      </c>
      <c r="M40">
        <f t="shared" ca="1" si="12"/>
        <v>9635</v>
      </c>
      <c r="N40">
        <f t="shared" ca="1" si="12"/>
        <v>10286</v>
      </c>
      <c r="O40">
        <f t="shared" ca="1" si="12"/>
        <v>11599</v>
      </c>
      <c r="P40">
        <f t="shared" ca="1" si="12"/>
        <v>11417</v>
      </c>
      <c r="Q40">
        <f t="shared" ref="Q40:X40" ca="1" si="13">OFFSET(R$30,($A40-2011)*-3,0)</f>
        <v>10925</v>
      </c>
      <c r="R40">
        <f t="shared" ca="1" si="13"/>
        <v>10413</v>
      </c>
      <c r="S40">
        <f t="shared" ca="1" si="13"/>
        <v>9137</v>
      </c>
      <c r="T40">
        <f t="shared" ca="1" si="13"/>
        <v>10637</v>
      </c>
      <c r="U40">
        <f t="shared" ca="1" si="13"/>
        <v>9953</v>
      </c>
      <c r="V40">
        <f t="shared" ca="1" si="13"/>
        <v>9739</v>
      </c>
      <c r="W40">
        <f t="shared" ca="1" si="13"/>
        <v>7909</v>
      </c>
      <c r="X40">
        <f t="shared" ca="1" si="13"/>
        <v>9873</v>
      </c>
      <c r="Y40">
        <f t="shared" ca="1" si="2"/>
        <v>9386</v>
      </c>
      <c r="Z40">
        <f t="shared" ca="1" si="3"/>
        <v>9365</v>
      </c>
    </row>
    <row r="41" spans="1:26" x14ac:dyDescent="0.25">
      <c r="A41">
        <v>2017</v>
      </c>
      <c r="B41">
        <f t="shared" ref="B41:P41" ca="1" si="14">OFFSET(C$30,($A41-2011)*-3,0)</f>
        <v>11991</v>
      </c>
      <c r="C41">
        <f t="shared" ca="1" si="14"/>
        <v>13715</v>
      </c>
      <c r="D41">
        <f t="shared" ca="1" si="14"/>
        <v>13610</v>
      </c>
      <c r="E41">
        <f t="shared" ca="1" si="14"/>
        <v>12877</v>
      </c>
      <c r="F41">
        <f t="shared" ca="1" si="14"/>
        <v>12485</v>
      </c>
      <c r="G41">
        <f t="shared" ca="1" si="14"/>
        <v>12269</v>
      </c>
      <c r="H41">
        <f t="shared" ca="1" si="14"/>
        <v>11644</v>
      </c>
      <c r="I41">
        <f t="shared" ca="1" si="14"/>
        <v>11794</v>
      </c>
      <c r="J41">
        <f t="shared" ca="1" si="14"/>
        <v>11248</v>
      </c>
      <c r="K41">
        <f t="shared" ca="1" si="14"/>
        <v>11077</v>
      </c>
      <c r="L41">
        <f t="shared" ca="1" si="14"/>
        <v>10697</v>
      </c>
      <c r="M41">
        <f t="shared" ca="1" si="14"/>
        <v>10325</v>
      </c>
      <c r="N41">
        <f t="shared" ca="1" si="14"/>
        <v>10027</v>
      </c>
      <c r="O41">
        <f t="shared" ca="1" si="14"/>
        <v>9939</v>
      </c>
      <c r="P41">
        <f t="shared" ca="1" si="14"/>
        <v>8493</v>
      </c>
      <c r="Q41">
        <f t="shared" ref="Q41:X41" ca="1" si="15">OFFSET(R$30,($A41-2011)*-3,0)</f>
        <v>9644</v>
      </c>
      <c r="R41">
        <f t="shared" ca="1" si="15"/>
        <v>10908</v>
      </c>
      <c r="S41">
        <f t="shared" ca="1" si="15"/>
        <v>9064</v>
      </c>
      <c r="T41">
        <f t="shared" ca="1" si="15"/>
        <v>10693</v>
      </c>
      <c r="U41">
        <f t="shared" ca="1" si="15"/>
        <v>10288</v>
      </c>
      <c r="V41">
        <f t="shared" ca="1" si="15"/>
        <v>10040</v>
      </c>
      <c r="W41">
        <f t="shared" ca="1" si="15"/>
        <v>8332</v>
      </c>
      <c r="X41">
        <f t="shared" ca="1" si="15"/>
        <v>9766</v>
      </c>
      <c r="Y41">
        <f t="shared" ca="1" si="2"/>
        <v>9367</v>
      </c>
      <c r="Z41">
        <f t="shared" ca="1" si="3"/>
        <v>9627</v>
      </c>
    </row>
    <row r="42" spans="1:26" x14ac:dyDescent="0.25">
      <c r="A42">
        <v>2018</v>
      </c>
      <c r="B42">
        <f t="shared" ref="B42:P42" ca="1" si="16">OFFSET(C$30,($A42-2011)*-3,0)</f>
        <v>12723</v>
      </c>
      <c r="C42">
        <f t="shared" ca="1" si="16"/>
        <v>15050</v>
      </c>
      <c r="D42">
        <f t="shared" ca="1" si="16"/>
        <v>14256</v>
      </c>
      <c r="E42">
        <f t="shared" ca="1" si="16"/>
        <v>13935</v>
      </c>
      <c r="F42">
        <f t="shared" ca="1" si="16"/>
        <v>13285</v>
      </c>
      <c r="G42">
        <f t="shared" ca="1" si="16"/>
        <v>12495</v>
      </c>
      <c r="H42">
        <f t="shared" ca="1" si="16"/>
        <v>12246</v>
      </c>
      <c r="I42">
        <f t="shared" ca="1" si="16"/>
        <v>12142</v>
      </c>
      <c r="J42">
        <f t="shared" ca="1" si="16"/>
        <v>10854</v>
      </c>
      <c r="K42">
        <f t="shared" ca="1" si="16"/>
        <v>12997</v>
      </c>
      <c r="L42">
        <f t="shared" ca="1" si="16"/>
        <v>12788</v>
      </c>
      <c r="M42">
        <f t="shared" ca="1" si="16"/>
        <v>11913</v>
      </c>
      <c r="N42">
        <f t="shared" ca="1" si="16"/>
        <v>9941</v>
      </c>
      <c r="O42">
        <f t="shared" ca="1" si="16"/>
        <v>10794</v>
      </c>
      <c r="P42">
        <f t="shared" ca="1" si="16"/>
        <v>12301</v>
      </c>
      <c r="Q42">
        <f t="shared" ref="Q42:X42" ca="1" si="17">OFFSET(R$30,($A42-2011)*-3,0)</f>
        <v>11223</v>
      </c>
      <c r="R42">
        <f t="shared" ca="1" si="17"/>
        <v>10306</v>
      </c>
      <c r="S42">
        <f t="shared" ca="1" si="17"/>
        <v>10153</v>
      </c>
      <c r="T42">
        <f t="shared" ca="1" si="17"/>
        <v>8624</v>
      </c>
      <c r="U42">
        <f t="shared" ca="1" si="17"/>
        <v>10141</v>
      </c>
      <c r="V42">
        <f t="shared" ca="1" si="17"/>
        <v>9636</v>
      </c>
      <c r="W42">
        <f t="shared" ca="1" si="17"/>
        <v>8147</v>
      </c>
      <c r="X42">
        <f t="shared" ca="1" si="17"/>
        <v>9950</v>
      </c>
      <c r="Y42">
        <f t="shared" ca="1" si="2"/>
        <v>9343</v>
      </c>
      <c r="Z42">
        <f t="shared" ca="1" si="3"/>
        <v>9256</v>
      </c>
    </row>
    <row r="43" spans="1:26" x14ac:dyDescent="0.25">
      <c r="A43">
        <v>2019</v>
      </c>
      <c r="B43">
        <f t="shared" ref="B43:P43" ca="1" si="18">OFFSET(C$30,($A43-2011)*-3,0)</f>
        <v>10955</v>
      </c>
      <c r="C43">
        <f t="shared" ca="1" si="18"/>
        <v>12609</v>
      </c>
      <c r="D43">
        <f t="shared" ca="1" si="18"/>
        <v>11860</v>
      </c>
      <c r="E43">
        <f t="shared" ca="1" si="18"/>
        <v>11740</v>
      </c>
      <c r="F43">
        <f t="shared" ca="1" si="18"/>
        <v>11297</v>
      </c>
      <c r="G43">
        <f t="shared" ca="1" si="18"/>
        <v>11660</v>
      </c>
      <c r="H43">
        <f t="shared" ca="1" si="18"/>
        <v>11824</v>
      </c>
      <c r="I43">
        <f t="shared" ca="1" si="18"/>
        <v>11295</v>
      </c>
      <c r="J43">
        <f t="shared" ca="1" si="18"/>
        <v>11044</v>
      </c>
      <c r="K43">
        <f t="shared" ca="1" si="18"/>
        <v>10898</v>
      </c>
      <c r="L43">
        <f t="shared" ca="1" si="18"/>
        <v>10567</v>
      </c>
      <c r="M43">
        <f t="shared" ca="1" si="18"/>
        <v>10402</v>
      </c>
      <c r="N43">
        <f t="shared" ca="1" si="18"/>
        <v>9867</v>
      </c>
      <c r="O43">
        <f t="shared" ca="1" si="18"/>
        <v>10126</v>
      </c>
      <c r="P43">
        <f t="shared" ca="1" si="18"/>
        <v>10291</v>
      </c>
      <c r="Q43">
        <f t="shared" ref="Q43:X43" ca="1" si="19">OFFSET(R$30,($A43-2011)*-3,0)</f>
        <v>9025</v>
      </c>
      <c r="R43">
        <f t="shared" ca="1" si="19"/>
        <v>10059</v>
      </c>
      <c r="S43">
        <f t="shared" ca="1" si="19"/>
        <v>11207</v>
      </c>
      <c r="T43">
        <f t="shared" ca="1" si="19"/>
        <v>9055</v>
      </c>
      <c r="U43">
        <f t="shared" ca="1" si="19"/>
        <v>10272</v>
      </c>
      <c r="V43">
        <f t="shared" ca="1" si="19"/>
        <v>10284</v>
      </c>
      <c r="W43">
        <f t="shared" ca="1" si="19"/>
        <v>8260</v>
      </c>
      <c r="X43">
        <f t="shared" ca="1" si="19"/>
        <v>10140</v>
      </c>
      <c r="Y43">
        <f t="shared" ca="1" si="2"/>
        <v>9445</v>
      </c>
      <c r="Z43">
        <f t="shared" ca="1" si="3"/>
        <v>9458</v>
      </c>
    </row>
    <row r="44" spans="1:26" x14ac:dyDescent="0.25">
      <c r="A44">
        <v>2020</v>
      </c>
      <c r="B44">
        <f t="shared" ref="B44:P44" ca="1" si="20">OFFSET(C$30,($A44-2011)*-3,0)</f>
        <v>12254</v>
      </c>
      <c r="C44">
        <f t="shared" ca="1" si="20"/>
        <v>14058</v>
      </c>
      <c r="D44">
        <f t="shared" ca="1" si="20"/>
        <v>12990</v>
      </c>
      <c r="E44">
        <f t="shared" ca="1" si="20"/>
        <v>11856</v>
      </c>
      <c r="F44">
        <f t="shared" ca="1" si="20"/>
        <v>11612</v>
      </c>
      <c r="G44">
        <f t="shared" ca="1" si="20"/>
        <v>10986</v>
      </c>
      <c r="H44">
        <f t="shared" ca="1" si="20"/>
        <v>10944</v>
      </c>
      <c r="I44">
        <f t="shared" ca="1" si="20"/>
        <v>10841</v>
      </c>
      <c r="J44">
        <f t="shared" ca="1" si="20"/>
        <v>10816</v>
      </c>
      <c r="K44">
        <f t="shared" ca="1" si="20"/>
        <v>10895</v>
      </c>
      <c r="L44">
        <f t="shared" ca="1" si="20"/>
        <v>11019</v>
      </c>
      <c r="M44">
        <f t="shared" ca="1" si="20"/>
        <v>10645</v>
      </c>
      <c r="N44">
        <f t="shared" ca="1" si="20"/>
        <v>11141</v>
      </c>
      <c r="O44">
        <f t="shared" ca="1" si="20"/>
        <v>16387</v>
      </c>
      <c r="P44">
        <f t="shared" ca="1" si="20"/>
        <v>18516</v>
      </c>
      <c r="Q44">
        <f t="shared" ref="Q44:X44" ca="1" si="21">OFFSET(R$30,($A44-2011)*-3,0)</f>
        <v>22351</v>
      </c>
      <c r="R44">
        <f t="shared" ca="1" si="21"/>
        <v>21997</v>
      </c>
      <c r="S44">
        <f t="shared" ca="1" si="21"/>
        <v>17953</v>
      </c>
      <c r="T44">
        <f t="shared" ca="1" si="21"/>
        <v>12657</v>
      </c>
      <c r="U44">
        <f t="shared" ca="1" si="21"/>
        <v>14573</v>
      </c>
      <c r="V44">
        <f t="shared" ca="1" si="21"/>
        <v>12288</v>
      </c>
      <c r="W44">
        <f t="shared" ca="1" si="21"/>
        <v>9824</v>
      </c>
      <c r="X44">
        <f t="shared" ca="1" si="21"/>
        <v>10709</v>
      </c>
      <c r="Y44">
        <f t="shared" ca="1" si="2"/>
        <v>9976</v>
      </c>
      <c r="Z44">
        <f t="shared" ca="1" si="3"/>
        <v>9339</v>
      </c>
    </row>
    <row r="45" spans="1:26" x14ac:dyDescent="0.25">
      <c r="A45" t="s">
        <v>500</v>
      </c>
      <c r="B45" s="2">
        <f ca="1">AVERAGE(B35:B43)</f>
        <v>11914</v>
      </c>
      <c r="C45" s="2">
        <f t="shared" ref="C45:P45" ca="1" si="22">AVERAGE(C35:C43)</f>
        <v>13108.444444444445</v>
      </c>
      <c r="D45" s="2">
        <f t="shared" ca="1" si="22"/>
        <v>12225.777777777777</v>
      </c>
      <c r="E45" s="2">
        <f t="shared" ca="1" si="22"/>
        <v>11812.666666666666</v>
      </c>
      <c r="F45" s="2">
        <f t="shared" ca="1" si="22"/>
        <v>11438.111111111111</v>
      </c>
      <c r="G45" s="2">
        <f t="shared" ca="1" si="22"/>
        <v>11236.666666666666</v>
      </c>
      <c r="H45" s="2">
        <f t="shared" ca="1" si="22"/>
        <v>11071.444444444445</v>
      </c>
      <c r="I45" s="2">
        <f t="shared" ca="1" si="22"/>
        <v>11057.444444444445</v>
      </c>
      <c r="J45" s="2">
        <f t="shared" ca="1" si="22"/>
        <v>10829</v>
      </c>
      <c r="K45" s="2">
        <f t="shared" ca="1" si="22"/>
        <v>10964.333333333334</v>
      </c>
      <c r="L45" s="2">
        <f t="shared" ca="1" si="22"/>
        <v>10788.111111111111</v>
      </c>
      <c r="M45" s="2">
        <f t="shared" ca="1" si="22"/>
        <v>10369</v>
      </c>
      <c r="N45" s="2">
        <f t="shared" ca="1" si="22"/>
        <v>9829.1111111111113</v>
      </c>
      <c r="O45" s="2">
        <f t="shared" ca="1" si="22"/>
        <v>10047.888888888889</v>
      </c>
      <c r="P45" s="2">
        <f t="shared" ca="1" si="22"/>
        <v>10395.666666666666</v>
      </c>
      <c r="Q45" s="2">
        <f t="shared" ref="Q45:X45" ca="1" si="23">AVERAGE(Q35:Q43)</f>
        <v>10151</v>
      </c>
      <c r="R45" s="2">
        <f t="shared" ca="1" si="23"/>
        <v>10063.444444444445</v>
      </c>
      <c r="S45" s="2">
        <f t="shared" ca="1" si="23"/>
        <v>10022.333333333334</v>
      </c>
      <c r="T45" s="2">
        <f t="shared" ca="1" si="23"/>
        <v>9367.3333333333339</v>
      </c>
      <c r="U45" s="2">
        <f t="shared" ca="1" si="23"/>
        <v>9907.3333333333339</v>
      </c>
      <c r="V45" s="2">
        <f t="shared" ca="1" si="23"/>
        <v>9701.3333333333339</v>
      </c>
      <c r="W45" s="2">
        <f t="shared" ca="1" si="23"/>
        <v>8304.7777777777774</v>
      </c>
      <c r="X45" s="2">
        <f t="shared" ca="1" si="23"/>
        <v>9440</v>
      </c>
      <c r="Y45" s="2">
        <f t="shared" ref="Y45:Z45" ca="1" si="24">AVERAGE(Y35:Y43)</f>
        <v>9389.2222222222226</v>
      </c>
      <c r="Z45" s="2">
        <f t="shared" ca="1" si="24"/>
        <v>9181.8888888888887</v>
      </c>
    </row>
    <row r="47" spans="1:26" x14ac:dyDescent="0.25">
      <c r="B47">
        <v>1</v>
      </c>
      <c r="C47">
        <v>2</v>
      </c>
      <c r="D47">
        <v>3</v>
      </c>
      <c r="E47">
        <v>4</v>
      </c>
      <c r="F47">
        <v>5</v>
      </c>
      <c r="G47">
        <v>6</v>
      </c>
      <c r="H47">
        <v>7</v>
      </c>
      <c r="I47">
        <v>8</v>
      </c>
      <c r="J47">
        <v>9</v>
      </c>
      <c r="K47">
        <v>10</v>
      </c>
      <c r="L47">
        <v>11</v>
      </c>
      <c r="M47">
        <v>12</v>
      </c>
      <c r="N47">
        <v>13</v>
      </c>
      <c r="O47">
        <v>14</v>
      </c>
      <c r="P47">
        <v>15</v>
      </c>
      <c r="Q47">
        <v>16</v>
      </c>
      <c r="R47">
        <v>17</v>
      </c>
      <c r="S47">
        <v>18</v>
      </c>
      <c r="T47">
        <v>19</v>
      </c>
      <c r="U47">
        <v>20</v>
      </c>
      <c r="V47">
        <v>21</v>
      </c>
      <c r="W47">
        <v>22</v>
      </c>
      <c r="X47">
        <v>23</v>
      </c>
      <c r="Y47">
        <v>24</v>
      </c>
      <c r="Z47">
        <v>25</v>
      </c>
    </row>
    <row r="48" spans="1:26" x14ac:dyDescent="0.25">
      <c r="A48">
        <v>2011</v>
      </c>
      <c r="B48" s="2">
        <f ca="1">B35-B$45</f>
        <v>730</v>
      </c>
      <c r="C48" s="2">
        <f ca="1">C35-C$45+B48</f>
        <v>754.55555555555475</v>
      </c>
      <c r="D48" s="2">
        <f t="shared" ref="D48:X48" ca="1" si="25">D35-D$45+C48</f>
        <v>-33.222222222222626</v>
      </c>
      <c r="E48" s="2">
        <f t="shared" ca="1" si="25"/>
        <v>-1290.8888888888887</v>
      </c>
      <c r="F48" s="2">
        <f t="shared" ca="1" si="25"/>
        <v>-2494</v>
      </c>
      <c r="G48" s="2">
        <f t="shared" ca="1" si="25"/>
        <v>-3711.6666666666661</v>
      </c>
      <c r="H48" s="2">
        <f t="shared" ca="1" si="25"/>
        <v>-5026.1111111111113</v>
      </c>
      <c r="I48" s="2">
        <f t="shared" ca="1" si="25"/>
        <v>-6650.5555555555566</v>
      </c>
      <c r="J48" s="2">
        <f t="shared" ca="1" si="25"/>
        <v>-8026.5555555555566</v>
      </c>
      <c r="K48" s="2">
        <f t="shared" ca="1" si="25"/>
        <v>-9342.8888888888905</v>
      </c>
      <c r="L48" s="2">
        <f t="shared" ca="1" si="25"/>
        <v>-10289.000000000002</v>
      </c>
      <c r="M48" s="2">
        <f t="shared" ca="1" si="25"/>
        <v>-10951.000000000002</v>
      </c>
      <c r="N48" s="2">
        <f t="shared" ca="1" si="25"/>
        <v>-11468.111111111113</v>
      </c>
      <c r="O48" s="2">
        <f t="shared" ca="1" si="25"/>
        <v>-11959.000000000002</v>
      </c>
      <c r="P48" s="2">
        <f t="shared" ca="1" si="25"/>
        <v>-13027.666666666668</v>
      </c>
      <c r="Q48" s="2">
        <f t="shared" ca="1" si="25"/>
        <v>-14843.666666666668</v>
      </c>
      <c r="R48" s="2">
        <f t="shared" ca="1" si="25"/>
        <v>-16843.111111111113</v>
      </c>
      <c r="S48" s="2">
        <f t="shared" ca="1" si="25"/>
        <v>-17012.444444444445</v>
      </c>
      <c r="T48" s="2">
        <f t="shared" ca="1" si="25"/>
        <v>-16239.777777777779</v>
      </c>
      <c r="U48" s="2">
        <f t="shared" ca="1" si="25"/>
        <v>-17198.111111111113</v>
      </c>
      <c r="V48" s="2">
        <f t="shared" ca="1" si="25"/>
        <v>-17736.444444444445</v>
      </c>
      <c r="W48" s="2">
        <f t="shared" ca="1" si="25"/>
        <v>-18128.222222222223</v>
      </c>
      <c r="X48" s="2">
        <f t="shared" ca="1" si="25"/>
        <v>-18314.222222222223</v>
      </c>
      <c r="Y48" s="2">
        <f t="shared" ref="Y48:Y57" ca="1" si="26">Y35-Y$45+X48</f>
        <v>-18742.444444444445</v>
      </c>
      <c r="Z48" s="2">
        <f t="shared" ref="Z48:Z57" ca="1" si="27">Z35-Z$45+Y48</f>
        <v>-19209.333333333336</v>
      </c>
    </row>
    <row r="49" spans="1:26" x14ac:dyDescent="0.25">
      <c r="A49">
        <v>2012</v>
      </c>
      <c r="B49" s="2">
        <f t="shared" ref="B49" ca="1" si="28">B36-B$45</f>
        <v>-1400</v>
      </c>
      <c r="C49" s="2">
        <f t="shared" ref="C49:X49" ca="1" si="29">C36-C$45+B49</f>
        <v>-3165.4444444444453</v>
      </c>
      <c r="D49" s="2">
        <f t="shared" ca="1" si="29"/>
        <v>-4998.2222222222226</v>
      </c>
      <c r="E49" s="2">
        <f t="shared" ca="1" si="29"/>
        <v>-6490.8888888888887</v>
      </c>
      <c r="F49" s="2">
        <f t="shared" ca="1" si="29"/>
        <v>-7812</v>
      </c>
      <c r="G49" s="2">
        <f t="shared" ca="1" si="29"/>
        <v>-8761.6666666666661</v>
      </c>
      <c r="H49" s="2">
        <f t="shared" ca="1" si="29"/>
        <v>-9301.1111111111113</v>
      </c>
      <c r="I49" s="2">
        <f t="shared" ca="1" si="29"/>
        <v>-9272.5555555555566</v>
      </c>
      <c r="J49" s="2">
        <f t="shared" ca="1" si="29"/>
        <v>-9156.5555555555566</v>
      </c>
      <c r="K49" s="2">
        <f t="shared" ca="1" si="29"/>
        <v>-9613.8888888888905</v>
      </c>
      <c r="L49" s="2">
        <f t="shared" ca="1" si="29"/>
        <v>-10361.000000000002</v>
      </c>
      <c r="M49" s="2">
        <f t="shared" ca="1" si="29"/>
        <v>-10866.000000000002</v>
      </c>
      <c r="N49" s="2">
        <f t="shared" ca="1" si="29"/>
        <v>-11061.111111111113</v>
      </c>
      <c r="O49" s="2">
        <f t="shared" ca="1" si="29"/>
        <v>-12589.000000000002</v>
      </c>
      <c r="P49" s="2">
        <f t="shared" ca="1" si="29"/>
        <v>-12992.666666666668</v>
      </c>
      <c r="Q49" s="2">
        <f t="shared" ca="1" si="29"/>
        <v>-12327.666666666668</v>
      </c>
      <c r="R49" s="2">
        <f t="shared" ca="1" si="29"/>
        <v>-12153.111111111113</v>
      </c>
      <c r="S49" s="2">
        <f t="shared" ca="1" si="29"/>
        <v>-12218.444444444447</v>
      </c>
      <c r="T49" s="2">
        <f t="shared" ca="1" si="29"/>
        <v>-12717.777777777781</v>
      </c>
      <c r="U49" s="2">
        <f t="shared" ca="1" si="29"/>
        <v>-12712.111111111115</v>
      </c>
      <c r="V49" s="2">
        <f t="shared" ca="1" si="29"/>
        <v>-12811.444444444449</v>
      </c>
      <c r="W49" s="2">
        <f t="shared" ca="1" si="29"/>
        <v>-11514.222222222226</v>
      </c>
      <c r="X49" s="2">
        <f t="shared" ca="1" si="29"/>
        <v>-14173.222222222226</v>
      </c>
      <c r="Y49" s="2">
        <f t="shared" ca="1" si="26"/>
        <v>-13392.444444444449</v>
      </c>
      <c r="Z49" s="2">
        <f t="shared" ca="1" si="27"/>
        <v>-13520.333333333338</v>
      </c>
    </row>
    <row r="50" spans="1:26" x14ac:dyDescent="0.25">
      <c r="A50">
        <v>2013</v>
      </c>
      <c r="B50" s="2">
        <f t="shared" ref="B50" ca="1" si="30">B37-B$45</f>
        <v>-294</v>
      </c>
      <c r="C50" s="2">
        <f t="shared" ref="C50:X50" ca="1" si="31">C37-C$45+B50</f>
        <v>-861.44444444444525</v>
      </c>
      <c r="D50" s="2">
        <f t="shared" ca="1" si="31"/>
        <v>-2012.2222222222226</v>
      </c>
      <c r="E50" s="2">
        <f t="shared" ca="1" si="31"/>
        <v>-2562.8888888888887</v>
      </c>
      <c r="F50" s="2">
        <f t="shared" ca="1" si="31"/>
        <v>-2687</v>
      </c>
      <c r="G50" s="2">
        <f t="shared" ca="1" si="31"/>
        <v>-2879.6666666666661</v>
      </c>
      <c r="H50" s="2">
        <f t="shared" ca="1" si="31"/>
        <v>-2921.1111111111113</v>
      </c>
      <c r="I50" s="2">
        <f t="shared" ca="1" si="31"/>
        <v>-3128.5555555555566</v>
      </c>
      <c r="J50" s="2">
        <f t="shared" ca="1" si="31"/>
        <v>-3174.5555555555566</v>
      </c>
      <c r="K50" s="2">
        <f t="shared" ca="1" si="31"/>
        <v>-2893.8888888888905</v>
      </c>
      <c r="L50" s="2">
        <f t="shared" ca="1" si="31"/>
        <v>-2502.0000000000018</v>
      </c>
      <c r="M50" s="2">
        <f t="shared" ca="1" si="31"/>
        <v>-1796.0000000000018</v>
      </c>
      <c r="N50" s="2">
        <f t="shared" ca="1" si="31"/>
        <v>-2345.1111111111131</v>
      </c>
      <c r="O50" s="2">
        <f t="shared" ca="1" si="31"/>
        <v>-1503.0000000000018</v>
      </c>
      <c r="P50" s="2">
        <f t="shared" ca="1" si="31"/>
        <v>248.33333333333212</v>
      </c>
      <c r="Q50" s="2">
        <f t="shared" ca="1" si="31"/>
        <v>1849.3333333333321</v>
      </c>
      <c r="R50" s="2">
        <f t="shared" ca="1" si="31"/>
        <v>2410.8888888888869</v>
      </c>
      <c r="S50" s="2">
        <f t="shared" ca="1" si="31"/>
        <v>2557.5555555555529</v>
      </c>
      <c r="T50" s="2">
        <f t="shared" ca="1" si="31"/>
        <v>2004.222222222219</v>
      </c>
      <c r="U50" s="2">
        <f t="shared" ca="1" si="31"/>
        <v>1943.888888888885</v>
      </c>
      <c r="V50" s="2">
        <f t="shared" ca="1" si="31"/>
        <v>1772.5555555555511</v>
      </c>
      <c r="W50" s="2">
        <f t="shared" ca="1" si="31"/>
        <v>1800.7777777777737</v>
      </c>
      <c r="X50" s="2">
        <f t="shared" ca="1" si="31"/>
        <v>1842.7777777777737</v>
      </c>
      <c r="Y50" s="2">
        <f t="shared" ca="1" si="26"/>
        <v>1322.5555555555511</v>
      </c>
      <c r="Z50" s="2">
        <f t="shared" ca="1" si="27"/>
        <v>1044.6666666666624</v>
      </c>
    </row>
    <row r="51" spans="1:26" x14ac:dyDescent="0.25">
      <c r="A51">
        <v>2014</v>
      </c>
      <c r="B51" s="2">
        <f t="shared" ref="B51" ca="1" si="32">B38-B$45</f>
        <v>-466</v>
      </c>
      <c r="C51" s="2">
        <f t="shared" ref="C51:X51" ca="1" si="33">C38-C$45+B51</f>
        <v>-1727.4444444444453</v>
      </c>
      <c r="D51" s="2">
        <f t="shared" ca="1" si="33"/>
        <v>-2892.2222222222226</v>
      </c>
      <c r="E51" s="2">
        <f t="shared" ca="1" si="33"/>
        <v>-4330.8888888888887</v>
      </c>
      <c r="F51" s="2">
        <f t="shared" ca="1" si="33"/>
        <v>-5511</v>
      </c>
      <c r="G51" s="2">
        <f t="shared" ca="1" si="33"/>
        <v>-6600.6666666666661</v>
      </c>
      <c r="H51" s="2">
        <f t="shared" ca="1" si="33"/>
        <v>-7474.1111111111113</v>
      </c>
      <c r="I51" s="2">
        <f t="shared" ca="1" si="33"/>
        <v>-8104.5555555555566</v>
      </c>
      <c r="J51" s="2">
        <f t="shared" ca="1" si="33"/>
        <v>-8556.5555555555566</v>
      </c>
      <c r="K51" s="2">
        <f t="shared" ca="1" si="33"/>
        <v>-9692.8888888888905</v>
      </c>
      <c r="L51" s="2">
        <f t="shared" ca="1" si="33"/>
        <v>-10476.000000000002</v>
      </c>
      <c r="M51" s="2">
        <f t="shared" ca="1" si="33"/>
        <v>-11013.000000000002</v>
      </c>
      <c r="N51" s="2">
        <f t="shared" ca="1" si="33"/>
        <v>-11220.111111111113</v>
      </c>
      <c r="O51" s="2">
        <f t="shared" ca="1" si="33"/>
        <v>-11324.000000000002</v>
      </c>
      <c r="P51" s="2">
        <f t="shared" ca="1" si="33"/>
        <v>-12215.666666666668</v>
      </c>
      <c r="Q51" s="2">
        <f t="shared" ca="1" si="33"/>
        <v>-14366.666666666668</v>
      </c>
      <c r="R51" s="2">
        <f t="shared" ca="1" si="33"/>
        <v>-15071.111111111113</v>
      </c>
      <c r="S51" s="2">
        <f t="shared" ca="1" si="33"/>
        <v>-14566.444444444447</v>
      </c>
      <c r="T51" s="2">
        <f t="shared" ca="1" si="33"/>
        <v>-15320.777777777781</v>
      </c>
      <c r="U51" s="2">
        <f t="shared" ca="1" si="33"/>
        <v>-15715.111111111115</v>
      </c>
      <c r="V51" s="2">
        <f t="shared" ca="1" si="33"/>
        <v>-16103.444444444449</v>
      </c>
      <c r="W51" s="2">
        <f t="shared" ca="1" si="33"/>
        <v>-16374.222222222226</v>
      </c>
      <c r="X51" s="2">
        <f t="shared" ca="1" si="33"/>
        <v>-16257.222222222226</v>
      </c>
      <c r="Y51" s="2">
        <f t="shared" ca="1" si="26"/>
        <v>-16232.444444444449</v>
      </c>
      <c r="Z51" s="2">
        <f t="shared" ca="1" si="27"/>
        <v>-16468.333333333336</v>
      </c>
    </row>
    <row r="52" spans="1:26" x14ac:dyDescent="0.25">
      <c r="A52">
        <v>2015</v>
      </c>
      <c r="B52" s="2">
        <f t="shared" ref="B52" ca="1" si="34">B39-B$45</f>
        <v>372</v>
      </c>
      <c r="C52" s="2">
        <f t="shared" ref="C52:X52" ca="1" si="35">C39-C$45+B52</f>
        <v>3500.5555555555547</v>
      </c>
      <c r="D52" s="2">
        <f t="shared" ca="1" si="35"/>
        <v>6140.7777777777774</v>
      </c>
      <c r="E52" s="2">
        <f t="shared" ca="1" si="35"/>
        <v>8262.1111111111113</v>
      </c>
      <c r="F52" s="2">
        <f t="shared" ca="1" si="35"/>
        <v>9724</v>
      </c>
      <c r="G52" s="2">
        <f t="shared" ca="1" si="35"/>
        <v>10526.333333333334</v>
      </c>
      <c r="H52" s="2">
        <f t="shared" ca="1" si="35"/>
        <v>11276.888888888889</v>
      </c>
      <c r="I52" s="2">
        <f t="shared" ca="1" si="35"/>
        <v>11653.444444444443</v>
      </c>
      <c r="J52" s="2">
        <f t="shared" ca="1" si="35"/>
        <v>12296.444444444443</v>
      </c>
      <c r="K52" s="2">
        <f t="shared" ca="1" si="35"/>
        <v>12801.111111111109</v>
      </c>
      <c r="L52" s="2">
        <f t="shared" ca="1" si="35"/>
        <v>12963.999999999998</v>
      </c>
      <c r="M52" s="2">
        <f t="shared" ca="1" si="35"/>
        <v>13162.999999999998</v>
      </c>
      <c r="N52" s="2">
        <f t="shared" ca="1" si="35"/>
        <v>13826.888888888887</v>
      </c>
      <c r="O52" s="2">
        <f t="shared" ca="1" si="35"/>
        <v>12840.999999999998</v>
      </c>
      <c r="P52" s="2">
        <f t="shared" ca="1" si="35"/>
        <v>12534.333333333332</v>
      </c>
      <c r="Q52" s="2">
        <f t="shared" ca="1" si="35"/>
        <v>14022.333333333332</v>
      </c>
      <c r="R52" s="2">
        <f t="shared" ca="1" si="35"/>
        <v>14557.888888888887</v>
      </c>
      <c r="S52" s="2">
        <f t="shared" ca="1" si="35"/>
        <v>14669.555555555553</v>
      </c>
      <c r="T52" s="2">
        <f t="shared" ca="1" si="35"/>
        <v>14164.222222222219</v>
      </c>
      <c r="U52" s="2">
        <f t="shared" ca="1" si="35"/>
        <v>14546.888888888885</v>
      </c>
      <c r="V52" s="2">
        <f t="shared" ca="1" si="35"/>
        <v>14850.555555555551</v>
      </c>
      <c r="W52" s="2">
        <f t="shared" ca="1" si="35"/>
        <v>14758.777777777774</v>
      </c>
      <c r="X52" s="2">
        <f t="shared" ca="1" si="35"/>
        <v>15475.777777777774</v>
      </c>
      <c r="Y52" s="2">
        <f t="shared" ca="1" si="26"/>
        <v>15634.555555555551</v>
      </c>
      <c r="Z52" s="2">
        <f t="shared" ca="1" si="27"/>
        <v>15764.666666666662</v>
      </c>
    </row>
    <row r="53" spans="1:26" x14ac:dyDescent="0.25">
      <c r="A53">
        <v>2016</v>
      </c>
      <c r="B53" s="2">
        <f t="shared" ref="B53" ca="1" si="36">B40-B$45</f>
        <v>1131</v>
      </c>
      <c r="C53" s="2">
        <f t="shared" ref="C53:X53" ca="1" si="37">C40-C$45+B53</f>
        <v>-476.44444444444525</v>
      </c>
      <c r="D53" s="2">
        <f t="shared" ca="1" si="37"/>
        <v>-1229.2222222222226</v>
      </c>
      <c r="E53" s="2">
        <f t="shared" ca="1" si="37"/>
        <v>-1724.8888888888887</v>
      </c>
      <c r="F53" s="2">
        <f t="shared" ca="1" si="37"/>
        <v>-2111</v>
      </c>
      <c r="G53" s="2">
        <f t="shared" ca="1" si="37"/>
        <v>-2177.6666666666661</v>
      </c>
      <c r="H53" s="2">
        <f t="shared" ca="1" si="37"/>
        <v>-2659.1111111111113</v>
      </c>
      <c r="I53" s="2">
        <f t="shared" ca="1" si="37"/>
        <v>-2660.5555555555566</v>
      </c>
      <c r="J53" s="2">
        <f t="shared" ca="1" si="37"/>
        <v>-2204.5555555555566</v>
      </c>
      <c r="K53" s="2">
        <f t="shared" ca="1" si="37"/>
        <v>-2158.8888888888905</v>
      </c>
      <c r="L53" s="2">
        <f t="shared" ca="1" si="37"/>
        <v>-1925.0000000000018</v>
      </c>
      <c r="M53" s="2">
        <f t="shared" ca="1" si="37"/>
        <v>-2659.0000000000018</v>
      </c>
      <c r="N53" s="2">
        <f t="shared" ca="1" si="37"/>
        <v>-2202.1111111111131</v>
      </c>
      <c r="O53" s="2">
        <f t="shared" ca="1" si="37"/>
        <v>-651.00000000000182</v>
      </c>
      <c r="P53" s="2">
        <f t="shared" ca="1" si="37"/>
        <v>370.33333333333212</v>
      </c>
      <c r="Q53" s="2">
        <f t="shared" ca="1" si="37"/>
        <v>1144.3333333333321</v>
      </c>
      <c r="R53" s="2">
        <f t="shared" ca="1" si="37"/>
        <v>1493.8888888888869</v>
      </c>
      <c r="S53" s="2">
        <f t="shared" ca="1" si="37"/>
        <v>608.55555555555293</v>
      </c>
      <c r="T53" s="2">
        <f t="shared" ca="1" si="37"/>
        <v>1878.222222222219</v>
      </c>
      <c r="U53" s="2">
        <f t="shared" ca="1" si="37"/>
        <v>1923.888888888885</v>
      </c>
      <c r="V53" s="2">
        <f t="shared" ca="1" si="37"/>
        <v>1961.5555555555511</v>
      </c>
      <c r="W53" s="2">
        <f t="shared" ca="1" si="37"/>
        <v>1565.7777777777737</v>
      </c>
      <c r="X53" s="2">
        <f t="shared" ca="1" si="37"/>
        <v>1998.7777777777737</v>
      </c>
      <c r="Y53" s="2">
        <f t="shared" ca="1" si="26"/>
        <v>1995.5555555555511</v>
      </c>
      <c r="Z53" s="2">
        <f t="shared" ca="1" si="27"/>
        <v>2178.6666666666624</v>
      </c>
    </row>
    <row r="54" spans="1:26" x14ac:dyDescent="0.25">
      <c r="A54">
        <v>2017</v>
      </c>
      <c r="B54" s="2">
        <f t="shared" ref="B54" ca="1" si="38">B41-B$45</f>
        <v>77</v>
      </c>
      <c r="C54" s="2">
        <f t="shared" ref="C54:X54" ca="1" si="39">C41-C$45+B54</f>
        <v>683.55555555555475</v>
      </c>
      <c r="D54" s="2">
        <f t="shared" ca="1" si="39"/>
        <v>2067.7777777777774</v>
      </c>
      <c r="E54" s="2">
        <f t="shared" ca="1" si="39"/>
        <v>3132.1111111111113</v>
      </c>
      <c r="F54" s="2">
        <f t="shared" ca="1" si="39"/>
        <v>4179</v>
      </c>
      <c r="G54" s="2">
        <f t="shared" ca="1" si="39"/>
        <v>5211.3333333333339</v>
      </c>
      <c r="H54" s="2">
        <f t="shared" ca="1" si="39"/>
        <v>5783.8888888888887</v>
      </c>
      <c r="I54" s="2">
        <f t="shared" ca="1" si="39"/>
        <v>6520.4444444444434</v>
      </c>
      <c r="J54" s="2">
        <f t="shared" ca="1" si="39"/>
        <v>6939.4444444444434</v>
      </c>
      <c r="K54" s="2">
        <f t="shared" ca="1" si="39"/>
        <v>7052.1111111111095</v>
      </c>
      <c r="L54" s="2">
        <f t="shared" ca="1" si="39"/>
        <v>6960.9999999999982</v>
      </c>
      <c r="M54" s="2">
        <f t="shared" ca="1" si="39"/>
        <v>6916.9999999999982</v>
      </c>
      <c r="N54" s="2">
        <f t="shared" ca="1" si="39"/>
        <v>7114.8888888888869</v>
      </c>
      <c r="O54" s="2">
        <f t="shared" ca="1" si="39"/>
        <v>7005.9999999999982</v>
      </c>
      <c r="P54" s="2">
        <f t="shared" ca="1" si="39"/>
        <v>5103.3333333333321</v>
      </c>
      <c r="Q54" s="2">
        <f t="shared" ca="1" si="39"/>
        <v>4596.3333333333321</v>
      </c>
      <c r="R54" s="2">
        <f t="shared" ca="1" si="39"/>
        <v>5440.8888888888869</v>
      </c>
      <c r="S54" s="2">
        <f t="shared" ca="1" si="39"/>
        <v>4482.5555555555529</v>
      </c>
      <c r="T54" s="2">
        <f t="shared" ca="1" si="39"/>
        <v>5808.222222222219</v>
      </c>
      <c r="U54" s="2">
        <f t="shared" ca="1" si="39"/>
        <v>6188.888888888885</v>
      </c>
      <c r="V54" s="2">
        <f t="shared" ca="1" si="39"/>
        <v>6527.5555555555511</v>
      </c>
      <c r="W54" s="2">
        <f t="shared" ca="1" si="39"/>
        <v>6554.7777777777737</v>
      </c>
      <c r="X54" s="2">
        <f t="shared" ca="1" si="39"/>
        <v>6880.7777777777737</v>
      </c>
      <c r="Y54" s="2">
        <f t="shared" ca="1" si="26"/>
        <v>6858.5555555555511</v>
      </c>
      <c r="Z54" s="2">
        <f t="shared" ca="1" si="27"/>
        <v>7303.6666666666624</v>
      </c>
    </row>
    <row r="55" spans="1:26" x14ac:dyDescent="0.25">
      <c r="A55">
        <v>2018</v>
      </c>
      <c r="B55" s="2">
        <f t="shared" ref="B55" ca="1" si="40">B42-B$45</f>
        <v>809</v>
      </c>
      <c r="C55" s="2">
        <f t="shared" ref="C55:X55" ca="1" si="41">C42-C$45+B55</f>
        <v>2750.5555555555547</v>
      </c>
      <c r="D55" s="2">
        <f t="shared" ca="1" si="41"/>
        <v>4780.7777777777774</v>
      </c>
      <c r="E55" s="2">
        <f t="shared" ca="1" si="41"/>
        <v>6903.1111111111113</v>
      </c>
      <c r="F55" s="2">
        <f t="shared" ca="1" si="41"/>
        <v>8750</v>
      </c>
      <c r="G55" s="2">
        <f t="shared" ca="1" si="41"/>
        <v>10008.333333333334</v>
      </c>
      <c r="H55" s="2">
        <f t="shared" ca="1" si="41"/>
        <v>11182.888888888889</v>
      </c>
      <c r="I55" s="2">
        <f t="shared" ca="1" si="41"/>
        <v>12267.444444444443</v>
      </c>
      <c r="J55" s="2">
        <f t="shared" ca="1" si="41"/>
        <v>12292.444444444443</v>
      </c>
      <c r="K55" s="2">
        <f t="shared" ca="1" si="41"/>
        <v>14325.111111111109</v>
      </c>
      <c r="L55" s="2">
        <f t="shared" ca="1" si="41"/>
        <v>16324.999999999998</v>
      </c>
      <c r="M55" s="2">
        <f t="shared" ca="1" si="41"/>
        <v>17869</v>
      </c>
      <c r="N55" s="2">
        <f t="shared" ca="1" si="41"/>
        <v>17980.888888888891</v>
      </c>
      <c r="O55" s="2">
        <f t="shared" ca="1" si="41"/>
        <v>18727</v>
      </c>
      <c r="P55" s="2">
        <f t="shared" ca="1" si="41"/>
        <v>20632.333333333336</v>
      </c>
      <c r="Q55" s="2">
        <f t="shared" ca="1" si="41"/>
        <v>21704.333333333336</v>
      </c>
      <c r="R55" s="2">
        <f t="shared" ca="1" si="41"/>
        <v>21946.888888888891</v>
      </c>
      <c r="S55" s="2">
        <f t="shared" ca="1" si="41"/>
        <v>22077.555555555555</v>
      </c>
      <c r="T55" s="2">
        <f t="shared" ca="1" si="41"/>
        <v>21334.222222222219</v>
      </c>
      <c r="U55" s="2">
        <f t="shared" ca="1" si="41"/>
        <v>21567.888888888883</v>
      </c>
      <c r="V55" s="2">
        <f t="shared" ca="1" si="41"/>
        <v>21502.555555555547</v>
      </c>
      <c r="W55" s="2">
        <f t="shared" ca="1" si="41"/>
        <v>21344.77777777777</v>
      </c>
      <c r="X55" s="2">
        <f t="shared" ca="1" si="41"/>
        <v>21854.77777777777</v>
      </c>
      <c r="Y55" s="2">
        <f t="shared" ca="1" si="26"/>
        <v>21808.555555555547</v>
      </c>
      <c r="Z55" s="2">
        <f t="shared" ca="1" si="27"/>
        <v>21882.666666666657</v>
      </c>
    </row>
    <row r="56" spans="1:26" x14ac:dyDescent="0.25">
      <c r="A56">
        <v>2019</v>
      </c>
      <c r="B56" s="2">
        <f t="shared" ref="B56" ca="1" si="42">B43-B$45</f>
        <v>-959</v>
      </c>
      <c r="C56" s="2">
        <f t="shared" ref="C56:X56" ca="1" si="43">C43-C$45+B56</f>
        <v>-1458.4444444444453</v>
      </c>
      <c r="D56" s="2">
        <f t="shared" ca="1" si="43"/>
        <v>-1824.2222222222226</v>
      </c>
      <c r="E56" s="2">
        <f t="shared" ca="1" si="43"/>
        <v>-1896.8888888888887</v>
      </c>
      <c r="F56" s="2">
        <f t="shared" ca="1" si="43"/>
        <v>-2038</v>
      </c>
      <c r="G56" s="2">
        <f t="shared" ca="1" si="43"/>
        <v>-1614.6666666666661</v>
      </c>
      <c r="H56" s="2">
        <f t="shared" ca="1" si="43"/>
        <v>-862.11111111111131</v>
      </c>
      <c r="I56" s="2">
        <f t="shared" ca="1" si="43"/>
        <v>-624.55555555555657</v>
      </c>
      <c r="J56" s="2">
        <f t="shared" ca="1" si="43"/>
        <v>-409.55555555555657</v>
      </c>
      <c r="K56" s="2">
        <f t="shared" ca="1" si="43"/>
        <v>-475.88888888889051</v>
      </c>
      <c r="L56" s="2">
        <f t="shared" ca="1" si="43"/>
        <v>-697.00000000000182</v>
      </c>
      <c r="M56" s="2">
        <f t="shared" ca="1" si="43"/>
        <v>-664.00000000000182</v>
      </c>
      <c r="N56" s="2">
        <f t="shared" ca="1" si="43"/>
        <v>-626.11111111111313</v>
      </c>
      <c r="O56" s="2">
        <f t="shared" ca="1" si="43"/>
        <v>-548.00000000000182</v>
      </c>
      <c r="P56" s="2">
        <f t="shared" ca="1" si="43"/>
        <v>-652.66666666666788</v>
      </c>
      <c r="Q56" s="2">
        <f t="shared" ca="1" si="43"/>
        <v>-1778.6666666666679</v>
      </c>
      <c r="R56" s="2">
        <f t="shared" ca="1" si="43"/>
        <v>-1783.1111111111131</v>
      </c>
      <c r="S56" s="2">
        <f t="shared" ca="1" si="43"/>
        <v>-598.44444444444707</v>
      </c>
      <c r="T56" s="2">
        <f t="shared" ca="1" si="43"/>
        <v>-910.77777777778101</v>
      </c>
      <c r="U56" s="2">
        <f t="shared" ca="1" si="43"/>
        <v>-546.11111111111495</v>
      </c>
      <c r="V56" s="2">
        <f t="shared" ca="1" si="43"/>
        <v>36.555555555551109</v>
      </c>
      <c r="W56" s="2">
        <f t="shared" ca="1" si="43"/>
        <v>-8.2222222222262644</v>
      </c>
      <c r="X56" s="2">
        <f t="shared" ca="1" si="43"/>
        <v>691.77777777777374</v>
      </c>
      <c r="Y56" s="2">
        <f t="shared" ca="1" si="26"/>
        <v>747.55555555555111</v>
      </c>
      <c r="Z56" s="2">
        <f t="shared" ca="1" si="27"/>
        <v>1023.6666666666624</v>
      </c>
    </row>
    <row r="57" spans="1:26" x14ac:dyDescent="0.25">
      <c r="A57">
        <v>2020</v>
      </c>
      <c r="B57" s="2">
        <f t="shared" ref="B57" ca="1" si="44">B44-B$45</f>
        <v>340</v>
      </c>
      <c r="C57" s="2">
        <f t="shared" ref="C57:X57" ca="1" si="45">C44-C$45+B57</f>
        <v>1289.5555555555547</v>
      </c>
      <c r="D57" s="2">
        <f t="shared" ca="1" si="45"/>
        <v>2053.7777777777774</v>
      </c>
      <c r="E57" s="2">
        <f t="shared" ca="1" si="45"/>
        <v>2097.1111111111113</v>
      </c>
      <c r="F57" s="2">
        <f t="shared" ca="1" si="45"/>
        <v>2271</v>
      </c>
      <c r="G57" s="2">
        <f t="shared" ca="1" si="45"/>
        <v>2020.3333333333339</v>
      </c>
      <c r="H57" s="2">
        <f t="shared" ca="1" si="45"/>
        <v>1892.8888888888887</v>
      </c>
      <c r="I57" s="2">
        <f t="shared" ca="1" si="45"/>
        <v>1676.4444444444434</v>
      </c>
      <c r="J57" s="2">
        <f t="shared" ca="1" si="45"/>
        <v>1663.4444444444434</v>
      </c>
      <c r="K57" s="2">
        <f t="shared" ca="1" si="45"/>
        <v>1594.1111111111095</v>
      </c>
      <c r="L57" s="2">
        <f t="shared" ca="1" si="45"/>
        <v>1824.9999999999982</v>
      </c>
      <c r="M57" s="2">
        <f t="shared" ca="1" si="45"/>
        <v>2100.9999999999982</v>
      </c>
      <c r="N57" s="2">
        <f t="shared" ca="1" si="45"/>
        <v>3412.8888888888869</v>
      </c>
      <c r="O57" s="2">
        <f t="shared" ca="1" si="45"/>
        <v>9751.9999999999982</v>
      </c>
      <c r="P57" s="2">
        <f t="shared" ca="1" si="45"/>
        <v>17872.333333333332</v>
      </c>
      <c r="Q57" s="2">
        <f t="shared" ca="1" si="45"/>
        <v>30072.333333333332</v>
      </c>
      <c r="R57" s="2">
        <f t="shared" ca="1" si="45"/>
        <v>42005.888888888891</v>
      </c>
      <c r="S57" s="2">
        <f t="shared" ca="1" si="45"/>
        <v>49936.555555555555</v>
      </c>
      <c r="T57" s="2">
        <f t="shared" ca="1" si="45"/>
        <v>53226.222222222219</v>
      </c>
      <c r="U57" s="2">
        <f t="shared" ca="1" si="45"/>
        <v>57891.888888888883</v>
      </c>
      <c r="V57" s="2">
        <f t="shared" ca="1" si="45"/>
        <v>60478.555555555547</v>
      </c>
      <c r="W57" s="2">
        <f t="shared" ca="1" si="45"/>
        <v>61997.777777777766</v>
      </c>
      <c r="X57" s="2">
        <f t="shared" ca="1" si="45"/>
        <v>63266.777777777766</v>
      </c>
      <c r="Y57" s="2">
        <f t="shared" ca="1" si="26"/>
        <v>63853.555555555547</v>
      </c>
      <c r="Z57" s="2">
        <f t="shared" ca="1" si="27"/>
        <v>64010.666666666657</v>
      </c>
    </row>
    <row r="58" spans="1:26" x14ac:dyDescent="0.25">
      <c r="A58" t="s">
        <v>500</v>
      </c>
      <c r="B58" s="2">
        <f ca="1">B45</f>
        <v>11914</v>
      </c>
      <c r="C58" s="2">
        <f ca="1">C45+B58</f>
        <v>25022.444444444445</v>
      </c>
      <c r="D58" s="2">
        <f t="shared" ref="D58:P58" ca="1" si="46">D45+C58</f>
        <v>37248.222222222219</v>
      </c>
      <c r="E58" s="2">
        <f t="shared" ca="1" si="46"/>
        <v>49060.888888888883</v>
      </c>
      <c r="F58" s="2">
        <f t="shared" ca="1" si="46"/>
        <v>60498.999999999993</v>
      </c>
      <c r="G58" s="2">
        <f t="shared" ca="1" si="46"/>
        <v>71735.666666666657</v>
      </c>
      <c r="H58" s="2">
        <f t="shared" ca="1" si="46"/>
        <v>82807.111111111095</v>
      </c>
      <c r="I58" s="2">
        <f t="shared" ca="1" si="46"/>
        <v>93864.555555555533</v>
      </c>
      <c r="J58" s="2">
        <f t="shared" ca="1" si="46"/>
        <v>104693.55555555553</v>
      </c>
      <c r="K58" s="2">
        <f t="shared" ca="1" si="46"/>
        <v>115657.88888888886</v>
      </c>
      <c r="L58" s="2">
        <f t="shared" ca="1" si="46"/>
        <v>126445.99999999997</v>
      </c>
      <c r="M58" s="2">
        <f t="shared" ca="1" si="46"/>
        <v>136814.99999999997</v>
      </c>
      <c r="N58" s="2">
        <f t="shared" ca="1" si="46"/>
        <v>146644.11111111109</v>
      </c>
      <c r="O58" s="2">
        <f t="shared" ca="1" si="46"/>
        <v>156691.99999999997</v>
      </c>
      <c r="P58" s="2">
        <f t="shared" ca="1" si="46"/>
        <v>167087.66666666663</v>
      </c>
      <c r="Q58" s="2">
        <f t="shared" ref="Q58:X58" ca="1" si="47">Q45+P58</f>
        <v>177238.66666666663</v>
      </c>
      <c r="R58" s="2">
        <f t="shared" ca="1" si="47"/>
        <v>187302.11111111107</v>
      </c>
      <c r="S58" s="2">
        <f t="shared" ca="1" si="47"/>
        <v>197324.44444444441</v>
      </c>
      <c r="T58" s="2">
        <f t="shared" ca="1" si="47"/>
        <v>206691.77777777775</v>
      </c>
      <c r="U58" s="2">
        <f t="shared" ca="1" si="47"/>
        <v>216599.11111111109</v>
      </c>
      <c r="V58" s="2">
        <f t="shared" ca="1" si="47"/>
        <v>226300.44444444444</v>
      </c>
      <c r="W58" s="2">
        <f t="shared" ca="1" si="47"/>
        <v>234605.22222222222</v>
      </c>
      <c r="X58" s="2">
        <f t="shared" ca="1" si="47"/>
        <v>244045.22222222222</v>
      </c>
      <c r="Y58" s="2">
        <f t="shared" ref="Y58" ca="1" si="48">Y45+X58</f>
        <v>253434.44444444444</v>
      </c>
      <c r="Z58" s="2">
        <f t="shared" ref="Z58" ca="1" si="49">Z45+Y58</f>
        <v>262616.33333333331</v>
      </c>
    </row>
    <row r="60" spans="1:26" x14ac:dyDescent="0.25">
      <c r="A60" t="s">
        <v>523</v>
      </c>
      <c r="B60">
        <v>1</v>
      </c>
      <c r="C60">
        <v>2</v>
      </c>
      <c r="D60">
        <v>3</v>
      </c>
      <c r="E60">
        <v>4</v>
      </c>
      <c r="F60">
        <v>5</v>
      </c>
      <c r="G60">
        <v>6</v>
      </c>
      <c r="H60">
        <v>7</v>
      </c>
      <c r="I60">
        <v>8</v>
      </c>
      <c r="J60">
        <v>9</v>
      </c>
      <c r="K60">
        <v>10</v>
      </c>
      <c r="L60">
        <v>11</v>
      </c>
      <c r="M60">
        <v>12</v>
      </c>
      <c r="N60">
        <v>13</v>
      </c>
      <c r="O60">
        <v>14</v>
      </c>
      <c r="P60">
        <v>15</v>
      </c>
      <c r="Q60">
        <v>16</v>
      </c>
      <c r="R60">
        <v>17</v>
      </c>
      <c r="S60">
        <v>18</v>
      </c>
      <c r="T60">
        <v>19</v>
      </c>
      <c r="U60">
        <v>20</v>
      </c>
      <c r="V60">
        <v>21</v>
      </c>
      <c r="W60">
        <v>22</v>
      </c>
      <c r="X60">
        <v>23</v>
      </c>
      <c r="Y60">
        <v>24</v>
      </c>
      <c r="Z60">
        <v>25</v>
      </c>
    </row>
    <row r="61" spans="1:26" x14ac:dyDescent="0.25">
      <c r="A61" t="s">
        <v>1946</v>
      </c>
      <c r="B61" s="3">
        <f ca="1">B48/B$58</f>
        <v>6.1272452576800404E-2</v>
      </c>
      <c r="C61" s="3">
        <f t="shared" ref="C61:P61" ca="1" si="50">C48/C$58</f>
        <v>3.0155149599026619E-2</v>
      </c>
      <c r="D61" s="3">
        <f t="shared" ca="1" si="50"/>
        <v>-8.9191430463498233E-4</v>
      </c>
      <c r="E61" s="3">
        <f t="shared" ca="1" si="50"/>
        <v>-2.6311975142000416E-2</v>
      </c>
      <c r="F61" s="3">
        <f t="shared" ca="1" si="50"/>
        <v>-4.1223821881353415E-2</v>
      </c>
      <c r="G61" s="3">
        <f t="shared" ca="1" si="50"/>
        <v>-5.1740882034506309E-2</v>
      </c>
      <c r="H61" s="3">
        <f t="shared" ca="1" si="50"/>
        <v>-6.0696612207217858E-2</v>
      </c>
      <c r="I61" s="3">
        <f t="shared" ca="1" si="50"/>
        <v>-7.0852682529555025E-2</v>
      </c>
      <c r="J61" s="3">
        <f t="shared" ca="1" si="50"/>
        <v>-7.6667140713319953E-2</v>
      </c>
      <c r="K61" s="3">
        <f t="shared" ca="1" si="50"/>
        <v>-8.0780385831393575E-2</v>
      </c>
      <c r="L61" s="3">
        <f t="shared" ca="1" si="50"/>
        <v>-8.1370703699603031E-2</v>
      </c>
      <c r="M61" s="3">
        <f t="shared" ca="1" si="50"/>
        <v>-8.0042393012462118E-2</v>
      </c>
      <c r="N61" s="3">
        <f t="shared" ca="1" si="50"/>
        <v>-7.8203693446795244E-2</v>
      </c>
      <c r="O61" s="3">
        <f t="shared" ca="1" si="50"/>
        <v>-7.6321701171725445E-2</v>
      </c>
      <c r="P61" s="3">
        <f t="shared" ca="1" si="50"/>
        <v>-7.796905017924724E-2</v>
      </c>
      <c r="Q61" s="3">
        <f t="shared" ref="Q61:X61" ca="1" si="51">Q48/Q$58</f>
        <v>-8.374959564880502E-2</v>
      </c>
      <c r="R61" s="3">
        <f t="shared" ca="1" si="51"/>
        <v>-8.9924833261059559E-2</v>
      </c>
      <c r="S61" s="3">
        <f t="shared" ca="1" si="51"/>
        <v>-8.6215595297085473E-2</v>
      </c>
      <c r="T61" s="3">
        <f t="shared" ca="1" si="51"/>
        <v>-7.8570023212233372E-2</v>
      </c>
      <c r="U61" s="3">
        <f t="shared" ca="1" si="51"/>
        <v>-7.9400654152679412E-2</v>
      </c>
      <c r="V61" s="3">
        <f t="shared" ca="1" si="51"/>
        <v>-7.8375650069916897E-2</v>
      </c>
      <c r="W61" s="3">
        <f t="shared" ca="1" si="51"/>
        <v>-7.7271179432872344E-2</v>
      </c>
      <c r="X61" s="3">
        <f t="shared" ca="1" si="51"/>
        <v>-7.5044379297643835E-2</v>
      </c>
      <c r="Y61" s="3">
        <f t="shared" ref="Y61:Z61" ca="1" si="52">Y48/Y$58</f>
        <v>-7.3953816678430984E-2</v>
      </c>
      <c r="Z61" s="3">
        <f t="shared" ca="1" si="52"/>
        <v>-7.3145996250550571E-2</v>
      </c>
    </row>
    <row r="62" spans="1:26" x14ac:dyDescent="0.25">
      <c r="A62" t="s">
        <v>1947</v>
      </c>
      <c r="B62" s="3">
        <f t="shared" ref="B62:P62" ca="1" si="53">B49/B$58</f>
        <v>-0.11750881316098707</v>
      </c>
      <c r="C62" s="3">
        <f t="shared" ca="1" si="53"/>
        <v>-0.12650420511363134</v>
      </c>
      <c r="D62" s="3">
        <f t="shared" ca="1" si="53"/>
        <v>-0.1341868664872895</v>
      </c>
      <c r="E62" s="3">
        <f t="shared" ca="1" si="53"/>
        <v>-0.13230271680542094</v>
      </c>
      <c r="F62" s="3">
        <f t="shared" ca="1" si="53"/>
        <v>-0.12912610125787205</v>
      </c>
      <c r="G62" s="3">
        <f t="shared" ca="1" si="53"/>
        <v>-0.12213822041104612</v>
      </c>
      <c r="H62" s="3">
        <f t="shared" ca="1" si="53"/>
        <v>-0.11232261319478737</v>
      </c>
      <c r="I62" s="3">
        <f t="shared" ca="1" si="53"/>
        <v>-9.8786549413398303E-2</v>
      </c>
      <c r="J62" s="3">
        <f t="shared" ca="1" si="53"/>
        <v>-8.7460546229100405E-2</v>
      </c>
      <c r="K62" s="3">
        <f t="shared" ca="1" si="53"/>
        <v>-8.312350312847952E-2</v>
      </c>
      <c r="L62" s="3">
        <f t="shared" ca="1" si="53"/>
        <v>-8.1940116729671192E-2</v>
      </c>
      <c r="M62" s="3">
        <f t="shared" ca="1" si="53"/>
        <v>-7.9421116105690193E-2</v>
      </c>
      <c r="N62" s="3">
        <f t="shared" ca="1" si="53"/>
        <v>-7.5428266619790796E-2</v>
      </c>
      <c r="O62" s="3">
        <f t="shared" ca="1" si="53"/>
        <v>-8.0342327623618329E-2</v>
      </c>
      <c r="P62" s="3">
        <f t="shared" ca="1" si="53"/>
        <v>-7.7759579302681459E-2</v>
      </c>
      <c r="Q62" s="3">
        <f t="shared" ref="Q62:X62" ca="1" si="54">Q49/Q$58</f>
        <v>-6.9554047649497117E-2</v>
      </c>
      <c r="R62" s="3">
        <f t="shared" ca="1" si="54"/>
        <v>-6.4885072779033784E-2</v>
      </c>
      <c r="S62" s="3">
        <f t="shared" ca="1" si="54"/>
        <v>-6.1920582008198589E-2</v>
      </c>
      <c r="T62" s="3">
        <f t="shared" ca="1" si="54"/>
        <v>-6.1530158163578E-2</v>
      </c>
      <c r="U62" s="3">
        <f t="shared" ca="1" si="54"/>
        <v>-5.8689581161716083E-2</v>
      </c>
      <c r="V62" s="3">
        <f t="shared" ca="1" si="54"/>
        <v>-5.6612546545791655E-2</v>
      </c>
      <c r="W62" s="3">
        <f t="shared" ca="1" si="54"/>
        <v>-4.9079138619155506E-2</v>
      </c>
      <c r="X62" s="3">
        <f t="shared" ca="1" si="54"/>
        <v>-5.8076212650934017E-2</v>
      </c>
      <c r="Y62" s="3">
        <f t="shared" ref="Y62:Z62" ca="1" si="55">Y49/Y$58</f>
        <v>-5.284382110648822E-2</v>
      </c>
      <c r="Z62" s="3">
        <f t="shared" ca="1" si="55"/>
        <v>-5.1483215692347158E-2</v>
      </c>
    </row>
    <row r="63" spans="1:26" x14ac:dyDescent="0.25">
      <c r="A63" t="s">
        <v>1948</v>
      </c>
      <c r="B63" s="3">
        <f t="shared" ref="B63:P63" ca="1" si="56">B50/B$58</f>
        <v>-2.4676850763807285E-2</v>
      </c>
      <c r="C63" s="3">
        <f t="shared" ca="1" si="56"/>
        <v>-3.4426870098844625E-2</v>
      </c>
      <c r="D63" s="3">
        <f t="shared" ca="1" si="56"/>
        <v>-5.4021966745616511E-2</v>
      </c>
      <c r="E63" s="3">
        <f t="shared" ca="1" si="56"/>
        <v>-5.2238941179667896E-2</v>
      </c>
      <c r="F63" s="3">
        <f t="shared" ca="1" si="56"/>
        <v>-4.4413957255491833E-2</v>
      </c>
      <c r="G63" s="3">
        <f t="shared" ca="1" si="56"/>
        <v>-4.0142746286133811E-2</v>
      </c>
      <c r="H63" s="3">
        <f t="shared" ca="1" si="56"/>
        <v>-3.5276090083514039E-2</v>
      </c>
      <c r="I63" s="3">
        <f t="shared" ca="1" si="56"/>
        <v>-3.3330531818305593E-2</v>
      </c>
      <c r="J63" s="3">
        <f t="shared" ca="1" si="56"/>
        <v>-3.0322358799544081E-2</v>
      </c>
      <c r="K63" s="3">
        <f t="shared" ca="1" si="56"/>
        <v>-2.502111111217856E-2</v>
      </c>
      <c r="L63" s="3">
        <f t="shared" ca="1" si="56"/>
        <v>-1.9787102794868974E-2</v>
      </c>
      <c r="M63" s="3">
        <f t="shared" ca="1" si="56"/>
        <v>-1.3127215583086665E-2</v>
      </c>
      <c r="N63" s="3">
        <f t="shared" ca="1" si="56"/>
        <v>-1.599185329258971E-2</v>
      </c>
      <c r="O63" s="3">
        <f t="shared" ca="1" si="56"/>
        <v>-9.5920659638016117E-3</v>
      </c>
      <c r="P63" s="3">
        <f t="shared" ca="1" si="56"/>
        <v>1.4862457432525372E-3</v>
      </c>
      <c r="Q63" s="3">
        <f t="shared" ref="Q63:X63" ca="1" si="57">Q50/Q$58</f>
        <v>1.0434141534202464E-2</v>
      </c>
      <c r="R63" s="3">
        <f t="shared" ca="1" si="57"/>
        <v>1.2871658918242001E-2</v>
      </c>
      <c r="S63" s="3">
        <f t="shared" ca="1" si="57"/>
        <v>1.2961169422046026E-2</v>
      </c>
      <c r="T63" s="3">
        <f t="shared" ca="1" si="57"/>
        <v>9.6966712646742777E-3</v>
      </c>
      <c r="U63" s="3">
        <f t="shared" ca="1" si="57"/>
        <v>8.9745931039010973E-3</v>
      </c>
      <c r="V63" s="3">
        <f t="shared" ca="1" si="57"/>
        <v>7.8327533112322462E-3</v>
      </c>
      <c r="W63" s="3">
        <f t="shared" ca="1" si="57"/>
        <v>7.6757787432031035E-3</v>
      </c>
      <c r="X63" s="3">
        <f t="shared" ca="1" si="57"/>
        <v>7.5509684680480273E-3</v>
      </c>
      <c r="Y63" s="3">
        <f t="shared" ref="Y63:Z63" ca="1" si="58">Y50/Y$58</f>
        <v>5.2185312002665431E-3</v>
      </c>
      <c r="Z63" s="3">
        <f t="shared" ca="1" si="58"/>
        <v>3.9779196267304869E-3</v>
      </c>
    </row>
    <row r="64" spans="1:26" x14ac:dyDescent="0.25">
      <c r="A64" t="s">
        <v>1949</v>
      </c>
      <c r="B64" s="3">
        <f t="shared" ref="B64:P64" ca="1" si="59">B51/B$58</f>
        <v>-3.9113647809299983E-2</v>
      </c>
      <c r="C64" s="3">
        <f t="shared" ca="1" si="59"/>
        <v>-6.9035798971589984E-2</v>
      </c>
      <c r="D64" s="3">
        <f t="shared" ca="1" si="59"/>
        <v>-7.7647255349994351E-2</v>
      </c>
      <c r="E64" s="3">
        <f t="shared" ca="1" si="59"/>
        <v>-8.8275793345230877E-2</v>
      </c>
      <c r="F64" s="3">
        <f t="shared" ca="1" si="59"/>
        <v>-9.1092414750657047E-2</v>
      </c>
      <c r="G64" s="3">
        <f t="shared" ca="1" si="59"/>
        <v>-9.2013735612689176E-2</v>
      </c>
      <c r="H64" s="3">
        <f t="shared" ca="1" si="59"/>
        <v>-9.0259290667468198E-2</v>
      </c>
      <c r="I64" s="3">
        <f t="shared" ca="1" si="59"/>
        <v>-8.6343087735164525E-2</v>
      </c>
      <c r="J64" s="3">
        <f t="shared" ca="1" si="59"/>
        <v>-8.172953445080991E-2</v>
      </c>
      <c r="K64" s="3">
        <f t="shared" ca="1" si="59"/>
        <v>-8.380655208224258E-2</v>
      </c>
      <c r="L64" s="3">
        <f t="shared" ca="1" si="59"/>
        <v>-8.2849595874918969E-2</v>
      </c>
      <c r="M64" s="3">
        <f t="shared" ca="1" si="59"/>
        <v>-8.0495559697401631E-2</v>
      </c>
      <c r="N64" s="3">
        <f t="shared" ca="1" si="59"/>
        <v>-7.6512524274566493E-2</v>
      </c>
      <c r="O64" s="3">
        <f t="shared" ca="1" si="59"/>
        <v>-7.2269164986087375E-2</v>
      </c>
      <c r="P64" s="3">
        <f t="shared" ca="1" si="59"/>
        <v>-7.3109325842920805E-2</v>
      </c>
      <c r="Q64" s="3">
        <f t="shared" ref="Q64:X64" ca="1" si="60">Q51/Q$58</f>
        <v>-8.105830932302209E-2</v>
      </c>
      <c r="R64" s="3">
        <f t="shared" ca="1" si="60"/>
        <v>-8.0464181752712083E-2</v>
      </c>
      <c r="S64" s="3">
        <f t="shared" ca="1" si="60"/>
        <v>-7.3819766656155708E-2</v>
      </c>
      <c r="T64" s="3">
        <f t="shared" ca="1" si="60"/>
        <v>-7.4123789260014672E-2</v>
      </c>
      <c r="U64" s="3">
        <f t="shared" ca="1" si="60"/>
        <v>-7.2553903986473753E-2</v>
      </c>
      <c r="V64" s="3">
        <f t="shared" ca="1" si="60"/>
        <v>-7.1159579398871922E-2</v>
      </c>
      <c r="W64" s="3">
        <f t="shared" ca="1" si="60"/>
        <v>-6.97947900184092E-2</v>
      </c>
      <c r="X64" s="3">
        <f t="shared" ca="1" si="60"/>
        <v>-6.6615613590741626E-2</v>
      </c>
      <c r="Y64" s="3">
        <f t="shared" ref="Y64:Z64" ca="1" si="61">Y51/Y$58</f>
        <v>-6.4049874830659714E-2</v>
      </c>
      <c r="Z64" s="3">
        <f t="shared" ca="1" si="61"/>
        <v>-6.2708717025724489E-2</v>
      </c>
    </row>
    <row r="65" spans="1:26" x14ac:dyDescent="0.25">
      <c r="A65" t="s">
        <v>1950</v>
      </c>
      <c r="B65" s="3">
        <f t="shared" ref="B65:P65" ca="1" si="62">B52/B$58</f>
        <v>3.1223770354205135E-2</v>
      </c>
      <c r="C65" s="3">
        <f t="shared" ca="1" si="62"/>
        <v>0.13989662614008752</v>
      </c>
      <c r="D65" s="3">
        <f t="shared" ca="1" si="62"/>
        <v>0.16486096279017046</v>
      </c>
      <c r="E65" s="3">
        <f t="shared" ca="1" si="62"/>
        <v>0.16840524699466425</v>
      </c>
      <c r="F65" s="3">
        <f t="shared" ca="1" si="62"/>
        <v>0.16072992942032102</v>
      </c>
      <c r="G65" s="3">
        <f t="shared" ca="1" si="62"/>
        <v>0.14673779198632017</v>
      </c>
      <c r="H65" s="3">
        <f t="shared" ca="1" si="62"/>
        <v>0.13618261448292152</v>
      </c>
      <c r="I65" s="3">
        <f t="shared" ca="1" si="62"/>
        <v>0.124151703222492</v>
      </c>
      <c r="J65" s="3">
        <f t="shared" ca="1" si="62"/>
        <v>0.11745177990367657</v>
      </c>
      <c r="K65" s="3">
        <f t="shared" ca="1" si="62"/>
        <v>0.11068082976517912</v>
      </c>
      <c r="L65" s="3">
        <f t="shared" ca="1" si="62"/>
        <v>0.10252597946949688</v>
      </c>
      <c r="M65" s="3">
        <f t="shared" ca="1" si="62"/>
        <v>9.6210210868691304E-2</v>
      </c>
      <c r="N65" s="3">
        <f t="shared" ca="1" si="62"/>
        <v>9.4288742890005051E-2</v>
      </c>
      <c r="O65" s="3">
        <f t="shared" ca="1" si="62"/>
        <v>8.1950578204375471E-2</v>
      </c>
      <c r="P65" s="3">
        <f t="shared" ca="1" si="62"/>
        <v>7.5016508300034118E-2</v>
      </c>
      <c r="Q65" s="3">
        <f t="shared" ref="Q65:X65" ca="1" si="63">Q52/Q$58</f>
        <v>7.9115542883795117E-2</v>
      </c>
      <c r="R65" s="3">
        <f t="shared" ca="1" si="63"/>
        <v>7.7724104669876781E-2</v>
      </c>
      <c r="S65" s="3">
        <f t="shared" ca="1" si="63"/>
        <v>7.4342312716789039E-2</v>
      </c>
      <c r="T65" s="3">
        <f t="shared" ca="1" si="63"/>
        <v>6.8528232591093766E-2</v>
      </c>
      <c r="U65" s="3">
        <f t="shared" ca="1" si="63"/>
        <v>6.7160427456355615E-2</v>
      </c>
      <c r="V65" s="3">
        <f t="shared" ca="1" si="63"/>
        <v>6.5623183339356114E-2</v>
      </c>
      <c r="W65" s="3">
        <f t="shared" ca="1" si="63"/>
        <v>6.290899084845604E-2</v>
      </c>
      <c r="X65" s="3">
        <f t="shared" ca="1" si="63"/>
        <v>6.3413565882825887E-2</v>
      </c>
      <c r="Y65" s="3">
        <f t="shared" ref="Y65:Z65" ca="1" si="64">Y52/Y$58</f>
        <v>6.169072870038711E-2</v>
      </c>
      <c r="Z65" s="3">
        <f t="shared" ca="1" si="64"/>
        <v>6.0029269568153278E-2</v>
      </c>
    </row>
    <row r="66" spans="1:26" x14ac:dyDescent="0.25">
      <c r="A66" t="s">
        <v>1951</v>
      </c>
      <c r="B66" s="3">
        <f t="shared" ref="B66:P66" ca="1" si="65">B53/B$58</f>
        <v>9.493033406076884E-2</v>
      </c>
      <c r="C66" s="3">
        <f t="shared" ca="1" si="65"/>
        <v>-1.9040683475280002E-2</v>
      </c>
      <c r="D66" s="3">
        <f t="shared" ca="1" si="65"/>
        <v>-3.3000829271493955E-2</v>
      </c>
      <c r="E66" s="3">
        <f t="shared" ca="1" si="65"/>
        <v>-3.5158125503908975E-2</v>
      </c>
      <c r="F66" s="3">
        <f t="shared" ca="1" si="65"/>
        <v>-3.489313872956578E-2</v>
      </c>
      <c r="G66" s="3">
        <f t="shared" ca="1" si="65"/>
        <v>-3.0356819248444515E-2</v>
      </c>
      <c r="H66" s="3">
        <f t="shared" ca="1" si="65"/>
        <v>-3.2112110607784634E-2</v>
      </c>
      <c r="I66" s="3">
        <f t="shared" ca="1" si="65"/>
        <v>-2.834462422805439E-2</v>
      </c>
      <c r="J66" s="3">
        <f t="shared" ca="1" si="65"/>
        <v>-2.1057223091307767E-2</v>
      </c>
      <c r="K66" s="3">
        <f t="shared" ca="1" si="65"/>
        <v>-1.8666161985395644E-2</v>
      </c>
      <c r="L66" s="3">
        <f t="shared" ca="1" si="65"/>
        <v>-1.5223890040017101E-2</v>
      </c>
      <c r="M66" s="3">
        <f t="shared" ca="1" si="65"/>
        <v>-1.9435003471841555E-2</v>
      </c>
      <c r="N66" s="3">
        <f t="shared" ca="1" si="65"/>
        <v>-1.50167033263449E-2</v>
      </c>
      <c r="O66" s="3">
        <f t="shared" ca="1" si="65"/>
        <v>-4.1546473336226608E-3</v>
      </c>
      <c r="P66" s="3">
        <f t="shared" ca="1" si="65"/>
        <v>2.2164013701390221E-3</v>
      </c>
      <c r="Q66" s="3">
        <f t="shared" ref="Q66:X66" ca="1" si="66">Q53/Q$58</f>
        <v>6.456454197353469E-3</v>
      </c>
      <c r="R66" s="3">
        <f t="shared" ca="1" si="66"/>
        <v>7.9758251523533788E-3</v>
      </c>
      <c r="S66" s="3">
        <f t="shared" ca="1" si="66"/>
        <v>3.0840353169061543E-3</v>
      </c>
      <c r="T66" s="3">
        <f t="shared" ca="1" si="66"/>
        <v>9.0870679154038125E-3</v>
      </c>
      <c r="U66" s="3">
        <f t="shared" ca="1" si="66"/>
        <v>8.8822566215517283E-3</v>
      </c>
      <c r="V66" s="3">
        <f t="shared" ca="1" si="66"/>
        <v>8.6679262180463928E-3</v>
      </c>
      <c r="W66" s="3">
        <f t="shared" ca="1" si="66"/>
        <v>6.6740960109346638E-3</v>
      </c>
      <c r="X66" s="3">
        <f t="shared" ca="1" si="66"/>
        <v>8.1901942581679831E-3</v>
      </c>
      <c r="Y66" s="3">
        <f t="shared" ref="Y66:Z66" ca="1" si="67">Y53/Y$58</f>
        <v>7.8740502694099983E-3</v>
      </c>
      <c r="Z66" s="3">
        <f t="shared" ca="1" si="67"/>
        <v>8.2960059605330302E-3</v>
      </c>
    </row>
    <row r="67" spans="1:26" x14ac:dyDescent="0.25">
      <c r="A67" t="s">
        <v>1952</v>
      </c>
      <c r="B67" s="3">
        <f t="shared" ref="B67:P67" ca="1" si="68">B54/B$58</f>
        <v>6.4629847238542888E-3</v>
      </c>
      <c r="C67" s="3">
        <f t="shared" ca="1" si="68"/>
        <v>2.7317697000914701E-2</v>
      </c>
      <c r="D67" s="3">
        <f t="shared" ca="1" si="68"/>
        <v>5.5513462238317109E-2</v>
      </c>
      <c r="E67" s="3">
        <f t="shared" ca="1" si="68"/>
        <v>6.3841303776712849E-2</v>
      </c>
      <c r="F67" s="3">
        <f t="shared" ca="1" si="68"/>
        <v>6.9075521909453055E-2</v>
      </c>
      <c r="G67" s="3">
        <f t="shared" ca="1" si="68"/>
        <v>7.2646335853387686E-2</v>
      </c>
      <c r="H67" s="3">
        <f t="shared" ca="1" si="68"/>
        <v>6.9847731810472546E-2</v>
      </c>
      <c r="I67" s="3">
        <f t="shared" ca="1" si="68"/>
        <v>6.9466524460185544E-2</v>
      </c>
      <c r="J67" s="3">
        <f t="shared" ca="1" si="68"/>
        <v>6.6283396409839518E-2</v>
      </c>
      <c r="K67" s="3">
        <f t="shared" ca="1" si="68"/>
        <v>6.0973887547662121E-2</v>
      </c>
      <c r="L67" s="3">
        <f t="shared" ca="1" si="68"/>
        <v>5.5051168087563065E-2</v>
      </c>
      <c r="M67" s="3">
        <f t="shared" ca="1" si="68"/>
        <v>5.055732193107481E-2</v>
      </c>
      <c r="N67" s="3">
        <f t="shared" ca="1" si="68"/>
        <v>4.8518067551297651E-2</v>
      </c>
      <c r="O67" s="3">
        <f t="shared" ca="1" si="68"/>
        <v>4.4711918923748498E-2</v>
      </c>
      <c r="P67" s="3">
        <f t="shared" ca="1" si="68"/>
        <v>3.0542848764022079E-2</v>
      </c>
      <c r="Q67" s="3">
        <f t="shared" ref="Q67:X67" ca="1" si="69">Q54/Q$58</f>
        <v>2.59330168736694E-2</v>
      </c>
      <c r="R67" s="3">
        <f t="shared" ca="1" si="69"/>
        <v>2.9048732321341808E-2</v>
      </c>
      <c r="S67" s="3">
        <f t="shared" ca="1" si="69"/>
        <v>2.2716676426866065E-2</v>
      </c>
      <c r="T67" s="3">
        <f t="shared" ca="1" si="69"/>
        <v>2.8100886666458793E-2</v>
      </c>
      <c r="U67" s="3">
        <f t="shared" ca="1" si="69"/>
        <v>2.8573011482554544E-2</v>
      </c>
      <c r="V67" s="3">
        <f t="shared" ca="1" si="69"/>
        <v>2.8844643109651652E-2</v>
      </c>
      <c r="W67" s="3">
        <f t="shared" ca="1" si="69"/>
        <v>2.7939607293008047E-2</v>
      </c>
      <c r="X67" s="3">
        <f t="shared" ca="1" si="69"/>
        <v>2.8194683407947601E-2</v>
      </c>
      <c r="Y67" s="3">
        <f t="shared" ref="Y67:Z67" ca="1" si="70">Y54/Y$58</f>
        <v>2.7062444375271257E-2</v>
      </c>
      <c r="Z67" s="3">
        <f t="shared" ca="1" si="70"/>
        <v>2.7811166860654758E-2</v>
      </c>
    </row>
    <row r="68" spans="1:26" x14ac:dyDescent="0.25">
      <c r="A68" t="s">
        <v>1953</v>
      </c>
      <c r="B68" s="3">
        <f t="shared" ref="B68:P68" ca="1" si="71">B55/B$58</f>
        <v>6.7903307033741811E-2</v>
      </c>
      <c r="C68" s="3">
        <f t="shared" ca="1" si="71"/>
        <v>0.10992353531496164</v>
      </c>
      <c r="D68" s="3">
        <f t="shared" ca="1" si="71"/>
        <v>0.12834915312885925</v>
      </c>
      <c r="E68" s="3">
        <f t="shared" ca="1" si="71"/>
        <v>0.14070497431762799</v>
      </c>
      <c r="F68" s="3">
        <f t="shared" ca="1" si="71"/>
        <v>0.14463048976016135</v>
      </c>
      <c r="G68" s="3">
        <f t="shared" ca="1" si="71"/>
        <v>0.13951683727759787</v>
      </c>
      <c r="H68" s="3">
        <f t="shared" ca="1" si="71"/>
        <v>0.13504744627407203</v>
      </c>
      <c r="I68" s="3">
        <f t="shared" ca="1" si="71"/>
        <v>0.13069304352252242</v>
      </c>
      <c r="J68" s="3">
        <f t="shared" ca="1" si="71"/>
        <v>0.11741357315848797</v>
      </c>
      <c r="K68" s="3">
        <f t="shared" ca="1" si="71"/>
        <v>0.12385762224030451</v>
      </c>
      <c r="L68" s="3">
        <f t="shared" ca="1" si="71"/>
        <v>0.12910649605365138</v>
      </c>
      <c r="M68" s="3">
        <f t="shared" ca="1" si="71"/>
        <v>0.1306070240836166</v>
      </c>
      <c r="N68" s="3">
        <f t="shared" ca="1" si="71"/>
        <v>0.1226158265248368</v>
      </c>
      <c r="O68" s="3">
        <f t="shared" ca="1" si="71"/>
        <v>0.11951471676920331</v>
      </c>
      <c r="P68" s="3">
        <f t="shared" ca="1" si="71"/>
        <v>0.12348208425517149</v>
      </c>
      <c r="Q68" s="3">
        <f t="shared" ref="Q68:X68" ca="1" si="72">Q55/Q$58</f>
        <v>0.12245822958120504</v>
      </c>
      <c r="R68" s="3">
        <f t="shared" ca="1" si="72"/>
        <v>0.11717374010733703</v>
      </c>
      <c r="S68" s="3">
        <f t="shared" ca="1" si="72"/>
        <v>0.11188454434884455</v>
      </c>
      <c r="T68" s="3">
        <f t="shared" ca="1" si="72"/>
        <v>0.10321756603767498</v>
      </c>
      <c r="U68" s="3">
        <f t="shared" ca="1" si="72"/>
        <v>9.9575149585101386E-2</v>
      </c>
      <c r="V68" s="3">
        <f t="shared" ca="1" si="72"/>
        <v>9.5017734535798981E-2</v>
      </c>
      <c r="W68" s="3">
        <f t="shared" ca="1" si="72"/>
        <v>9.0981682230243013E-2</v>
      </c>
      <c r="X68" s="3">
        <f t="shared" ca="1" si="72"/>
        <v>8.9552164057025832E-2</v>
      </c>
      <c r="Y68" s="3">
        <f t="shared" ref="Y68:Z68" ca="1" si="73">Y55/Y$58</f>
        <v>8.605205816976555E-2</v>
      </c>
      <c r="Z68" s="3">
        <f t="shared" ca="1" si="73"/>
        <v>8.3325611887557105E-2</v>
      </c>
    </row>
    <row r="69" spans="1:26" x14ac:dyDescent="0.25">
      <c r="A69" t="s">
        <v>1954</v>
      </c>
      <c r="B69" s="3">
        <f t="shared" ref="B69:P69" ca="1" si="74">B56/B$58</f>
        <v>-8.0493537015276145E-2</v>
      </c>
      <c r="C69" s="3">
        <f t="shared" ca="1" si="74"/>
        <v>-5.8285450395644832E-2</v>
      </c>
      <c r="D69" s="3">
        <f t="shared" ca="1" si="74"/>
        <v>-4.8974745998317609E-2</v>
      </c>
      <c r="E69" s="3">
        <f t="shared" ca="1" si="74"/>
        <v>-3.8663973112775959E-2</v>
      </c>
      <c r="F69" s="3">
        <f t="shared" ca="1" si="74"/>
        <v>-3.368650721499529E-2</v>
      </c>
      <c r="G69" s="3">
        <f t="shared" ca="1" si="74"/>
        <v>-2.2508561524485722E-2</v>
      </c>
      <c r="H69" s="3">
        <f t="shared" ca="1" si="74"/>
        <v>-1.0411075806694009E-2</v>
      </c>
      <c r="I69" s="3">
        <f t="shared" ca="1" si="74"/>
        <v>-6.6537954807222351E-3</v>
      </c>
      <c r="J69" s="3">
        <f t="shared" ca="1" si="74"/>
        <v>-3.911946187922009E-3</v>
      </c>
      <c r="K69" s="3">
        <f t="shared" ca="1" si="74"/>
        <v>-4.1146254134559832E-3</v>
      </c>
      <c r="L69" s="3">
        <f t="shared" ca="1" si="74"/>
        <v>-5.5122344716321747E-3</v>
      </c>
      <c r="M69" s="3">
        <f t="shared" ca="1" si="74"/>
        <v>-4.8532690129006462E-3</v>
      </c>
      <c r="N69" s="3">
        <f t="shared" ca="1" si="74"/>
        <v>-4.2695960060524603E-3</v>
      </c>
      <c r="O69" s="3">
        <f t="shared" ca="1" si="74"/>
        <v>-3.4973068184719191E-3</v>
      </c>
      <c r="P69" s="3">
        <f t="shared" ca="1" si="74"/>
        <v>-3.9061331077697818E-3</v>
      </c>
      <c r="Q69" s="3">
        <f t="shared" ref="Q69:X69" ca="1" si="75">Q56/Q$58</f>
        <v>-1.0035432448901302E-2</v>
      </c>
      <c r="R69" s="3">
        <f t="shared" ca="1" si="75"/>
        <v>-9.5199733763456553E-3</v>
      </c>
      <c r="S69" s="3">
        <f t="shared" ca="1" si="75"/>
        <v>-3.0327942700121764E-3</v>
      </c>
      <c r="T69" s="3">
        <f t="shared" ca="1" si="75"/>
        <v>-4.4064538394797351E-3</v>
      </c>
      <c r="U69" s="3">
        <f t="shared" ca="1" si="75"/>
        <v>-2.5212989485952722E-3</v>
      </c>
      <c r="V69" s="3">
        <f t="shared" ca="1" si="75"/>
        <v>1.6153550049489765E-4</v>
      </c>
      <c r="W69" s="3">
        <f t="shared" ca="1" si="75"/>
        <v>-3.5047055407991006E-5</v>
      </c>
      <c r="X69" s="3">
        <f t="shared" ca="1" si="75"/>
        <v>2.8346294653040006E-3</v>
      </c>
      <c r="Y69" s="3">
        <f t="shared" ref="Y69:Z69" ca="1" si="76">Y56/Y$58</f>
        <v>2.9496999004783005E-3</v>
      </c>
      <c r="Z69" s="3">
        <f t="shared" ca="1" si="76"/>
        <v>3.8979550649934028E-3</v>
      </c>
    </row>
    <row r="70" spans="1:26" x14ac:dyDescent="0.25">
      <c r="A70" t="s">
        <v>526</v>
      </c>
      <c r="B70" s="3">
        <f t="shared" ref="B70:P70" ca="1" si="77">B57/B$58</f>
        <v>2.8537854624811145E-2</v>
      </c>
      <c r="C70" s="3">
        <f t="shared" ca="1" si="77"/>
        <v>5.153595438761642E-2</v>
      </c>
      <c r="D70" s="3">
        <f t="shared" ca="1" si="77"/>
        <v>5.5137605374156552E-2</v>
      </c>
      <c r="E70" s="3">
        <f t="shared" ca="1" si="77"/>
        <v>4.2745069618705112E-2</v>
      </c>
      <c r="F70" s="3">
        <f t="shared" ca="1" si="77"/>
        <v>3.7537810542323018E-2</v>
      </c>
      <c r="G70" s="3">
        <f t="shared" ca="1" si="77"/>
        <v>2.8163582039617684E-2</v>
      </c>
      <c r="H70" s="3">
        <f t="shared" ca="1" si="77"/>
        <v>2.2859013718628567E-2</v>
      </c>
      <c r="I70" s="3">
        <f t="shared" ca="1" si="77"/>
        <v>1.7860250171346178E-2</v>
      </c>
      <c r="J70" s="3">
        <f t="shared" ca="1" si="77"/>
        <v>1.5888699506071684E-2</v>
      </c>
      <c r="K70" s="3">
        <f t="shared" ca="1" si="77"/>
        <v>1.3782986412993867E-2</v>
      </c>
      <c r="L70" s="3">
        <f t="shared" ca="1" si="77"/>
        <v>1.4433038609366833E-2</v>
      </c>
      <c r="M70" s="3">
        <f t="shared" ca="1" si="77"/>
        <v>1.5356503307385876E-2</v>
      </c>
      <c r="N70" s="3">
        <f t="shared" ca="1" si="77"/>
        <v>2.3273276117463507E-2</v>
      </c>
      <c r="O70" s="3">
        <f t="shared" ca="1" si="77"/>
        <v>6.2236744696602252E-2</v>
      </c>
      <c r="P70" s="3">
        <f t="shared" ca="1" si="77"/>
        <v>0.10696380941741164</v>
      </c>
      <c r="Q70" s="3">
        <f t="shared" ref="Q70:X70" ca="1" si="78">Q57/Q$58</f>
        <v>0.16967140353120841</v>
      </c>
      <c r="R70" s="3">
        <f t="shared" ca="1" si="78"/>
        <v>0.2242681016231057</v>
      </c>
      <c r="S70" s="3">
        <f t="shared" ca="1" si="78"/>
        <v>0.2530682688409388</v>
      </c>
      <c r="T70" s="3">
        <f t="shared" ca="1" si="78"/>
        <v>0.25751494710857714</v>
      </c>
      <c r="U70" s="3">
        <f t="shared" ca="1" si="78"/>
        <v>0.26727666882802431</v>
      </c>
      <c r="V70" s="3">
        <f t="shared" ca="1" si="78"/>
        <v>0.26724894731880527</v>
      </c>
      <c r="W70" s="3">
        <f t="shared" ca="1" si="78"/>
        <v>0.26426426995325952</v>
      </c>
      <c r="X70" s="3">
        <f t="shared" ca="1" si="78"/>
        <v>0.25924202572656158</v>
      </c>
      <c r="Y70" s="3">
        <f t="shared" ref="Y70:Z70" ca="1" si="79">Y57/Y$58</f>
        <v>0.2519529486038467</v>
      </c>
      <c r="Z70" s="3">
        <f t="shared" ca="1" si="79"/>
        <v>0.24374213840469428</v>
      </c>
    </row>
    <row r="71" spans="1:26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26" x14ac:dyDescent="0.25">
      <c r="A72" t="s">
        <v>524</v>
      </c>
      <c r="B72">
        <v>1</v>
      </c>
      <c r="C72">
        <v>2</v>
      </c>
      <c r="D72">
        <v>3</v>
      </c>
      <c r="E72">
        <v>4</v>
      </c>
      <c r="F72">
        <v>5</v>
      </c>
      <c r="G72">
        <v>6</v>
      </c>
      <c r="H72">
        <v>7</v>
      </c>
      <c r="I72">
        <v>8</v>
      </c>
      <c r="J72">
        <v>9</v>
      </c>
      <c r="K72">
        <v>10</v>
      </c>
      <c r="L72">
        <v>11</v>
      </c>
      <c r="M72">
        <v>12</v>
      </c>
      <c r="N72">
        <v>13</v>
      </c>
      <c r="O72">
        <v>14</v>
      </c>
      <c r="P72">
        <v>15</v>
      </c>
      <c r="Q72">
        <v>16</v>
      </c>
      <c r="R72">
        <v>17</v>
      </c>
      <c r="S72">
        <v>18</v>
      </c>
      <c r="T72">
        <v>19</v>
      </c>
      <c r="U72">
        <v>20</v>
      </c>
      <c r="V72">
        <v>21</v>
      </c>
      <c r="W72">
        <v>22</v>
      </c>
      <c r="X72">
        <v>23</v>
      </c>
      <c r="Y72">
        <v>24</v>
      </c>
      <c r="Z72">
        <v>25</v>
      </c>
    </row>
    <row r="73" spans="1:26" x14ac:dyDescent="0.25">
      <c r="A73" t="s">
        <v>1946</v>
      </c>
      <c r="B73" s="3">
        <f ca="1">B35/B$45-1</f>
        <v>6.1272452576800474E-2</v>
      </c>
      <c r="C73" s="3">
        <f t="shared" ref="C73" ca="1" si="80">C35/C$45-1</f>
        <v>1.8732623584456487E-3</v>
      </c>
      <c r="D73" s="3">
        <f t="shared" ref="D73:P73" ca="1" si="81">D35/D$45-1</f>
        <v>-6.4435800494401563E-2</v>
      </c>
      <c r="E73" s="3">
        <f t="shared" ca="1" si="81"/>
        <v>-0.10646763361363498</v>
      </c>
      <c r="F73" s="3">
        <f t="shared" ca="1" si="81"/>
        <v>-0.1051844224473738</v>
      </c>
      <c r="G73" s="3">
        <f t="shared" ca="1" si="81"/>
        <v>-0.10836547018688814</v>
      </c>
      <c r="H73" s="3">
        <f t="shared" ca="1" si="81"/>
        <v>-0.11872384412352099</v>
      </c>
      <c r="I73" s="3">
        <f t="shared" ca="1" si="81"/>
        <v>-0.14690957323874321</v>
      </c>
      <c r="J73" s="3">
        <f t="shared" ca="1" si="81"/>
        <v>-0.12706621109982452</v>
      </c>
      <c r="K73" s="3">
        <f t="shared" ca="1" si="81"/>
        <v>-0.1200559389535768</v>
      </c>
      <c r="L73" s="3">
        <f t="shared" ca="1" si="81"/>
        <v>-8.7699422203454391E-2</v>
      </c>
      <c r="M73" s="3">
        <f t="shared" ca="1" si="81"/>
        <v>-6.384415083421735E-2</v>
      </c>
      <c r="N73" s="3">
        <f t="shared" ca="1" si="81"/>
        <v>-5.2610160294815911E-2</v>
      </c>
      <c r="O73" s="3">
        <f t="shared" ca="1" si="81"/>
        <v>-4.8854928066702774E-2</v>
      </c>
      <c r="P73" s="3">
        <f t="shared" ca="1" si="81"/>
        <v>-0.10279924327444123</v>
      </c>
      <c r="Q73" s="3">
        <f t="shared" ref="Q73:X73" ca="1" si="82">Q35/Q$45-1</f>
        <v>-0.17889863067678058</v>
      </c>
      <c r="R73" s="3">
        <f t="shared" ca="1" si="82"/>
        <v>-0.19868390544434755</v>
      </c>
      <c r="S73" s="3">
        <f t="shared" ca="1" si="82"/>
        <v>-1.6895599827053021E-2</v>
      </c>
      <c r="T73" s="3">
        <f t="shared" ca="1" si="82"/>
        <v>8.2485232367802919E-2</v>
      </c>
      <c r="U73" s="3">
        <f t="shared" ca="1" si="82"/>
        <v>-9.6729695175291064E-2</v>
      </c>
      <c r="V73" s="3">
        <f t="shared" ca="1" si="82"/>
        <v>-5.5490654205607504E-2</v>
      </c>
      <c r="W73" s="3">
        <f t="shared" ca="1" si="82"/>
        <v>-4.7174986286341203E-2</v>
      </c>
      <c r="X73" s="3">
        <f t="shared" ca="1" si="82"/>
        <v>-1.9703389830508455E-2</v>
      </c>
      <c r="Y73" s="3">
        <f t="shared" ref="Y73:Z73" ca="1" si="83">Y35/Y$45-1</f>
        <v>-4.5607848242074311E-2</v>
      </c>
      <c r="Z73" s="3">
        <f t="shared" ca="1" si="83"/>
        <v>-5.0848893352856472E-2</v>
      </c>
    </row>
    <row r="74" spans="1:26" x14ac:dyDescent="0.25">
      <c r="A74" t="s">
        <v>1947</v>
      </c>
      <c r="B74" s="3">
        <f t="shared" ref="B74:P74" ca="1" si="84">B36/B$45-1</f>
        <v>-0.11750881316098705</v>
      </c>
      <c r="C74" s="3">
        <f t="shared" ref="C74" ca="1" si="85">C36/C$45-1</f>
        <v>-0.13467993490201402</v>
      </c>
      <c r="D74" s="3">
        <f t="shared" ca="1" si="84"/>
        <v>-0.14991093500072705</v>
      </c>
      <c r="E74" s="3">
        <f t="shared" ca="1" si="84"/>
        <v>-0.1263615328178791</v>
      </c>
      <c r="F74" s="3">
        <f t="shared" ca="1" si="84"/>
        <v>-0.11550081112848865</v>
      </c>
      <c r="G74" s="3">
        <f t="shared" ca="1" si="84"/>
        <v>-8.4514980717887767E-2</v>
      </c>
      <c r="H74" s="3">
        <f t="shared" ca="1" si="84"/>
        <v>-4.8723944481800063E-2</v>
      </c>
      <c r="I74" s="3">
        <f t="shared" ca="1" si="84"/>
        <v>2.5824733462622707E-3</v>
      </c>
      <c r="J74" s="3">
        <f t="shared" ca="1" si="84"/>
        <v>1.0711977098531777E-2</v>
      </c>
      <c r="K74" s="3">
        <f t="shared" ca="1" si="84"/>
        <v>-4.171100234092362E-2</v>
      </c>
      <c r="L74" s="3">
        <f t="shared" ca="1" si="84"/>
        <v>-6.925319024028509E-2</v>
      </c>
      <c r="M74" s="3">
        <f t="shared" ca="1" si="84"/>
        <v>-4.870286430706916E-2</v>
      </c>
      <c r="N74" s="3">
        <f t="shared" ca="1" si="84"/>
        <v>-1.9850331215663264E-2</v>
      </c>
      <c r="O74" s="3">
        <f t="shared" ca="1" si="84"/>
        <v>-0.15206068715374155</v>
      </c>
      <c r="P74" s="3">
        <f t="shared" ca="1" si="84"/>
        <v>-3.8830281848205916E-2</v>
      </c>
      <c r="Q74" s="3">
        <f t="shared" ref="Q74:X74" ca="1" si="86">Q36/Q$45-1</f>
        <v>6.5510787114569924E-2</v>
      </c>
      <c r="R74" s="3">
        <f t="shared" ca="1" si="86"/>
        <v>1.7345507944043881E-2</v>
      </c>
      <c r="S74" s="3">
        <f t="shared" ca="1" si="86"/>
        <v>-6.5187747364220394E-3</v>
      </c>
      <c r="T74" s="3">
        <f t="shared" ca="1" si="86"/>
        <v>-5.3305814532773499E-2</v>
      </c>
      <c r="U74" s="3">
        <f t="shared" ca="1" si="86"/>
        <v>5.7196689321026284E-4</v>
      </c>
      <c r="V74" s="3">
        <f t="shared" ca="1" si="86"/>
        <v>-1.0239142385926381E-2</v>
      </c>
      <c r="W74" s="3">
        <f t="shared" ca="1" si="86"/>
        <v>0.15620191857431465</v>
      </c>
      <c r="X74" s="3">
        <f t="shared" ca="1" si="86"/>
        <v>-0.28167372881355934</v>
      </c>
      <c r="Y74" s="3">
        <f t="shared" ref="Y74:Z74" ca="1" si="87">Y36/Y$45-1</f>
        <v>8.3156811000792752E-2</v>
      </c>
      <c r="Z74" s="3">
        <f t="shared" ca="1" si="87"/>
        <v>-1.3928385589989989E-2</v>
      </c>
    </row>
    <row r="75" spans="1:26" x14ac:dyDescent="0.25">
      <c r="A75" t="s">
        <v>1948</v>
      </c>
      <c r="B75" s="3">
        <f t="shared" ref="B75:P75" ca="1" si="88">B37/B$45-1</f>
        <v>-2.4676850763807323E-2</v>
      </c>
      <c r="C75" s="3">
        <f t="shared" ref="C75" ca="1" si="89">C37/C$45-1</f>
        <v>-4.3288465450600166E-2</v>
      </c>
      <c r="D75" s="3">
        <f t="shared" ca="1" si="88"/>
        <v>-9.4127163007125203E-2</v>
      </c>
      <c r="E75" s="3">
        <f t="shared" ca="1" si="88"/>
        <v>-4.6616626220441271E-2</v>
      </c>
      <c r="F75" s="3">
        <f t="shared" ca="1" si="88"/>
        <v>-1.0850664931078335E-2</v>
      </c>
      <c r="G75" s="3">
        <f t="shared" ca="1" si="88"/>
        <v>-1.7146247404331016E-2</v>
      </c>
      <c r="H75" s="3">
        <f t="shared" ca="1" si="88"/>
        <v>-3.743363808797473E-3</v>
      </c>
      <c r="I75" s="3">
        <f t="shared" ca="1" si="88"/>
        <v>-1.876061376448257E-2</v>
      </c>
      <c r="J75" s="3">
        <f t="shared" ca="1" si="88"/>
        <v>-4.2478529873487547E-3</v>
      </c>
      <c r="K75" s="3">
        <f t="shared" ca="1" si="88"/>
        <v>2.5598151582403528E-2</v>
      </c>
      <c r="L75" s="3">
        <f t="shared" ca="1" si="88"/>
        <v>3.6325996724789533E-2</v>
      </c>
      <c r="M75" s="3">
        <f t="shared" ca="1" si="88"/>
        <v>6.808756871443733E-2</v>
      </c>
      <c r="N75" s="3">
        <f t="shared" ca="1" si="88"/>
        <v>-5.5865795482806235E-2</v>
      </c>
      <c r="O75" s="3">
        <f t="shared" ca="1" si="88"/>
        <v>8.3809755504196559E-2</v>
      </c>
      <c r="P75" s="3">
        <f t="shared" ca="1" si="88"/>
        <v>0.16846763074357907</v>
      </c>
      <c r="Q75" s="3">
        <f t="shared" ref="Q75:X75" ca="1" si="90">Q37/Q$45-1</f>
        <v>0.15771845138410012</v>
      </c>
      <c r="R75" s="3">
        <f t="shared" ca="1" si="90"/>
        <v>5.5801525874727975E-2</v>
      </c>
      <c r="S75" s="3">
        <f t="shared" ca="1" si="90"/>
        <v>1.4633984102171649E-2</v>
      </c>
      <c r="T75" s="3">
        <f t="shared" ca="1" si="90"/>
        <v>-5.9070528787986687E-2</v>
      </c>
      <c r="U75" s="3">
        <f t="shared" ca="1" si="90"/>
        <v>-6.089765157122784E-3</v>
      </c>
      <c r="V75" s="3">
        <f t="shared" ca="1" si="90"/>
        <v>-1.7660802638812645E-2</v>
      </c>
      <c r="W75" s="3">
        <f t="shared" ca="1" si="90"/>
        <v>3.3983115475697545E-3</v>
      </c>
      <c r="X75" s="3">
        <f t="shared" ca="1" si="90"/>
        <v>4.4491525423728806E-3</v>
      </c>
      <c r="Y75" s="3">
        <f t="shared" ref="Y75:Z75" ca="1" si="91">Y37/Y$45-1</f>
        <v>-5.5406316935493471E-2</v>
      </c>
      <c r="Z75" s="3">
        <f t="shared" ca="1" si="91"/>
        <v>-3.0264893449665431E-2</v>
      </c>
    </row>
    <row r="76" spans="1:26" x14ac:dyDescent="0.25">
      <c r="A76" t="s">
        <v>1949</v>
      </c>
      <c r="B76" s="3">
        <f t="shared" ref="B76:P76" ca="1" si="92">B38/B$45-1</f>
        <v>-3.9113647809299934E-2</v>
      </c>
      <c r="C76" s="3">
        <f t="shared" ref="C76" ca="1" si="93">C38/C$45-1</f>
        <v>-9.6231436902420864E-2</v>
      </c>
      <c r="D76" s="3">
        <f t="shared" ca="1" si="92"/>
        <v>-9.5272284426348719E-2</v>
      </c>
      <c r="E76" s="3">
        <f t="shared" ca="1" si="92"/>
        <v>-0.12179016874541448</v>
      </c>
      <c r="F76" s="3">
        <f t="shared" ca="1" si="92"/>
        <v>-0.10317360092478367</v>
      </c>
      <c r="G76" s="3">
        <f t="shared" ca="1" si="92"/>
        <v>-9.6974191634529805E-2</v>
      </c>
      <c r="H76" s="3">
        <f t="shared" ca="1" si="92"/>
        <v>-7.8891643166103087E-2</v>
      </c>
      <c r="I76" s="3">
        <f t="shared" ca="1" si="92"/>
        <v>-5.7015384306199013E-2</v>
      </c>
      <c r="J76" s="3">
        <f t="shared" ca="1" si="92"/>
        <v>-4.1739772832209754E-2</v>
      </c>
      <c r="K76" s="3">
        <f t="shared" ca="1" si="92"/>
        <v>-0.10363907214300916</v>
      </c>
      <c r="L76" s="3">
        <f t="shared" ca="1" si="92"/>
        <v>-7.2590197027592174E-2</v>
      </c>
      <c r="M76" s="3">
        <f t="shared" ca="1" si="92"/>
        <v>-5.1788986401774539E-2</v>
      </c>
      <c r="N76" s="3">
        <f t="shared" ca="1" si="92"/>
        <v>-2.1071194411159566E-2</v>
      </c>
      <c r="O76" s="3">
        <f t="shared" ca="1" si="92"/>
        <v>-1.0339374771925591E-2</v>
      </c>
      <c r="P76" s="3">
        <f t="shared" ca="1" si="92"/>
        <v>-8.5772918203097404E-2</v>
      </c>
      <c r="Q76" s="3">
        <f t="shared" ref="Q76:X76" ca="1" si="94">Q38/Q$45-1</f>
        <v>-0.21190030538863169</v>
      </c>
      <c r="R76" s="3">
        <f t="shared" ca="1" si="94"/>
        <v>-7.0000331231851343E-2</v>
      </c>
      <c r="S76" s="3">
        <f t="shared" ca="1" si="94"/>
        <v>5.0354208933382161E-2</v>
      </c>
      <c r="T76" s="3">
        <f t="shared" ca="1" si="94"/>
        <v>-8.0528076293502338E-2</v>
      </c>
      <c r="U76" s="3">
        <f t="shared" ca="1" si="94"/>
        <v>-3.9802166745172007E-2</v>
      </c>
      <c r="V76" s="3">
        <f t="shared" ca="1" si="94"/>
        <v>-4.0028862012094657E-2</v>
      </c>
      <c r="W76" s="3">
        <f t="shared" ca="1" si="94"/>
        <v>-3.2605060005619246E-2</v>
      </c>
      <c r="X76" s="3">
        <f t="shared" ca="1" si="94"/>
        <v>1.239406779661012E-2</v>
      </c>
      <c r="Y76" s="3">
        <f t="shared" ref="Y76:Z76" ca="1" si="95">Y38/Y$45-1</f>
        <v>2.6389595635658569E-3</v>
      </c>
      <c r="Z76" s="3">
        <f t="shared" ca="1" si="95"/>
        <v>-2.5690671248956298E-2</v>
      </c>
    </row>
    <row r="77" spans="1:26" x14ac:dyDescent="0.25">
      <c r="A77" t="s">
        <v>1950</v>
      </c>
      <c r="B77" s="3">
        <f t="shared" ref="B77:P77" ca="1" si="96">B39/B$45-1</f>
        <v>3.1223770354205094E-2</v>
      </c>
      <c r="C77" s="3">
        <f t="shared" ref="C77" ca="1" si="97">C39/C$45-1</f>
        <v>0.23866718654641605</v>
      </c>
      <c r="D77" s="3">
        <f t="shared" ca="1" si="96"/>
        <v>0.21595535844118086</v>
      </c>
      <c r="E77" s="3">
        <f t="shared" ca="1" si="96"/>
        <v>0.17958124047632484</v>
      </c>
      <c r="F77" s="3">
        <f t="shared" ca="1" si="96"/>
        <v>0.12780859310492221</v>
      </c>
      <c r="G77" s="3">
        <f t="shared" ca="1" si="96"/>
        <v>7.1403144467517166E-2</v>
      </c>
      <c r="H77" s="3">
        <f t="shared" ca="1" si="96"/>
        <v>6.7792017502483759E-2</v>
      </c>
      <c r="I77" s="3">
        <f t="shared" ca="1" si="96"/>
        <v>3.405448315363202E-2</v>
      </c>
      <c r="J77" s="3">
        <f t="shared" ca="1" si="96"/>
        <v>5.9377597192723286E-2</v>
      </c>
      <c r="K77" s="3">
        <f t="shared" ca="1" si="96"/>
        <v>4.6028030279998688E-2</v>
      </c>
      <c r="L77" s="3">
        <f t="shared" ca="1" si="96"/>
        <v>1.5098925772197846E-2</v>
      </c>
      <c r="M77" s="3">
        <f t="shared" ca="1" si="96"/>
        <v>1.919182177644907E-2</v>
      </c>
      <c r="N77" s="3">
        <f t="shared" ca="1" si="96"/>
        <v>6.7543125861952102E-2</v>
      </c>
      <c r="O77" s="3">
        <f t="shared" ca="1" si="96"/>
        <v>-9.8119007862348062E-2</v>
      </c>
      <c r="P77" s="3">
        <f t="shared" ca="1" si="96"/>
        <v>-2.9499470933401661E-2</v>
      </c>
      <c r="Q77" s="3">
        <f t="shared" ref="Q77:X77" ca="1" si="98">Q39/Q$45-1</f>
        <v>0.14658654319771447</v>
      </c>
      <c r="R77" s="3">
        <f t="shared" ca="1" si="98"/>
        <v>5.3217917434940532E-2</v>
      </c>
      <c r="S77" s="3">
        <f t="shared" ca="1" si="98"/>
        <v>1.1141783350517187E-2</v>
      </c>
      <c r="T77" s="3">
        <f t="shared" ca="1" si="98"/>
        <v>-5.3946338338908273E-2</v>
      </c>
      <c r="U77" s="3">
        <f t="shared" ca="1" si="98"/>
        <v>3.862458784738565E-2</v>
      </c>
      <c r="V77" s="3">
        <f t="shared" ca="1" si="98"/>
        <v>3.1301539307311721E-2</v>
      </c>
      <c r="W77" s="3">
        <f t="shared" ca="1" si="98"/>
        <v>-1.1051202119261916E-2</v>
      </c>
      <c r="X77" s="3">
        <f t="shared" ca="1" si="98"/>
        <v>7.5953389830508478E-2</v>
      </c>
      <c r="Y77" s="3">
        <f t="shared" ref="Y77:Z77" ca="1" si="99">Y39/Y$45-1</f>
        <v>1.6910642225719696E-2</v>
      </c>
      <c r="Z77" s="3">
        <f t="shared" ca="1" si="99"/>
        <v>1.4170407928651763E-2</v>
      </c>
    </row>
    <row r="78" spans="1:26" x14ac:dyDescent="0.25">
      <c r="A78" t="s">
        <v>1951</v>
      </c>
      <c r="B78" s="3">
        <f t="shared" ref="B78:P78" ca="1" si="100">B40/B$45-1</f>
        <v>9.4930334060768784E-2</v>
      </c>
      <c r="C78" s="3">
        <f t="shared" ref="C78" ca="1" si="101">C40/C$45-1</f>
        <v>-0.12262663592595113</v>
      </c>
      <c r="D78" s="3">
        <f t="shared" ca="1" si="100"/>
        <v>-6.1572996946342884E-2</v>
      </c>
      <c r="E78" s="3">
        <f t="shared" ca="1" si="100"/>
        <v>-4.1960607257745863E-2</v>
      </c>
      <c r="F78" s="3">
        <f t="shared" ca="1" si="100"/>
        <v>-3.3756544884062101E-2</v>
      </c>
      <c r="G78" s="3">
        <f t="shared" ca="1" si="100"/>
        <v>-5.932957579353304E-3</v>
      </c>
      <c r="H78" s="3">
        <f t="shared" ca="1" si="100"/>
        <v>-4.3485242315064898E-2</v>
      </c>
      <c r="I78" s="3">
        <f t="shared" ca="1" si="100"/>
        <v>-1.3063094747634008E-4</v>
      </c>
      <c r="J78" s="3">
        <f t="shared" ca="1" si="100"/>
        <v>4.2109151352848873E-2</v>
      </c>
      <c r="K78" s="3">
        <f t="shared" ca="1" si="100"/>
        <v>4.1650199130514043E-3</v>
      </c>
      <c r="L78" s="3">
        <f t="shared" ca="1" si="100"/>
        <v>2.1680244713831121E-2</v>
      </c>
      <c r="M78" s="3">
        <f t="shared" ca="1" si="100"/>
        <v>-7.0787925547304509E-2</v>
      </c>
      <c r="N78" s="3">
        <f t="shared" ca="1" si="100"/>
        <v>4.6483235739639639E-2</v>
      </c>
      <c r="O78" s="3">
        <f t="shared" ca="1" si="100"/>
        <v>0.15437184151452499</v>
      </c>
      <c r="P78" s="3">
        <f t="shared" ca="1" si="100"/>
        <v>9.8246064065155458E-2</v>
      </c>
      <c r="Q78" s="3">
        <f t="shared" ref="Q78:X78" ca="1" si="102">Q40/Q$45-1</f>
        <v>7.6248645453649955E-2</v>
      </c>
      <c r="R78" s="3">
        <f t="shared" ca="1" si="102"/>
        <v>3.4735180134921606E-2</v>
      </c>
      <c r="S78" s="3">
        <f t="shared" ca="1" si="102"/>
        <v>-8.83360494894736E-2</v>
      </c>
      <c r="T78" s="3">
        <f t="shared" ca="1" si="102"/>
        <v>0.13554195430930172</v>
      </c>
      <c r="U78" s="3">
        <f t="shared" ca="1" si="102"/>
        <v>4.6093802570486009E-3</v>
      </c>
      <c r="V78" s="3">
        <f t="shared" ca="1" si="102"/>
        <v>3.8826278174821649E-3</v>
      </c>
      <c r="W78" s="3">
        <f t="shared" ca="1" si="102"/>
        <v>-4.7656636741902236E-2</v>
      </c>
      <c r="X78" s="3">
        <f t="shared" ca="1" si="102"/>
        <v>4.5868644067796671E-2</v>
      </c>
      <c r="Y78" s="3">
        <f t="shared" ref="Y78:Z78" ca="1" si="103">Y40/Y$45-1</f>
        <v>-3.4318308225744776E-4</v>
      </c>
      <c r="Z78" s="3">
        <f t="shared" ca="1" si="103"/>
        <v>1.9942640705737258E-2</v>
      </c>
    </row>
    <row r="79" spans="1:26" x14ac:dyDescent="0.25">
      <c r="A79" t="s">
        <v>1952</v>
      </c>
      <c r="B79" s="3">
        <f t="shared" ref="B79:P79" ca="1" si="104">B41/B$45-1</f>
        <v>6.4629847238542038E-3</v>
      </c>
      <c r="C79" s="3">
        <f t="shared" ref="C79" ca="1" si="105">C41/C$45-1</f>
        <v>4.6272123143690225E-2</v>
      </c>
      <c r="D79" s="3">
        <f t="shared" ca="1" si="104"/>
        <v>0.11322160825941552</v>
      </c>
      <c r="E79" s="3">
        <f t="shared" ca="1" si="104"/>
        <v>9.0101021502342116E-2</v>
      </c>
      <c r="F79" s="3">
        <f t="shared" ca="1" si="104"/>
        <v>9.152637867557778E-2</v>
      </c>
      <c r="G79" s="3">
        <f t="shared" ca="1" si="104"/>
        <v>9.1871848116286126E-2</v>
      </c>
      <c r="H79" s="3">
        <f t="shared" ca="1" si="104"/>
        <v>5.1714621197675559E-2</v>
      </c>
      <c r="I79" s="3">
        <f t="shared" ca="1" si="104"/>
        <v>6.6611734678497125E-2</v>
      </c>
      <c r="J79" s="3">
        <f t="shared" ca="1" si="104"/>
        <v>3.8692400036937746E-2</v>
      </c>
      <c r="K79" s="3">
        <f t="shared" ca="1" si="104"/>
        <v>1.0275742559207046E-2</v>
      </c>
      <c r="L79" s="3">
        <f t="shared" ca="1" si="104"/>
        <v>-8.4455110049128645E-3</v>
      </c>
      <c r="M79" s="3">
        <f t="shared" ca="1" si="104"/>
        <v>-4.2434178802198685E-3</v>
      </c>
      <c r="N79" s="3">
        <f t="shared" ca="1" si="104"/>
        <v>2.013293843684294E-2</v>
      </c>
      <c r="O79" s="3">
        <f t="shared" ca="1" si="104"/>
        <v>-1.0836991739558322E-2</v>
      </c>
      <c r="P79" s="3">
        <f t="shared" ca="1" si="104"/>
        <v>-0.18302497835636644</v>
      </c>
      <c r="Q79" s="3">
        <f t="shared" ref="Q79:X79" ca="1" si="106">Q41/Q$45-1</f>
        <v>-4.9945818145995413E-2</v>
      </c>
      <c r="R79" s="3">
        <f t="shared" ca="1" si="106"/>
        <v>8.3923110046261851E-2</v>
      </c>
      <c r="S79" s="3">
        <f t="shared" ca="1" si="106"/>
        <v>-9.5619782485781846E-2</v>
      </c>
      <c r="T79" s="3">
        <f t="shared" ca="1" si="106"/>
        <v>0.14152017649989324</v>
      </c>
      <c r="U79" s="3">
        <f t="shared" ca="1" si="106"/>
        <v>3.8422717179193766E-2</v>
      </c>
      <c r="V79" s="3">
        <f t="shared" ca="1" si="106"/>
        <v>3.49092908191313E-2</v>
      </c>
      <c r="W79" s="3">
        <f t="shared" ca="1" si="106"/>
        <v>3.2778989336794684E-3</v>
      </c>
      <c r="X79" s="3">
        <f t="shared" ca="1" si="106"/>
        <v>3.4533898305084687E-2</v>
      </c>
      <c r="Y79" s="3">
        <f t="shared" ref="Y79:Z79" ca="1" si="107">Y41/Y$45-1</f>
        <v>-2.3667798776375593E-3</v>
      </c>
      <c r="Z79" s="3">
        <f t="shared" ca="1" si="107"/>
        <v>4.8477074433970202E-2</v>
      </c>
    </row>
    <row r="80" spans="1:26" x14ac:dyDescent="0.25">
      <c r="A80" t="s">
        <v>1953</v>
      </c>
      <c r="B80" s="3">
        <f t="shared" ref="B80:P80" ca="1" si="108">B42/B$45-1</f>
        <v>6.7903307033741811E-2</v>
      </c>
      <c r="C80" s="3">
        <f t="shared" ref="C80" ca="1" si="109">C42/C$45-1</f>
        <v>0.14811487082118391</v>
      </c>
      <c r="D80" s="3">
        <f t="shared" ca="1" si="108"/>
        <v>0.16606078231787125</v>
      </c>
      <c r="E80" s="3">
        <f t="shared" ca="1" si="108"/>
        <v>0.17966589536655575</v>
      </c>
      <c r="F80" s="3">
        <f t="shared" ca="1" si="108"/>
        <v>0.16146799685262714</v>
      </c>
      <c r="G80" s="3">
        <f t="shared" ca="1" si="108"/>
        <v>0.11198457431029385</v>
      </c>
      <c r="H80" s="3">
        <f t="shared" ca="1" si="108"/>
        <v>0.10608873679034136</v>
      </c>
      <c r="I80" s="3">
        <f t="shared" ca="1" si="108"/>
        <v>9.8083744485866653E-2</v>
      </c>
      <c r="J80" s="3">
        <f t="shared" ca="1" si="108"/>
        <v>2.3086157539939922E-3</v>
      </c>
      <c r="K80" s="3">
        <f t="shared" ca="1" si="108"/>
        <v>0.18538898853859487</v>
      </c>
      <c r="L80" s="3">
        <f t="shared" ca="1" si="108"/>
        <v>0.18537896655783626</v>
      </c>
      <c r="M80" s="3">
        <f t="shared" ca="1" si="108"/>
        <v>0.14890539106953415</v>
      </c>
      <c r="N80" s="3">
        <f t="shared" ca="1" si="108"/>
        <v>1.1383418869118866E-2</v>
      </c>
      <c r="O80" s="3">
        <f t="shared" ca="1" si="108"/>
        <v>7.4255509725647206E-2</v>
      </c>
      <c r="P80" s="3">
        <f t="shared" ca="1" si="108"/>
        <v>0.18328149549491779</v>
      </c>
      <c r="Q80" s="3">
        <f t="shared" ref="Q80:X80" ca="1" si="110">Q42/Q$45-1</f>
        <v>0.10560535907792334</v>
      </c>
      <c r="R80" s="3">
        <f t="shared" ca="1" si="110"/>
        <v>2.410263770964205E-2</v>
      </c>
      <c r="S80" s="3">
        <f t="shared" ca="1" si="110"/>
        <v>1.3037549472843857E-2</v>
      </c>
      <c r="T80" s="3">
        <f t="shared" ca="1" si="110"/>
        <v>-7.9353782648921789E-2</v>
      </c>
      <c r="U80" s="3">
        <f t="shared" ca="1" si="110"/>
        <v>2.3585223067088323E-2</v>
      </c>
      <c r="V80" s="3">
        <f t="shared" ca="1" si="110"/>
        <v>-6.7344694887301326E-3</v>
      </c>
      <c r="W80" s="3">
        <f t="shared" ca="1" si="110"/>
        <v>-1.8998434636019357E-2</v>
      </c>
      <c r="X80" s="3">
        <f t="shared" ca="1" si="110"/>
        <v>5.4025423728813582E-2</v>
      </c>
      <c r="Y80" s="3">
        <f t="shared" ref="Y80:Z80" ca="1" si="111">Y42/Y$45-1</f>
        <v>-4.9229021454859634E-3</v>
      </c>
      <c r="Z80" s="3">
        <f t="shared" ca="1" si="111"/>
        <v>8.0714449943730671E-3</v>
      </c>
    </row>
    <row r="81" spans="1:26" x14ac:dyDescent="0.25">
      <c r="A81" t="s">
        <v>1954</v>
      </c>
      <c r="B81" s="3">
        <f t="shared" ref="B81:P81" ca="1" si="112">B43/B$45-1</f>
        <v>-8.0493537015276173E-2</v>
      </c>
      <c r="C81" s="3">
        <f t="shared" ref="C81" ca="1" si="113">C43/C$45-1</f>
        <v>-3.8100969688750319E-2</v>
      </c>
      <c r="D81" s="3">
        <f t="shared" ca="1" si="112"/>
        <v>-2.9918569143521867E-2</v>
      </c>
      <c r="E81" s="3">
        <f t="shared" ca="1" si="112"/>
        <v>-6.1515886901065686E-3</v>
      </c>
      <c r="F81" s="3">
        <f t="shared" ca="1" si="112"/>
        <v>-1.2336924317340681E-2</v>
      </c>
      <c r="G81" s="3">
        <f t="shared" ca="1" si="112"/>
        <v>3.7674280628893664E-2</v>
      </c>
      <c r="H81" s="3">
        <f t="shared" ca="1" si="112"/>
        <v>6.7972662404784945E-2</v>
      </c>
      <c r="I81" s="3">
        <f t="shared" ca="1" si="112"/>
        <v>2.1483766592642395E-2</v>
      </c>
      <c r="J81" s="3">
        <f t="shared" ca="1" si="112"/>
        <v>1.9854095484347578E-2</v>
      </c>
      <c r="K81" s="3">
        <f t="shared" ca="1" si="112"/>
        <v>-6.0499194357462871E-3</v>
      </c>
      <c r="L81" s="3">
        <f t="shared" ca="1" si="112"/>
        <v>-2.0495813292410348E-2</v>
      </c>
      <c r="M81" s="3">
        <f t="shared" ca="1" si="112"/>
        <v>3.1825634101649847E-3</v>
      </c>
      <c r="N81" s="3">
        <f t="shared" ca="1" si="112"/>
        <v>3.8547624968912064E-3</v>
      </c>
      <c r="O81" s="3">
        <f t="shared" ca="1" si="112"/>
        <v>7.773882849907654E-3</v>
      </c>
      <c r="P81" s="3">
        <f t="shared" ca="1" si="112"/>
        <v>-1.0068297688139216E-2</v>
      </c>
      <c r="Q81" s="3">
        <f t="shared" ref="Q81:X81" ca="1" si="114">Q43/Q$45-1</f>
        <v>-0.11092503201655013</v>
      </c>
      <c r="R81" s="3">
        <f t="shared" ca="1" si="114"/>
        <v>-4.4164246833988674E-4</v>
      </c>
      <c r="S81" s="3">
        <f t="shared" ca="1" si="114"/>
        <v>0.1182026806798151</v>
      </c>
      <c r="T81" s="3">
        <f t="shared" ca="1" si="114"/>
        <v>-3.3342822574905728E-2</v>
      </c>
      <c r="U81" s="3">
        <f t="shared" ca="1" si="114"/>
        <v>3.6807751833658475E-2</v>
      </c>
      <c r="V81" s="3">
        <f t="shared" ca="1" si="114"/>
        <v>6.0060472787245578E-2</v>
      </c>
      <c r="W81" s="3">
        <f t="shared" ca="1" si="114"/>
        <v>-5.3918092664195783E-3</v>
      </c>
      <c r="X81" s="3">
        <f t="shared" ca="1" si="114"/>
        <v>7.4152542372881269E-2</v>
      </c>
      <c r="Y81" s="3">
        <f t="shared" ref="Y81:Z81" ca="1" si="115">Y43/Y$45-1</f>
        <v>5.940617492870004E-3</v>
      </c>
      <c r="Z81" s="3">
        <f t="shared" ca="1" si="115"/>
        <v>3.0071275578736012E-2</v>
      </c>
    </row>
    <row r="82" spans="1:26" x14ac:dyDescent="0.25">
      <c r="A82" t="s">
        <v>526</v>
      </c>
      <c r="B82" s="3">
        <f t="shared" ref="B82:P82" ca="1" si="116">B44/B$45-1</f>
        <v>2.8537854624811176E-2</v>
      </c>
      <c r="C82" s="3">
        <f t="shared" ref="C82" ca="1" si="117">C44/C$45-1</f>
        <v>7.2438462060079978E-2</v>
      </c>
      <c r="D82" s="3">
        <f t="shared" ca="1" si="116"/>
        <v>6.2509088265231938E-2</v>
      </c>
      <c r="E82" s="3">
        <f t="shared" ca="1" si="116"/>
        <v>3.668378576669129E-3</v>
      </c>
      <c r="F82" s="3">
        <f t="shared" ca="1" si="116"/>
        <v>1.5202587839872495E-2</v>
      </c>
      <c r="G82" s="3">
        <f t="shared" ca="1" si="116"/>
        <v>-2.2307920498368383E-2</v>
      </c>
      <c r="H82" s="3">
        <f t="shared" ca="1" si="116"/>
        <v>-1.1511094607749683E-2</v>
      </c>
      <c r="I82" s="3">
        <f t="shared" ca="1" si="116"/>
        <v>-1.9574545052604142E-2</v>
      </c>
      <c r="J82" s="3">
        <f t="shared" ca="1" si="116"/>
        <v>-1.2004801920768582E-3</v>
      </c>
      <c r="K82" s="3">
        <f t="shared" ca="1" si="116"/>
        <v>-6.3235338825891052E-3</v>
      </c>
      <c r="L82" s="3">
        <f t="shared" ca="1" si="116"/>
        <v>2.1402160814888882E-2</v>
      </c>
      <c r="M82" s="3">
        <f t="shared" ca="1" si="116"/>
        <v>2.6617803066833812E-2</v>
      </c>
      <c r="N82" s="3">
        <f t="shared" ca="1" si="116"/>
        <v>0.13346973841875598</v>
      </c>
      <c r="O82" s="3">
        <f t="shared" ca="1" si="116"/>
        <v>0.63088984971967577</v>
      </c>
      <c r="P82" s="3">
        <f t="shared" ca="1" si="116"/>
        <v>0.78112675153108668</v>
      </c>
      <c r="Q82" s="3">
        <f t="shared" ref="Q82:X82" ca="1" si="118">Q44/Q$45-1</f>
        <v>1.2018520342823367</v>
      </c>
      <c r="R82" s="3">
        <f t="shared" ca="1" si="118"/>
        <v>1.1858321096156605</v>
      </c>
      <c r="S82" s="3">
        <f t="shared" ca="1" si="118"/>
        <v>0.79129943127016311</v>
      </c>
      <c r="T82" s="3">
        <f t="shared" ca="1" si="118"/>
        <v>0.35118496904134933</v>
      </c>
      <c r="U82" s="3">
        <f t="shared" ca="1" si="118"/>
        <v>0.47093062378036454</v>
      </c>
      <c r="V82" s="3">
        <f t="shared" ca="1" si="118"/>
        <v>0.26663001649257834</v>
      </c>
      <c r="W82" s="3">
        <f t="shared" ca="1" si="118"/>
        <v>0.18293351885795328</v>
      </c>
      <c r="X82" s="3">
        <f t="shared" ca="1" si="118"/>
        <v>0.13442796610169494</v>
      </c>
      <c r="Y82" s="3">
        <f t="shared" ref="Y82:Z82" ca="1" si="119">Y44/Y$45-1</f>
        <v>6.2494822669017625E-2</v>
      </c>
      <c r="Z82" s="3">
        <f t="shared" ca="1" si="119"/>
        <v>1.7110979343393451E-2</v>
      </c>
    </row>
    <row r="84" spans="1:26" x14ac:dyDescent="0.25">
      <c r="C84" s="3"/>
    </row>
  </sheetData>
  <phoneticPr fontId="22" type="noConversion"/>
  <hyperlinks>
    <hyperlink ref="A32" r:id="rId1" xr:uid="{00000000-0004-0000-0200-000000000000}"/>
  </hyperlinks>
  <pageMargins left="0.7" right="0.7" top="0.75" bottom="0.75" header="0.3" footer="0.3"/>
  <pageSetup paperSize="9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1372"/>
  <sheetViews>
    <sheetView topLeftCell="K16" zoomScale="85" zoomScaleNormal="85" workbookViewId="0">
      <selection activeCell="D1" sqref="D1"/>
    </sheetView>
  </sheetViews>
  <sheetFormatPr defaultRowHeight="15" x14ac:dyDescent="0.25"/>
  <cols>
    <col min="1" max="1" width="38.42578125" customWidth="1"/>
    <col min="2" max="2" width="21" customWidth="1"/>
    <col min="15" max="15" width="38.42578125" customWidth="1"/>
    <col min="16" max="16" width="21" customWidth="1"/>
    <col min="34" max="34" width="9.140625" customWidth="1"/>
  </cols>
  <sheetData>
    <row r="1" spans="1:47" x14ac:dyDescent="0.25">
      <c r="A1" t="s">
        <v>1879</v>
      </c>
      <c r="O1" t="s">
        <v>1879</v>
      </c>
    </row>
    <row r="2" spans="1:47" x14ac:dyDescent="0.25">
      <c r="A2" t="s">
        <v>1878</v>
      </c>
      <c r="O2" t="s">
        <v>1878</v>
      </c>
      <c r="R2" s="4" t="s">
        <v>1880</v>
      </c>
    </row>
    <row r="4" spans="1:47" x14ac:dyDescent="0.25">
      <c r="A4" t="s">
        <v>1874</v>
      </c>
      <c r="B4" t="s">
        <v>1873</v>
      </c>
      <c r="C4" t="s">
        <v>1873</v>
      </c>
      <c r="D4" t="s">
        <v>1873</v>
      </c>
      <c r="E4" t="s">
        <v>1877</v>
      </c>
      <c r="F4" t="s">
        <v>1877</v>
      </c>
      <c r="G4" t="s">
        <v>1877</v>
      </c>
      <c r="H4" t="s">
        <v>1876</v>
      </c>
      <c r="I4" t="s">
        <v>1876</v>
      </c>
      <c r="J4" t="s">
        <v>1876</v>
      </c>
      <c r="K4" t="s">
        <v>1875</v>
      </c>
      <c r="L4" t="s">
        <v>1875</v>
      </c>
      <c r="M4" t="s">
        <v>1875</v>
      </c>
      <c r="O4" t="s">
        <v>1874</v>
      </c>
      <c r="P4" t="s">
        <v>1873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7</v>
      </c>
      <c r="AA4">
        <v>8</v>
      </c>
      <c r="AB4">
        <v>9</v>
      </c>
      <c r="AC4">
        <v>10</v>
      </c>
      <c r="AD4">
        <v>11</v>
      </c>
      <c r="AE4">
        <v>12</v>
      </c>
      <c r="AF4">
        <v>13</v>
      </c>
      <c r="AG4">
        <v>14</v>
      </c>
      <c r="AH4">
        <v>15</v>
      </c>
      <c r="AI4">
        <v>16</v>
      </c>
      <c r="AJ4">
        <v>17</v>
      </c>
      <c r="AK4">
        <v>18</v>
      </c>
      <c r="AL4">
        <v>19</v>
      </c>
      <c r="AM4">
        <v>20</v>
      </c>
      <c r="AN4">
        <v>21</v>
      </c>
      <c r="AO4">
        <v>22</v>
      </c>
      <c r="AP4">
        <v>23</v>
      </c>
      <c r="AQ4">
        <v>24</v>
      </c>
      <c r="AR4">
        <v>25</v>
      </c>
      <c r="AS4">
        <v>26</v>
      </c>
      <c r="AT4">
        <v>27</v>
      </c>
      <c r="AU4">
        <v>28</v>
      </c>
    </row>
    <row r="5" spans="1:47" x14ac:dyDescent="0.25">
      <c r="A5" t="s">
        <v>1870</v>
      </c>
      <c r="B5" t="s">
        <v>1869</v>
      </c>
      <c r="C5" t="s">
        <v>1872</v>
      </c>
      <c r="D5" t="s">
        <v>1871</v>
      </c>
      <c r="E5" t="s">
        <v>1869</v>
      </c>
      <c r="F5" t="s">
        <v>1872</v>
      </c>
      <c r="G5" t="s">
        <v>1871</v>
      </c>
      <c r="H5" t="s">
        <v>1869</v>
      </c>
      <c r="I5" t="s">
        <v>1872</v>
      </c>
      <c r="J5" t="s">
        <v>1871</v>
      </c>
      <c r="K5" t="s">
        <v>1869</v>
      </c>
      <c r="L5" t="s">
        <v>1872</v>
      </c>
      <c r="M5" t="s">
        <v>1871</v>
      </c>
      <c r="O5" t="s">
        <v>1870</v>
      </c>
      <c r="P5" t="s">
        <v>1869</v>
      </c>
      <c r="S5">
        <v>2011</v>
      </c>
      <c r="T5">
        <f>VLOOKUP($S5&amp;" week "&amp;T$4,$O$7:$P$1404,2,FALSE)</f>
        <v>2917</v>
      </c>
      <c r="U5">
        <f t="shared" ref="U5:AJ14" si="0">VLOOKUP($S5&amp;" week "&amp;U$4,$O$7:$P$1404,2,FALSE)</f>
        <v>2819</v>
      </c>
      <c r="V5">
        <f t="shared" si="0"/>
        <v>2624</v>
      </c>
      <c r="W5">
        <f t="shared" si="0"/>
        <v>2620</v>
      </c>
      <c r="X5">
        <f t="shared" si="0"/>
        <v>2728</v>
      </c>
      <c r="Y5">
        <f t="shared" si="0"/>
        <v>2675</v>
      </c>
      <c r="Z5">
        <f t="shared" si="0"/>
        <v>2621</v>
      </c>
      <c r="AA5">
        <f t="shared" si="0"/>
        <v>2651</v>
      </c>
      <c r="AB5">
        <f t="shared" si="0"/>
        <v>2686</v>
      </c>
      <c r="AC5">
        <f t="shared" si="0"/>
        <v>2714</v>
      </c>
      <c r="AD5">
        <f t="shared" si="0"/>
        <v>2727</v>
      </c>
      <c r="AE5">
        <f t="shared" si="0"/>
        <v>2686</v>
      </c>
      <c r="AF5">
        <f t="shared" si="0"/>
        <v>2739</v>
      </c>
      <c r="AG5">
        <f t="shared" si="0"/>
        <v>2592</v>
      </c>
      <c r="AH5">
        <f t="shared" si="0"/>
        <v>2652</v>
      </c>
      <c r="AI5">
        <f t="shared" si="0"/>
        <v>2694</v>
      </c>
      <c r="AJ5">
        <f t="shared" si="0"/>
        <v>2591</v>
      </c>
      <c r="AK5">
        <f t="shared" ref="AI5:AU14" si="1">VLOOKUP($S5&amp;" week "&amp;AK$4,$O$7:$P$1404,2,FALSE)</f>
        <v>2543</v>
      </c>
      <c r="AL5">
        <f t="shared" si="1"/>
        <v>2606</v>
      </c>
      <c r="AM5">
        <f t="shared" si="1"/>
        <v>2551</v>
      </c>
      <c r="AN5">
        <f t="shared" si="1"/>
        <v>2542</v>
      </c>
      <c r="AO5">
        <f t="shared" si="1"/>
        <v>2477</v>
      </c>
      <c r="AP5">
        <f t="shared" si="1"/>
        <v>2479</v>
      </c>
      <c r="AQ5">
        <f t="shared" si="1"/>
        <v>2489</v>
      </c>
      <c r="AR5">
        <f t="shared" si="1"/>
        <v>2413</v>
      </c>
      <c r="AS5">
        <f t="shared" si="1"/>
        <v>2535</v>
      </c>
      <c r="AT5">
        <f t="shared" si="1"/>
        <v>2625</v>
      </c>
      <c r="AU5">
        <f t="shared" si="1"/>
        <v>2513</v>
      </c>
    </row>
    <row r="6" spans="1:47" x14ac:dyDescent="0.25">
      <c r="A6" t="s">
        <v>1868</v>
      </c>
      <c r="B6" t="s">
        <v>1867</v>
      </c>
      <c r="C6" t="s">
        <v>1867</v>
      </c>
      <c r="D6" t="s">
        <v>1867</v>
      </c>
      <c r="E6" t="s">
        <v>1867</v>
      </c>
      <c r="F6" t="s">
        <v>1867</v>
      </c>
      <c r="G6" t="s">
        <v>1867</v>
      </c>
      <c r="H6" t="s">
        <v>1867</v>
      </c>
      <c r="I6" t="s">
        <v>1867</v>
      </c>
      <c r="J6" t="s">
        <v>1867</v>
      </c>
      <c r="K6" t="s">
        <v>1867</v>
      </c>
      <c r="L6" t="s">
        <v>1867</v>
      </c>
      <c r="M6" t="s">
        <v>1867</v>
      </c>
      <c r="O6" t="s">
        <v>1868</v>
      </c>
      <c r="P6" t="s">
        <v>1867</v>
      </c>
      <c r="S6">
        <v>2012</v>
      </c>
      <c r="T6">
        <f t="shared" ref="T6:T14" si="2">VLOOKUP($S6&amp;" week "&amp;T$4,$O$7:$P$1404,2,FALSE)</f>
        <v>2930</v>
      </c>
      <c r="U6">
        <f t="shared" si="0"/>
        <v>2773</v>
      </c>
      <c r="V6">
        <f t="shared" si="0"/>
        <v>2785</v>
      </c>
      <c r="W6">
        <f t="shared" si="0"/>
        <v>2789</v>
      </c>
      <c r="X6">
        <f t="shared" si="0"/>
        <v>2815</v>
      </c>
      <c r="Y6">
        <f t="shared" si="0"/>
        <v>3034</v>
      </c>
      <c r="Z6">
        <f t="shared" si="0"/>
        <v>3089</v>
      </c>
      <c r="AA6">
        <f t="shared" si="0"/>
        <v>3035</v>
      </c>
      <c r="AB6">
        <f t="shared" si="0"/>
        <v>3061</v>
      </c>
      <c r="AC6">
        <f t="shared" si="0"/>
        <v>2951</v>
      </c>
      <c r="AD6">
        <f t="shared" si="0"/>
        <v>2891</v>
      </c>
      <c r="AE6">
        <f t="shared" si="0"/>
        <v>2817</v>
      </c>
      <c r="AF6">
        <f t="shared" si="0"/>
        <v>2793</v>
      </c>
      <c r="AG6">
        <f t="shared" si="0"/>
        <v>2805</v>
      </c>
      <c r="AH6">
        <f t="shared" si="0"/>
        <v>2757</v>
      </c>
      <c r="AI6">
        <f t="shared" si="1"/>
        <v>2786</v>
      </c>
      <c r="AJ6">
        <f t="shared" si="1"/>
        <v>2773</v>
      </c>
      <c r="AK6">
        <f t="shared" si="1"/>
        <v>2609</v>
      </c>
      <c r="AL6">
        <f t="shared" si="1"/>
        <v>2653</v>
      </c>
      <c r="AM6">
        <f t="shared" si="1"/>
        <v>2537</v>
      </c>
      <c r="AN6">
        <f t="shared" si="1"/>
        <v>2727</v>
      </c>
      <c r="AO6">
        <f t="shared" si="1"/>
        <v>2558</v>
      </c>
      <c r="AP6">
        <f t="shared" si="1"/>
        <v>2585</v>
      </c>
      <c r="AQ6">
        <f t="shared" si="1"/>
        <v>2558</v>
      </c>
      <c r="AR6">
        <f t="shared" si="1"/>
        <v>2574</v>
      </c>
      <c r="AS6">
        <f t="shared" si="1"/>
        <v>2561</v>
      </c>
      <c r="AT6">
        <f t="shared" si="1"/>
        <v>2639</v>
      </c>
      <c r="AU6">
        <f t="shared" si="1"/>
        <v>2450</v>
      </c>
    </row>
    <row r="7" spans="1:47" x14ac:dyDescent="0.25">
      <c r="A7" t="s">
        <v>1866</v>
      </c>
      <c r="B7">
        <v>2719</v>
      </c>
      <c r="C7">
        <v>1325</v>
      </c>
      <c r="D7">
        <v>1394</v>
      </c>
      <c r="E7">
        <v>476</v>
      </c>
      <c r="F7">
        <v>283</v>
      </c>
      <c r="G7">
        <v>193</v>
      </c>
      <c r="H7">
        <v>901</v>
      </c>
      <c r="I7">
        <v>546</v>
      </c>
      <c r="J7">
        <v>355</v>
      </c>
      <c r="K7">
        <v>1342</v>
      </c>
      <c r="L7">
        <v>496</v>
      </c>
      <c r="M7">
        <v>846</v>
      </c>
      <c r="O7" t="s">
        <v>1866</v>
      </c>
      <c r="P7">
        <f t="shared" ref="P7:P70" si="3">B7</f>
        <v>2719</v>
      </c>
      <c r="S7">
        <v>2013</v>
      </c>
      <c r="T7">
        <f t="shared" si="2"/>
        <v>2947</v>
      </c>
      <c r="U7">
        <f t="shared" si="0"/>
        <v>3038</v>
      </c>
      <c r="V7">
        <f t="shared" si="0"/>
        <v>3011</v>
      </c>
      <c r="W7">
        <f t="shared" si="0"/>
        <v>3082</v>
      </c>
      <c r="X7">
        <f t="shared" si="0"/>
        <v>3192</v>
      </c>
      <c r="Y7">
        <f t="shared" si="0"/>
        <v>3143</v>
      </c>
      <c r="Z7">
        <f t="shared" si="0"/>
        <v>3033</v>
      </c>
      <c r="AA7">
        <f t="shared" si="0"/>
        <v>3211</v>
      </c>
      <c r="AB7">
        <f t="shared" si="0"/>
        <v>3170</v>
      </c>
      <c r="AC7">
        <f t="shared" si="0"/>
        <v>3293</v>
      </c>
      <c r="AD7">
        <f t="shared" si="0"/>
        <v>3039</v>
      </c>
      <c r="AE7">
        <f t="shared" si="0"/>
        <v>3038</v>
      </c>
      <c r="AF7">
        <f t="shared" si="0"/>
        <v>3067</v>
      </c>
      <c r="AG7">
        <f t="shared" si="0"/>
        <v>2974</v>
      </c>
      <c r="AH7">
        <f t="shared" si="0"/>
        <v>3059</v>
      </c>
      <c r="AI7">
        <f t="shared" si="1"/>
        <v>2859</v>
      </c>
      <c r="AJ7">
        <f t="shared" si="1"/>
        <v>2727</v>
      </c>
      <c r="AK7">
        <f t="shared" si="1"/>
        <v>2560</v>
      </c>
      <c r="AL7">
        <f t="shared" si="1"/>
        <v>2652</v>
      </c>
      <c r="AM7">
        <f t="shared" si="1"/>
        <v>2571</v>
      </c>
      <c r="AN7">
        <f t="shared" si="1"/>
        <v>2499</v>
      </c>
      <c r="AO7">
        <f t="shared" si="1"/>
        <v>2601</v>
      </c>
      <c r="AP7">
        <f t="shared" si="1"/>
        <v>2577</v>
      </c>
      <c r="AQ7">
        <f t="shared" si="1"/>
        <v>2498</v>
      </c>
      <c r="AR7">
        <f t="shared" si="1"/>
        <v>2539</v>
      </c>
      <c r="AS7">
        <f t="shared" si="1"/>
        <v>2493</v>
      </c>
      <c r="AT7">
        <f t="shared" si="1"/>
        <v>2533</v>
      </c>
      <c r="AU7">
        <f t="shared" si="1"/>
        <v>2461</v>
      </c>
    </row>
    <row r="8" spans="1:47" x14ac:dyDescent="0.25">
      <c r="A8" t="s">
        <v>1865</v>
      </c>
      <c r="B8">
        <v>2823</v>
      </c>
      <c r="C8">
        <v>1393</v>
      </c>
      <c r="D8">
        <v>1430</v>
      </c>
      <c r="E8">
        <v>511</v>
      </c>
      <c r="F8">
        <v>305</v>
      </c>
      <c r="G8">
        <v>206</v>
      </c>
      <c r="H8">
        <v>955</v>
      </c>
      <c r="I8">
        <v>570</v>
      </c>
      <c r="J8">
        <v>385</v>
      </c>
      <c r="K8">
        <v>1357</v>
      </c>
      <c r="L8">
        <v>518</v>
      </c>
      <c r="M8">
        <v>839</v>
      </c>
      <c r="O8" t="s">
        <v>1865</v>
      </c>
      <c r="P8">
        <f t="shared" si="3"/>
        <v>2823</v>
      </c>
      <c r="S8">
        <v>2014</v>
      </c>
      <c r="T8">
        <f t="shared" si="2"/>
        <v>2766</v>
      </c>
      <c r="U8">
        <f t="shared" si="0"/>
        <v>2819</v>
      </c>
      <c r="V8">
        <f t="shared" si="0"/>
        <v>2740</v>
      </c>
      <c r="W8">
        <f t="shared" si="0"/>
        <v>2710</v>
      </c>
      <c r="X8">
        <f t="shared" si="0"/>
        <v>2708</v>
      </c>
      <c r="Y8">
        <f t="shared" si="0"/>
        <v>2855</v>
      </c>
      <c r="Z8">
        <f t="shared" si="0"/>
        <v>2796</v>
      </c>
      <c r="AA8">
        <f t="shared" si="0"/>
        <v>2753</v>
      </c>
      <c r="AB8">
        <f t="shared" si="0"/>
        <v>2713</v>
      </c>
      <c r="AC8">
        <f t="shared" si="0"/>
        <v>2763</v>
      </c>
      <c r="AD8">
        <f t="shared" si="0"/>
        <v>2770</v>
      </c>
      <c r="AE8">
        <f t="shared" si="0"/>
        <v>2662</v>
      </c>
      <c r="AF8">
        <f t="shared" si="0"/>
        <v>2690</v>
      </c>
      <c r="AG8">
        <f t="shared" si="0"/>
        <v>2707</v>
      </c>
      <c r="AH8">
        <f t="shared" si="0"/>
        <v>2592</v>
      </c>
      <c r="AI8">
        <f t="shared" si="1"/>
        <v>2609</v>
      </c>
      <c r="AJ8">
        <f t="shared" si="1"/>
        <v>2610</v>
      </c>
      <c r="AK8">
        <f t="shared" si="1"/>
        <v>2528</v>
      </c>
      <c r="AL8">
        <f t="shared" si="1"/>
        <v>2618</v>
      </c>
      <c r="AM8">
        <f t="shared" si="1"/>
        <v>2620</v>
      </c>
      <c r="AN8">
        <f t="shared" si="1"/>
        <v>2559</v>
      </c>
      <c r="AO8">
        <f t="shared" si="1"/>
        <v>2511</v>
      </c>
      <c r="AP8">
        <f t="shared" si="1"/>
        <v>2499</v>
      </c>
      <c r="AQ8">
        <f t="shared" si="1"/>
        <v>2428</v>
      </c>
      <c r="AR8">
        <f t="shared" si="1"/>
        <v>2442</v>
      </c>
      <c r="AS8">
        <f t="shared" si="1"/>
        <v>2483</v>
      </c>
      <c r="AT8">
        <f t="shared" si="1"/>
        <v>2653</v>
      </c>
      <c r="AU8">
        <f t="shared" si="1"/>
        <v>2569</v>
      </c>
    </row>
    <row r="9" spans="1:47" x14ac:dyDescent="0.25">
      <c r="A9" t="s">
        <v>1864</v>
      </c>
      <c r="B9">
        <v>2609</v>
      </c>
      <c r="C9">
        <v>1279</v>
      </c>
      <c r="D9">
        <v>1330</v>
      </c>
      <c r="E9">
        <v>473</v>
      </c>
      <c r="F9">
        <v>282</v>
      </c>
      <c r="G9">
        <v>191</v>
      </c>
      <c r="H9">
        <v>888</v>
      </c>
      <c r="I9">
        <v>540</v>
      </c>
      <c r="J9">
        <v>348</v>
      </c>
      <c r="K9">
        <v>1248</v>
      </c>
      <c r="L9">
        <v>457</v>
      </c>
      <c r="M9">
        <v>791</v>
      </c>
      <c r="O9" t="s">
        <v>1864</v>
      </c>
      <c r="P9">
        <f t="shared" si="3"/>
        <v>2609</v>
      </c>
      <c r="S9">
        <v>2015</v>
      </c>
      <c r="T9">
        <f t="shared" si="2"/>
        <v>3255</v>
      </c>
      <c r="U9">
        <f t="shared" si="0"/>
        <v>3429</v>
      </c>
      <c r="V9">
        <f t="shared" si="0"/>
        <v>3377</v>
      </c>
      <c r="W9">
        <f t="shared" si="0"/>
        <v>3353</v>
      </c>
      <c r="X9">
        <f t="shared" si="0"/>
        <v>3322</v>
      </c>
      <c r="Y9">
        <f t="shared" si="0"/>
        <v>3272</v>
      </c>
      <c r="Z9">
        <f t="shared" si="0"/>
        <v>3311</v>
      </c>
      <c r="AA9">
        <f t="shared" si="0"/>
        <v>3381</v>
      </c>
      <c r="AB9">
        <f t="shared" si="0"/>
        <v>3207</v>
      </c>
      <c r="AC9">
        <f t="shared" si="0"/>
        <v>3222</v>
      </c>
      <c r="AD9">
        <f t="shared" si="0"/>
        <v>3086</v>
      </c>
      <c r="AE9">
        <f t="shared" si="0"/>
        <v>3052</v>
      </c>
      <c r="AF9">
        <f t="shared" si="0"/>
        <v>3084</v>
      </c>
      <c r="AG9">
        <f t="shared" si="0"/>
        <v>2839</v>
      </c>
      <c r="AH9">
        <f t="shared" si="0"/>
        <v>2888</v>
      </c>
      <c r="AI9">
        <f t="shared" si="1"/>
        <v>2893</v>
      </c>
      <c r="AJ9">
        <f t="shared" si="1"/>
        <v>2829</v>
      </c>
      <c r="AK9">
        <f t="shared" si="1"/>
        <v>2674</v>
      </c>
      <c r="AL9">
        <f t="shared" si="1"/>
        <v>2741</v>
      </c>
      <c r="AM9">
        <f t="shared" si="1"/>
        <v>2721</v>
      </c>
      <c r="AN9">
        <f t="shared" si="1"/>
        <v>2566</v>
      </c>
      <c r="AO9">
        <f t="shared" si="1"/>
        <v>2660</v>
      </c>
      <c r="AP9">
        <f t="shared" si="1"/>
        <v>2595</v>
      </c>
      <c r="AQ9">
        <f t="shared" si="1"/>
        <v>2680</v>
      </c>
      <c r="AR9">
        <f t="shared" si="1"/>
        <v>2559</v>
      </c>
      <c r="AS9">
        <f t="shared" si="1"/>
        <v>2547</v>
      </c>
      <c r="AT9">
        <f t="shared" si="1"/>
        <v>2848</v>
      </c>
      <c r="AU9">
        <f t="shared" si="1"/>
        <v>2587</v>
      </c>
    </row>
    <row r="10" spans="1:47" x14ac:dyDescent="0.25">
      <c r="A10" t="s">
        <v>1863</v>
      </c>
      <c r="B10">
        <v>2664</v>
      </c>
      <c r="C10">
        <v>1366</v>
      </c>
      <c r="D10">
        <v>1298</v>
      </c>
      <c r="E10">
        <v>513</v>
      </c>
      <c r="F10">
        <v>334</v>
      </c>
      <c r="G10">
        <v>179</v>
      </c>
      <c r="H10">
        <v>880</v>
      </c>
      <c r="I10">
        <v>543</v>
      </c>
      <c r="J10">
        <v>337</v>
      </c>
      <c r="K10">
        <v>1271</v>
      </c>
      <c r="L10">
        <v>489</v>
      </c>
      <c r="M10">
        <v>782</v>
      </c>
      <c r="O10" t="s">
        <v>1863</v>
      </c>
      <c r="P10">
        <f t="shared" si="3"/>
        <v>2664</v>
      </c>
      <c r="S10">
        <v>2016</v>
      </c>
      <c r="T10">
        <f t="shared" si="2"/>
        <v>3173</v>
      </c>
      <c r="U10">
        <f t="shared" si="0"/>
        <v>3075</v>
      </c>
      <c r="V10">
        <f t="shared" si="0"/>
        <v>3062</v>
      </c>
      <c r="W10">
        <f t="shared" si="0"/>
        <v>3201</v>
      </c>
      <c r="X10">
        <f t="shared" si="0"/>
        <v>3103</v>
      </c>
      <c r="Y10">
        <f t="shared" si="0"/>
        <v>3036</v>
      </c>
      <c r="Z10">
        <f t="shared" si="0"/>
        <v>3027</v>
      </c>
      <c r="AA10">
        <f t="shared" si="0"/>
        <v>3319</v>
      </c>
      <c r="AB10">
        <f t="shared" si="0"/>
        <v>3185</v>
      </c>
      <c r="AC10">
        <f t="shared" si="0"/>
        <v>3151</v>
      </c>
      <c r="AD10">
        <f t="shared" si="0"/>
        <v>3062</v>
      </c>
      <c r="AE10">
        <f t="shared" si="0"/>
        <v>3028</v>
      </c>
      <c r="AF10">
        <f t="shared" si="0"/>
        <v>3037</v>
      </c>
      <c r="AG10">
        <f t="shared" si="0"/>
        <v>3010</v>
      </c>
      <c r="AH10">
        <f t="shared" si="0"/>
        <v>2767</v>
      </c>
      <c r="AI10">
        <f t="shared" si="1"/>
        <v>2751</v>
      </c>
      <c r="AJ10">
        <f t="shared" si="1"/>
        <v>2742</v>
      </c>
      <c r="AK10">
        <f t="shared" si="1"/>
        <v>2754</v>
      </c>
      <c r="AL10">
        <f t="shared" si="1"/>
        <v>2952</v>
      </c>
      <c r="AM10">
        <f t="shared" si="1"/>
        <v>2671</v>
      </c>
      <c r="AN10">
        <f t="shared" si="1"/>
        <v>2713</v>
      </c>
      <c r="AO10">
        <f t="shared" si="1"/>
        <v>2682</v>
      </c>
      <c r="AP10">
        <f t="shared" si="1"/>
        <v>2587</v>
      </c>
      <c r="AQ10">
        <f t="shared" si="1"/>
        <v>2620</v>
      </c>
      <c r="AR10">
        <f t="shared" si="1"/>
        <v>2597</v>
      </c>
      <c r="AS10">
        <f t="shared" si="1"/>
        <v>2609</v>
      </c>
      <c r="AT10">
        <f t="shared" si="1"/>
        <v>2693</v>
      </c>
      <c r="AU10">
        <f t="shared" si="1"/>
        <v>2627</v>
      </c>
    </row>
    <row r="11" spans="1:47" x14ac:dyDescent="0.25">
      <c r="A11" t="s">
        <v>1862</v>
      </c>
      <c r="B11">
        <v>2577</v>
      </c>
      <c r="C11">
        <v>1341</v>
      </c>
      <c r="D11">
        <v>1236</v>
      </c>
      <c r="E11">
        <v>484</v>
      </c>
      <c r="F11">
        <v>316</v>
      </c>
      <c r="G11">
        <v>168</v>
      </c>
      <c r="H11">
        <v>874</v>
      </c>
      <c r="I11">
        <v>539</v>
      </c>
      <c r="J11">
        <v>335</v>
      </c>
      <c r="K11">
        <v>1219</v>
      </c>
      <c r="L11">
        <v>486</v>
      </c>
      <c r="M11">
        <v>733</v>
      </c>
      <c r="O11" t="s">
        <v>1862</v>
      </c>
      <c r="P11">
        <f t="shared" si="3"/>
        <v>2577</v>
      </c>
      <c r="S11">
        <v>2017</v>
      </c>
      <c r="T11">
        <f t="shared" si="2"/>
        <v>3568</v>
      </c>
      <c r="U11">
        <f t="shared" si="0"/>
        <v>3637</v>
      </c>
      <c r="V11">
        <f t="shared" si="0"/>
        <v>3487</v>
      </c>
      <c r="W11">
        <f t="shared" si="0"/>
        <v>3626</v>
      </c>
      <c r="X11">
        <f t="shared" si="0"/>
        <v>3574</v>
      </c>
      <c r="Y11">
        <f t="shared" si="0"/>
        <v>3446</v>
      </c>
      <c r="Z11">
        <f t="shared" si="0"/>
        <v>3417</v>
      </c>
      <c r="AA11">
        <f t="shared" si="0"/>
        <v>3328</v>
      </c>
      <c r="AB11">
        <f t="shared" si="0"/>
        <v>3152</v>
      </c>
      <c r="AC11">
        <f t="shared" si="0"/>
        <v>3054</v>
      </c>
      <c r="AD11">
        <f t="shared" si="0"/>
        <v>2843</v>
      </c>
      <c r="AE11">
        <f t="shared" si="0"/>
        <v>2778</v>
      </c>
      <c r="AF11">
        <f t="shared" si="0"/>
        <v>2850</v>
      </c>
      <c r="AG11">
        <f t="shared" si="0"/>
        <v>2764</v>
      </c>
      <c r="AH11">
        <f t="shared" si="0"/>
        <v>2810</v>
      </c>
      <c r="AI11">
        <f t="shared" si="1"/>
        <v>2713</v>
      </c>
      <c r="AJ11">
        <f t="shared" si="1"/>
        <v>2778</v>
      </c>
      <c r="AK11">
        <f t="shared" si="1"/>
        <v>2769</v>
      </c>
      <c r="AL11">
        <f t="shared" si="1"/>
        <v>2802</v>
      </c>
      <c r="AM11">
        <f t="shared" si="1"/>
        <v>2801</v>
      </c>
      <c r="AN11">
        <f t="shared" si="1"/>
        <v>2772</v>
      </c>
      <c r="AO11">
        <f t="shared" si="1"/>
        <v>2701</v>
      </c>
      <c r="AP11">
        <f t="shared" si="1"/>
        <v>2624</v>
      </c>
      <c r="AQ11">
        <f t="shared" si="1"/>
        <v>2643</v>
      </c>
      <c r="AR11">
        <f t="shared" si="1"/>
        <v>2627</v>
      </c>
      <c r="AS11">
        <f t="shared" si="1"/>
        <v>2691</v>
      </c>
      <c r="AT11">
        <f t="shared" si="1"/>
        <v>2697</v>
      </c>
      <c r="AU11">
        <f t="shared" si="1"/>
        <v>2520</v>
      </c>
    </row>
    <row r="12" spans="1:47" x14ac:dyDescent="0.25">
      <c r="A12" t="s">
        <v>1861</v>
      </c>
      <c r="B12">
        <v>2536</v>
      </c>
      <c r="C12">
        <v>1248</v>
      </c>
      <c r="D12">
        <v>1288</v>
      </c>
      <c r="E12">
        <v>464</v>
      </c>
      <c r="F12">
        <v>294</v>
      </c>
      <c r="G12">
        <v>170</v>
      </c>
      <c r="H12">
        <v>879</v>
      </c>
      <c r="I12">
        <v>506</v>
      </c>
      <c r="J12">
        <v>373</v>
      </c>
      <c r="K12">
        <v>1193</v>
      </c>
      <c r="L12">
        <v>448</v>
      </c>
      <c r="M12">
        <v>745</v>
      </c>
      <c r="O12" t="s">
        <v>1861</v>
      </c>
      <c r="P12">
        <f t="shared" si="3"/>
        <v>2536</v>
      </c>
      <c r="S12">
        <v>2018</v>
      </c>
      <c r="T12">
        <f t="shared" si="2"/>
        <v>3343</v>
      </c>
      <c r="U12">
        <f t="shared" si="0"/>
        <v>3359</v>
      </c>
      <c r="V12">
        <f t="shared" si="0"/>
        <v>3364</v>
      </c>
      <c r="W12">
        <f t="shared" si="0"/>
        <v>3322</v>
      </c>
      <c r="X12">
        <f t="shared" si="0"/>
        <v>3403</v>
      </c>
      <c r="Y12">
        <f t="shared" si="0"/>
        <v>3513</v>
      </c>
      <c r="Z12">
        <f t="shared" si="0"/>
        <v>3660</v>
      </c>
      <c r="AA12">
        <f t="shared" si="0"/>
        <v>3691</v>
      </c>
      <c r="AB12">
        <f t="shared" si="0"/>
        <v>3937</v>
      </c>
      <c r="AC12">
        <f t="shared" si="0"/>
        <v>4092</v>
      </c>
      <c r="AD12">
        <f t="shared" si="0"/>
        <v>3733</v>
      </c>
      <c r="AE12">
        <f t="shared" si="0"/>
        <v>3430</v>
      </c>
      <c r="AF12">
        <f t="shared" si="0"/>
        <v>3225</v>
      </c>
      <c r="AG12">
        <f t="shared" si="0"/>
        <v>3040</v>
      </c>
      <c r="AH12">
        <f t="shared" si="0"/>
        <v>2860</v>
      </c>
      <c r="AI12">
        <f t="shared" si="1"/>
        <v>2760</v>
      </c>
      <c r="AJ12">
        <f t="shared" si="1"/>
        <v>2663</v>
      </c>
      <c r="AK12">
        <f t="shared" si="1"/>
        <v>2645</v>
      </c>
      <c r="AL12">
        <f t="shared" si="1"/>
        <v>2641</v>
      </c>
      <c r="AM12">
        <f t="shared" si="1"/>
        <v>2606</v>
      </c>
      <c r="AN12">
        <f t="shared" si="1"/>
        <v>2674</v>
      </c>
      <c r="AO12">
        <f t="shared" si="1"/>
        <v>2776</v>
      </c>
      <c r="AP12">
        <f t="shared" si="1"/>
        <v>2679</v>
      </c>
      <c r="AQ12">
        <f t="shared" si="1"/>
        <v>2557</v>
      </c>
      <c r="AR12">
        <f t="shared" si="1"/>
        <v>2601</v>
      </c>
      <c r="AS12">
        <f t="shared" si="1"/>
        <v>2619</v>
      </c>
      <c r="AT12">
        <f t="shared" si="1"/>
        <v>2726</v>
      </c>
      <c r="AU12">
        <f t="shared" si="1"/>
        <v>2671</v>
      </c>
    </row>
    <row r="13" spans="1:47" x14ac:dyDescent="0.25">
      <c r="A13" t="s">
        <v>1860</v>
      </c>
      <c r="B13">
        <v>2551</v>
      </c>
      <c r="C13">
        <v>1300</v>
      </c>
      <c r="D13">
        <v>1251</v>
      </c>
      <c r="E13">
        <v>503</v>
      </c>
      <c r="F13">
        <v>308</v>
      </c>
      <c r="G13">
        <v>195</v>
      </c>
      <c r="H13">
        <v>888</v>
      </c>
      <c r="I13">
        <v>556</v>
      </c>
      <c r="J13">
        <v>332</v>
      </c>
      <c r="K13">
        <v>1160</v>
      </c>
      <c r="L13">
        <v>436</v>
      </c>
      <c r="M13">
        <v>724</v>
      </c>
      <c r="O13" t="s">
        <v>1860</v>
      </c>
      <c r="P13">
        <f t="shared" si="3"/>
        <v>2551</v>
      </c>
      <c r="S13">
        <v>2019</v>
      </c>
      <c r="T13">
        <f t="shared" si="2"/>
        <v>3062</v>
      </c>
      <c r="U13">
        <f t="shared" si="0"/>
        <v>3262</v>
      </c>
      <c r="V13">
        <f t="shared" si="0"/>
        <v>3150</v>
      </c>
      <c r="W13">
        <f t="shared" si="0"/>
        <v>3178</v>
      </c>
      <c r="X13">
        <f t="shared" si="0"/>
        <v>3143</v>
      </c>
      <c r="Y13">
        <f t="shared" si="0"/>
        <v>3185</v>
      </c>
      <c r="Z13">
        <f t="shared" si="0"/>
        <v>3252</v>
      </c>
      <c r="AA13">
        <f t="shared" si="0"/>
        <v>3222</v>
      </c>
      <c r="AB13">
        <f t="shared" si="0"/>
        <v>3066</v>
      </c>
      <c r="AC13">
        <f t="shared" si="0"/>
        <v>3171</v>
      </c>
      <c r="AD13">
        <f t="shared" si="0"/>
        <v>3227</v>
      </c>
      <c r="AE13">
        <f t="shared" si="0"/>
        <v>3042</v>
      </c>
      <c r="AF13">
        <f t="shared" si="0"/>
        <v>3013</v>
      </c>
      <c r="AG13">
        <f t="shared" si="0"/>
        <v>2900</v>
      </c>
      <c r="AH13">
        <f t="shared" si="0"/>
        <v>2900</v>
      </c>
      <c r="AI13">
        <f t="shared" si="1"/>
        <v>3040</v>
      </c>
      <c r="AJ13">
        <f t="shared" si="1"/>
        <v>2957</v>
      </c>
      <c r="AK13">
        <f t="shared" si="1"/>
        <v>2806</v>
      </c>
      <c r="AL13">
        <f t="shared" si="1"/>
        <v>2771</v>
      </c>
      <c r="AM13">
        <f t="shared" si="1"/>
        <v>2821</v>
      </c>
      <c r="AN13">
        <f t="shared" si="1"/>
        <v>2873</v>
      </c>
      <c r="AO13">
        <f t="shared" si="1"/>
        <v>2732</v>
      </c>
      <c r="AP13">
        <f t="shared" si="1"/>
        <v>2736</v>
      </c>
      <c r="AQ13">
        <f t="shared" si="1"/>
        <v>2650</v>
      </c>
      <c r="AR13">
        <f t="shared" si="1"/>
        <v>2694</v>
      </c>
      <c r="AS13">
        <f t="shared" si="1"/>
        <v>2835</v>
      </c>
      <c r="AT13">
        <f t="shared" si="1"/>
        <v>2725</v>
      </c>
      <c r="AU13">
        <f t="shared" si="1"/>
        <v>2760</v>
      </c>
    </row>
    <row r="14" spans="1:47" x14ac:dyDescent="0.25">
      <c r="A14" t="s">
        <v>1859</v>
      </c>
      <c r="B14">
        <v>2510</v>
      </c>
      <c r="C14">
        <v>1268</v>
      </c>
      <c r="D14">
        <v>1242</v>
      </c>
      <c r="E14">
        <v>481</v>
      </c>
      <c r="F14">
        <v>310</v>
      </c>
      <c r="G14">
        <v>171</v>
      </c>
      <c r="H14">
        <v>838</v>
      </c>
      <c r="I14">
        <v>520</v>
      </c>
      <c r="J14">
        <v>318</v>
      </c>
      <c r="K14">
        <v>1191</v>
      </c>
      <c r="L14">
        <v>438</v>
      </c>
      <c r="M14">
        <v>753</v>
      </c>
      <c r="O14" t="s">
        <v>1859</v>
      </c>
      <c r="P14">
        <f t="shared" si="3"/>
        <v>2510</v>
      </c>
      <c r="S14">
        <v>2020</v>
      </c>
      <c r="T14">
        <f t="shared" si="2"/>
        <v>3096</v>
      </c>
      <c r="U14">
        <f t="shared" si="0"/>
        <v>3364</v>
      </c>
      <c r="V14">
        <f t="shared" si="0"/>
        <v>3154</v>
      </c>
      <c r="W14">
        <f t="shared" si="0"/>
        <v>3043</v>
      </c>
      <c r="X14">
        <f t="shared" si="0"/>
        <v>3160</v>
      </c>
      <c r="Y14">
        <f t="shared" si="0"/>
        <v>3192</v>
      </c>
      <c r="Z14">
        <f t="shared" si="0"/>
        <v>3198</v>
      </c>
      <c r="AA14">
        <f t="shared" si="0"/>
        <v>2957</v>
      </c>
      <c r="AB14">
        <f t="shared" si="0"/>
        <v>3094</v>
      </c>
      <c r="AC14">
        <f t="shared" si="0"/>
        <v>3099</v>
      </c>
      <c r="AD14">
        <f t="shared" si="0"/>
        <v>3216</v>
      </c>
      <c r="AE14">
        <f t="shared" si="0"/>
        <v>3609</v>
      </c>
      <c r="AF14">
        <f t="shared" si="0"/>
        <v>4456</v>
      </c>
      <c r="AG14">
        <f t="shared" si="0"/>
        <v>5083</v>
      </c>
      <c r="AH14">
        <f t="shared" si="0"/>
        <v>4974</v>
      </c>
      <c r="AI14">
        <f t="shared" si="1"/>
        <v>4297</v>
      </c>
      <c r="AJ14">
        <f t="shared" si="1"/>
        <v>3900</v>
      </c>
      <c r="AK14">
        <f t="shared" si="1"/>
        <v>3374</v>
      </c>
      <c r="AL14">
        <f t="shared" si="1"/>
        <v>2976</v>
      </c>
      <c r="AM14">
        <f t="shared" si="1"/>
        <v>2764</v>
      </c>
      <c r="AN14">
        <f t="shared" si="1"/>
        <v>2764</v>
      </c>
      <c r="AO14">
        <f t="shared" si="1"/>
        <v>2715</v>
      </c>
      <c r="AP14">
        <f t="shared" si="1"/>
        <v>2667</v>
      </c>
      <c r="AQ14">
        <f t="shared" si="1"/>
        <v>2674</v>
      </c>
      <c r="AR14">
        <f t="shared" si="1"/>
        <v>2666</v>
      </c>
      <c r="AS14" t="e">
        <f t="shared" si="1"/>
        <v>#N/A</v>
      </c>
      <c r="AT14" t="e">
        <f t="shared" si="1"/>
        <v>#N/A</v>
      </c>
      <c r="AU14" t="e">
        <f t="shared" si="1"/>
        <v>#N/A</v>
      </c>
    </row>
    <row r="15" spans="1:47" x14ac:dyDescent="0.25">
      <c r="A15" t="s">
        <v>1858</v>
      </c>
      <c r="B15">
        <v>2490</v>
      </c>
      <c r="C15">
        <v>1263</v>
      </c>
      <c r="D15">
        <v>1227</v>
      </c>
      <c r="E15">
        <v>491</v>
      </c>
      <c r="F15">
        <v>318</v>
      </c>
      <c r="G15">
        <v>173</v>
      </c>
      <c r="H15">
        <v>852</v>
      </c>
      <c r="I15">
        <v>517</v>
      </c>
      <c r="J15">
        <v>335</v>
      </c>
      <c r="K15">
        <v>1147</v>
      </c>
      <c r="L15">
        <v>428</v>
      </c>
      <c r="M15">
        <v>719</v>
      </c>
      <c r="O15" t="s">
        <v>1858</v>
      </c>
      <c r="P15">
        <f t="shared" si="3"/>
        <v>2490</v>
      </c>
      <c r="S15" t="s">
        <v>500</v>
      </c>
      <c r="T15" s="2">
        <f>AVERAGE(T5:T13)</f>
        <v>3106.7777777777778</v>
      </c>
      <c r="U15" s="2">
        <f t="shared" ref="U15:AH15" si="4">AVERAGE(U5:U13)</f>
        <v>3134.5555555555557</v>
      </c>
      <c r="V15" s="2">
        <f t="shared" si="4"/>
        <v>3066.6666666666665</v>
      </c>
      <c r="W15" s="2">
        <f t="shared" si="4"/>
        <v>3097.8888888888887</v>
      </c>
      <c r="X15" s="2">
        <f t="shared" si="4"/>
        <v>3109.7777777777778</v>
      </c>
      <c r="Y15" s="2">
        <f t="shared" si="4"/>
        <v>3128.7777777777778</v>
      </c>
      <c r="Z15" s="2">
        <f t="shared" si="4"/>
        <v>3134</v>
      </c>
      <c r="AA15" s="2">
        <f t="shared" si="4"/>
        <v>3176.7777777777778</v>
      </c>
      <c r="AB15" s="2">
        <f t="shared" si="4"/>
        <v>3130.7777777777778</v>
      </c>
      <c r="AC15" s="2">
        <f t="shared" si="4"/>
        <v>3156.7777777777778</v>
      </c>
      <c r="AD15" s="2">
        <f t="shared" si="4"/>
        <v>3042</v>
      </c>
      <c r="AE15" s="2">
        <f t="shared" si="4"/>
        <v>2948.1111111111113</v>
      </c>
      <c r="AF15" s="2">
        <f t="shared" si="4"/>
        <v>2944.2222222222222</v>
      </c>
      <c r="AG15" s="2">
        <f t="shared" si="4"/>
        <v>2847.8888888888887</v>
      </c>
      <c r="AH15" s="2">
        <f t="shared" si="4"/>
        <v>2809.4444444444443</v>
      </c>
      <c r="AI15" s="2">
        <f t="shared" ref="AI15:AU15" si="5">AVERAGE(AI5:AI13)</f>
        <v>2789.4444444444443</v>
      </c>
      <c r="AJ15" s="2">
        <f t="shared" si="5"/>
        <v>2741.1111111111113</v>
      </c>
      <c r="AK15" s="2">
        <f t="shared" si="5"/>
        <v>2654.2222222222222</v>
      </c>
      <c r="AL15" s="2">
        <f t="shared" si="5"/>
        <v>2715.1111111111113</v>
      </c>
      <c r="AM15" s="2">
        <f t="shared" si="5"/>
        <v>2655.4444444444443</v>
      </c>
      <c r="AN15" s="2">
        <f t="shared" si="5"/>
        <v>2658.3333333333335</v>
      </c>
      <c r="AO15" s="2">
        <f t="shared" si="5"/>
        <v>2633.1111111111113</v>
      </c>
      <c r="AP15" s="2">
        <f t="shared" si="5"/>
        <v>2595.6666666666665</v>
      </c>
      <c r="AQ15" s="2">
        <f t="shared" si="5"/>
        <v>2569.2222222222222</v>
      </c>
      <c r="AR15" s="2">
        <f t="shared" si="5"/>
        <v>2560.6666666666665</v>
      </c>
      <c r="AS15" s="2">
        <f t="shared" si="5"/>
        <v>2597</v>
      </c>
      <c r="AT15" s="2">
        <f t="shared" si="5"/>
        <v>2682.1111111111113</v>
      </c>
      <c r="AU15" s="2">
        <f t="shared" si="5"/>
        <v>2573.1111111111113</v>
      </c>
    </row>
    <row r="16" spans="1:47" x14ac:dyDescent="0.25">
      <c r="A16" t="s">
        <v>1857</v>
      </c>
      <c r="B16">
        <v>2770</v>
      </c>
      <c r="C16">
        <v>1394</v>
      </c>
      <c r="D16">
        <v>1376</v>
      </c>
      <c r="E16">
        <v>513</v>
      </c>
      <c r="F16">
        <v>306</v>
      </c>
      <c r="G16">
        <v>207</v>
      </c>
      <c r="H16">
        <v>986</v>
      </c>
      <c r="I16">
        <v>604</v>
      </c>
      <c r="J16">
        <v>382</v>
      </c>
      <c r="K16">
        <v>1271</v>
      </c>
      <c r="L16">
        <v>484</v>
      </c>
      <c r="M16">
        <v>787</v>
      </c>
      <c r="O16" t="s">
        <v>1857</v>
      </c>
      <c r="P16">
        <f t="shared" si="3"/>
        <v>2770</v>
      </c>
    </row>
    <row r="17" spans="1:47" x14ac:dyDescent="0.25">
      <c r="A17" t="s">
        <v>1856</v>
      </c>
      <c r="B17">
        <v>2800</v>
      </c>
      <c r="C17">
        <v>1396</v>
      </c>
      <c r="D17">
        <v>1404</v>
      </c>
      <c r="E17">
        <v>486</v>
      </c>
      <c r="F17">
        <v>302</v>
      </c>
      <c r="G17">
        <v>184</v>
      </c>
      <c r="H17">
        <v>980</v>
      </c>
      <c r="I17">
        <v>600</v>
      </c>
      <c r="J17">
        <v>380</v>
      </c>
      <c r="K17">
        <v>1334</v>
      </c>
      <c r="L17">
        <v>494</v>
      </c>
      <c r="M17">
        <v>840</v>
      </c>
      <c r="O17" t="s">
        <v>1856</v>
      </c>
      <c r="P17">
        <f t="shared" si="3"/>
        <v>2800</v>
      </c>
      <c r="T17">
        <v>1</v>
      </c>
      <c r="U17">
        <v>2</v>
      </c>
      <c r="V17">
        <v>3</v>
      </c>
      <c r="W17">
        <v>4</v>
      </c>
      <c r="X17">
        <v>5</v>
      </c>
      <c r="Y17">
        <v>6</v>
      </c>
      <c r="Z17">
        <v>7</v>
      </c>
      <c r="AA17">
        <v>8</v>
      </c>
      <c r="AB17">
        <v>9</v>
      </c>
      <c r="AC17">
        <v>10</v>
      </c>
      <c r="AD17">
        <v>11</v>
      </c>
      <c r="AE17">
        <v>12</v>
      </c>
      <c r="AF17">
        <v>13</v>
      </c>
      <c r="AG17">
        <v>14</v>
      </c>
      <c r="AH17">
        <v>15</v>
      </c>
      <c r="AI17">
        <v>16</v>
      </c>
      <c r="AJ17">
        <v>17</v>
      </c>
      <c r="AK17">
        <v>18</v>
      </c>
      <c r="AL17">
        <v>19</v>
      </c>
      <c r="AM17">
        <v>20</v>
      </c>
      <c r="AN17">
        <v>21</v>
      </c>
      <c r="AO17">
        <v>22</v>
      </c>
      <c r="AP17">
        <v>23</v>
      </c>
      <c r="AQ17">
        <v>24</v>
      </c>
      <c r="AR17">
        <v>25</v>
      </c>
      <c r="AS17">
        <v>26</v>
      </c>
      <c r="AT17">
        <v>27</v>
      </c>
      <c r="AU17">
        <v>28</v>
      </c>
    </row>
    <row r="18" spans="1:47" x14ac:dyDescent="0.25">
      <c r="A18" t="s">
        <v>1855</v>
      </c>
      <c r="B18">
        <v>2786</v>
      </c>
      <c r="C18">
        <v>1394</v>
      </c>
      <c r="D18">
        <v>1392</v>
      </c>
      <c r="E18">
        <v>516</v>
      </c>
      <c r="F18">
        <v>328</v>
      </c>
      <c r="G18">
        <v>188</v>
      </c>
      <c r="H18">
        <v>958</v>
      </c>
      <c r="I18">
        <v>578</v>
      </c>
      <c r="J18">
        <v>380</v>
      </c>
      <c r="K18">
        <v>1312</v>
      </c>
      <c r="L18">
        <v>488</v>
      </c>
      <c r="M18">
        <v>824</v>
      </c>
      <c r="O18" t="s">
        <v>1855</v>
      </c>
      <c r="P18">
        <f t="shared" si="3"/>
        <v>2786</v>
      </c>
      <c r="S18">
        <v>2011</v>
      </c>
      <c r="T18" s="2">
        <f>T5-T$28</f>
        <v>-189.77777777777783</v>
      </c>
      <c r="U18" s="2">
        <f>U5+T18-U$15</f>
        <v>-505.33333333333348</v>
      </c>
      <c r="V18" s="2">
        <f t="shared" ref="V18:AH27" si="6">V5+U18-V$15</f>
        <v>-948</v>
      </c>
      <c r="W18" s="2">
        <f t="shared" si="6"/>
        <v>-1425.8888888888887</v>
      </c>
      <c r="X18" s="2">
        <f t="shared" si="6"/>
        <v>-1807.6666666666665</v>
      </c>
      <c r="Y18" s="2">
        <f t="shared" si="6"/>
        <v>-2261.4444444444443</v>
      </c>
      <c r="Z18" s="2">
        <f t="shared" si="6"/>
        <v>-2774.4444444444443</v>
      </c>
      <c r="AA18" s="2">
        <f t="shared" si="6"/>
        <v>-3300.2222222222222</v>
      </c>
      <c r="AB18" s="2">
        <f t="shared" si="6"/>
        <v>-3745</v>
      </c>
      <c r="AC18" s="2">
        <f t="shared" si="6"/>
        <v>-4187.7777777777774</v>
      </c>
      <c r="AD18" s="2">
        <f t="shared" si="6"/>
        <v>-4502.7777777777774</v>
      </c>
      <c r="AE18" s="2">
        <f t="shared" si="6"/>
        <v>-4764.8888888888887</v>
      </c>
      <c r="AF18" s="2">
        <f t="shared" si="6"/>
        <v>-4970.1111111111113</v>
      </c>
      <c r="AG18" s="2">
        <f t="shared" si="6"/>
        <v>-5226</v>
      </c>
      <c r="AH18" s="2">
        <f t="shared" si="6"/>
        <v>-5383.4444444444443</v>
      </c>
      <c r="AI18" s="2">
        <f t="shared" ref="AI18:AI27" si="7">AI5+AH18-AI$15</f>
        <v>-5478.8888888888887</v>
      </c>
      <c r="AJ18" s="2">
        <f t="shared" ref="AJ18:AJ27" si="8">AJ5+AI18-AJ$15</f>
        <v>-5629</v>
      </c>
      <c r="AK18" s="2">
        <f t="shared" ref="AK18:AK27" si="9">AK5+AJ18-AK$15</f>
        <v>-5740.2222222222226</v>
      </c>
      <c r="AL18" s="2">
        <f t="shared" ref="AL18:AL27" si="10">AL5+AK18-AL$15</f>
        <v>-5849.3333333333339</v>
      </c>
      <c r="AM18" s="2">
        <f t="shared" ref="AM18:AM27" si="11">AM5+AL18-AM$15</f>
        <v>-5953.7777777777783</v>
      </c>
      <c r="AN18" s="2">
        <f t="shared" ref="AN18:AN27" si="12">AN5+AM18-AN$15</f>
        <v>-6070.1111111111113</v>
      </c>
      <c r="AO18" s="2">
        <f t="shared" ref="AO18:AO27" si="13">AO5+AN18-AO$15</f>
        <v>-6226.2222222222226</v>
      </c>
      <c r="AP18" s="2">
        <f t="shared" ref="AP18:AP27" si="14">AP5+AO18-AP$15</f>
        <v>-6342.8888888888887</v>
      </c>
      <c r="AQ18" s="2">
        <f t="shared" ref="AQ18:AQ27" si="15">AQ5+AP18-AQ$15</f>
        <v>-6423.1111111111113</v>
      </c>
      <c r="AR18" s="2">
        <f t="shared" ref="AR18:AR27" si="16">AR5+AQ18-AR$15</f>
        <v>-6570.7777777777774</v>
      </c>
      <c r="AS18" s="2">
        <f t="shared" ref="AS18:AS27" si="17">AS5+AR18-AS$15</f>
        <v>-6632.7777777777774</v>
      </c>
      <c r="AT18" s="2">
        <f t="shared" ref="AT18:AT27" si="18">AT5+AS18-AT$15</f>
        <v>-6689.8888888888887</v>
      </c>
      <c r="AU18" s="2">
        <f t="shared" ref="AU18:AU27" si="19">AU5+AT18-AU$15</f>
        <v>-6750</v>
      </c>
    </row>
    <row r="19" spans="1:47" x14ac:dyDescent="0.25">
      <c r="A19" t="s">
        <v>1854</v>
      </c>
      <c r="B19">
        <v>2634</v>
      </c>
      <c r="C19">
        <v>1348</v>
      </c>
      <c r="D19">
        <v>1286</v>
      </c>
      <c r="E19">
        <v>498</v>
      </c>
      <c r="F19">
        <v>330</v>
      </c>
      <c r="G19">
        <v>168</v>
      </c>
      <c r="H19">
        <v>923</v>
      </c>
      <c r="I19">
        <v>547</v>
      </c>
      <c r="J19">
        <v>376</v>
      </c>
      <c r="K19">
        <v>1213</v>
      </c>
      <c r="L19">
        <v>471</v>
      </c>
      <c r="M19">
        <v>742</v>
      </c>
      <c r="O19" t="s">
        <v>1854</v>
      </c>
      <c r="P19">
        <f t="shared" si="3"/>
        <v>2634</v>
      </c>
      <c r="S19">
        <v>2012</v>
      </c>
      <c r="T19" s="2">
        <f t="shared" ref="T19:T27" si="20">T6-T$28</f>
        <v>-176.77777777777783</v>
      </c>
      <c r="U19" s="2">
        <f t="shared" ref="U19:AE27" si="21">U6+T19-U$15</f>
        <v>-538.33333333333348</v>
      </c>
      <c r="V19" s="2">
        <f t="shared" si="21"/>
        <v>-820</v>
      </c>
      <c r="W19" s="2">
        <f t="shared" si="21"/>
        <v>-1128.8888888888887</v>
      </c>
      <c r="X19" s="2">
        <f t="shared" si="21"/>
        <v>-1423.6666666666665</v>
      </c>
      <c r="Y19" s="2">
        <f t="shared" si="21"/>
        <v>-1518.4444444444443</v>
      </c>
      <c r="Z19" s="2">
        <f t="shared" si="21"/>
        <v>-1563.4444444444443</v>
      </c>
      <c r="AA19" s="2">
        <f t="shared" si="21"/>
        <v>-1705.2222222222222</v>
      </c>
      <c r="AB19" s="2">
        <f t="shared" si="21"/>
        <v>-1775</v>
      </c>
      <c r="AC19" s="2">
        <f t="shared" si="21"/>
        <v>-1980.7777777777778</v>
      </c>
      <c r="AD19" s="2">
        <f t="shared" si="21"/>
        <v>-2131.7777777777778</v>
      </c>
      <c r="AE19" s="2">
        <f t="shared" si="21"/>
        <v>-2262.8888888888891</v>
      </c>
      <c r="AF19" s="2">
        <f t="shared" si="6"/>
        <v>-2414.1111111111113</v>
      </c>
      <c r="AG19" s="2">
        <f t="shared" si="6"/>
        <v>-2457</v>
      </c>
      <c r="AH19" s="2">
        <f t="shared" si="6"/>
        <v>-2509.4444444444443</v>
      </c>
      <c r="AI19" s="2">
        <f t="shared" si="7"/>
        <v>-2512.8888888888887</v>
      </c>
      <c r="AJ19" s="2">
        <f t="shared" si="8"/>
        <v>-2481</v>
      </c>
      <c r="AK19" s="2">
        <f t="shared" si="9"/>
        <v>-2526.2222222222222</v>
      </c>
      <c r="AL19" s="2">
        <f t="shared" si="10"/>
        <v>-2588.3333333333335</v>
      </c>
      <c r="AM19" s="2">
        <f t="shared" si="11"/>
        <v>-2706.7777777777778</v>
      </c>
      <c r="AN19" s="2">
        <f t="shared" si="12"/>
        <v>-2638.1111111111113</v>
      </c>
      <c r="AO19" s="2">
        <f t="shared" si="13"/>
        <v>-2713.2222222222226</v>
      </c>
      <c r="AP19" s="2">
        <f t="shared" si="14"/>
        <v>-2723.8888888888891</v>
      </c>
      <c r="AQ19" s="2">
        <f t="shared" si="15"/>
        <v>-2735.1111111111113</v>
      </c>
      <c r="AR19" s="2">
        <f t="shared" si="16"/>
        <v>-2721.7777777777778</v>
      </c>
      <c r="AS19" s="2">
        <f t="shared" si="17"/>
        <v>-2757.7777777777778</v>
      </c>
      <c r="AT19" s="2">
        <f t="shared" si="18"/>
        <v>-2800.8888888888891</v>
      </c>
      <c r="AU19" s="2">
        <f t="shared" si="19"/>
        <v>-2924.0000000000005</v>
      </c>
    </row>
    <row r="20" spans="1:47" x14ac:dyDescent="0.25">
      <c r="A20" t="s">
        <v>1853</v>
      </c>
      <c r="B20">
        <v>2717</v>
      </c>
      <c r="C20">
        <v>1355</v>
      </c>
      <c r="D20">
        <v>1362</v>
      </c>
      <c r="E20">
        <v>492</v>
      </c>
      <c r="F20">
        <v>317</v>
      </c>
      <c r="G20">
        <v>175</v>
      </c>
      <c r="H20">
        <v>901</v>
      </c>
      <c r="I20">
        <v>531</v>
      </c>
      <c r="J20">
        <v>370</v>
      </c>
      <c r="K20">
        <v>1324</v>
      </c>
      <c r="L20">
        <v>507</v>
      </c>
      <c r="M20">
        <v>817</v>
      </c>
      <c r="O20" t="s">
        <v>1853</v>
      </c>
      <c r="P20">
        <f t="shared" si="3"/>
        <v>2717</v>
      </c>
      <c r="S20">
        <v>2013</v>
      </c>
      <c r="T20" s="2">
        <f t="shared" si="20"/>
        <v>-159.77777777777783</v>
      </c>
      <c r="U20" s="2">
        <f t="shared" si="21"/>
        <v>-256.33333333333348</v>
      </c>
      <c r="V20" s="2">
        <f t="shared" si="21"/>
        <v>-312</v>
      </c>
      <c r="W20" s="2">
        <f t="shared" si="21"/>
        <v>-327.88888888888869</v>
      </c>
      <c r="X20" s="2">
        <f t="shared" si="21"/>
        <v>-245.66666666666652</v>
      </c>
      <c r="Y20" s="2">
        <f t="shared" si="21"/>
        <v>-231.44444444444434</v>
      </c>
      <c r="Z20" s="2">
        <f t="shared" si="21"/>
        <v>-332.44444444444434</v>
      </c>
      <c r="AA20" s="2">
        <f t="shared" si="21"/>
        <v>-298.22222222222217</v>
      </c>
      <c r="AB20" s="2">
        <f t="shared" si="21"/>
        <v>-259</v>
      </c>
      <c r="AC20" s="2">
        <f t="shared" si="21"/>
        <v>-122.77777777777783</v>
      </c>
      <c r="AD20" s="2">
        <f t="shared" si="21"/>
        <v>-125.77777777777783</v>
      </c>
      <c r="AE20" s="2">
        <f t="shared" si="21"/>
        <v>-35.888888888889142</v>
      </c>
      <c r="AF20" s="2">
        <f t="shared" si="6"/>
        <v>86.888888888888687</v>
      </c>
      <c r="AG20" s="2">
        <f t="shared" si="6"/>
        <v>213</v>
      </c>
      <c r="AH20" s="2">
        <f t="shared" si="6"/>
        <v>462.55555555555566</v>
      </c>
      <c r="AI20" s="2">
        <f t="shared" si="7"/>
        <v>532.11111111111131</v>
      </c>
      <c r="AJ20" s="2">
        <f t="shared" si="8"/>
        <v>518</v>
      </c>
      <c r="AK20" s="2">
        <f t="shared" si="9"/>
        <v>423.77777777777783</v>
      </c>
      <c r="AL20" s="2">
        <f t="shared" si="10"/>
        <v>360.66666666666652</v>
      </c>
      <c r="AM20" s="2">
        <f t="shared" si="11"/>
        <v>276.22222222222217</v>
      </c>
      <c r="AN20" s="2">
        <f t="shared" si="12"/>
        <v>116.88888888888869</v>
      </c>
      <c r="AO20" s="2">
        <f t="shared" si="13"/>
        <v>84.777777777777374</v>
      </c>
      <c r="AP20" s="2">
        <f t="shared" si="14"/>
        <v>66.111111111110858</v>
      </c>
      <c r="AQ20" s="2">
        <f t="shared" si="15"/>
        <v>-5.1111111111113132</v>
      </c>
      <c r="AR20" s="2">
        <f t="shared" si="16"/>
        <v>-26.777777777777828</v>
      </c>
      <c r="AS20" s="2">
        <f t="shared" si="17"/>
        <v>-130.77777777777783</v>
      </c>
      <c r="AT20" s="2">
        <f t="shared" si="18"/>
        <v>-279.88888888888914</v>
      </c>
      <c r="AU20" s="2">
        <f t="shared" si="19"/>
        <v>-392.00000000000045</v>
      </c>
    </row>
    <row r="21" spans="1:47" x14ac:dyDescent="0.25">
      <c r="A21" t="s">
        <v>1852</v>
      </c>
      <c r="B21">
        <v>2645</v>
      </c>
      <c r="C21">
        <v>1383</v>
      </c>
      <c r="D21">
        <v>1262</v>
      </c>
      <c r="E21">
        <v>499</v>
      </c>
      <c r="F21">
        <v>320</v>
      </c>
      <c r="G21">
        <v>179</v>
      </c>
      <c r="H21">
        <v>970</v>
      </c>
      <c r="I21">
        <v>584</v>
      </c>
      <c r="J21">
        <v>386</v>
      </c>
      <c r="K21">
        <v>1176</v>
      </c>
      <c r="L21">
        <v>479</v>
      </c>
      <c r="M21">
        <v>697</v>
      </c>
      <c r="O21" t="s">
        <v>1852</v>
      </c>
      <c r="P21">
        <f t="shared" si="3"/>
        <v>2645</v>
      </c>
      <c r="S21">
        <v>2014</v>
      </c>
      <c r="T21" s="2">
        <f t="shared" si="20"/>
        <v>-340.77777777777783</v>
      </c>
      <c r="U21" s="2">
        <f t="shared" si="21"/>
        <v>-656.33333333333348</v>
      </c>
      <c r="V21" s="2">
        <f t="shared" si="21"/>
        <v>-983</v>
      </c>
      <c r="W21" s="2">
        <f t="shared" si="21"/>
        <v>-1370.8888888888887</v>
      </c>
      <c r="X21" s="2">
        <f t="shared" si="21"/>
        <v>-1772.6666666666665</v>
      </c>
      <c r="Y21" s="2">
        <f t="shared" si="21"/>
        <v>-2046.4444444444443</v>
      </c>
      <c r="Z21" s="2">
        <f t="shared" si="21"/>
        <v>-2384.4444444444443</v>
      </c>
      <c r="AA21" s="2">
        <f t="shared" si="21"/>
        <v>-2808.2222222222222</v>
      </c>
      <c r="AB21" s="2">
        <f t="shared" si="21"/>
        <v>-3226</v>
      </c>
      <c r="AC21" s="2">
        <f t="shared" si="21"/>
        <v>-3619.7777777777778</v>
      </c>
      <c r="AD21" s="2">
        <f t="shared" si="21"/>
        <v>-3891.7777777777778</v>
      </c>
      <c r="AE21" s="2">
        <f t="shared" si="21"/>
        <v>-4177.8888888888887</v>
      </c>
      <c r="AF21" s="2">
        <f t="shared" si="6"/>
        <v>-4432.1111111111113</v>
      </c>
      <c r="AG21" s="2">
        <f t="shared" si="6"/>
        <v>-4573</v>
      </c>
      <c r="AH21" s="2">
        <f t="shared" si="6"/>
        <v>-4790.4444444444443</v>
      </c>
      <c r="AI21" s="2">
        <f t="shared" si="7"/>
        <v>-4970.8888888888887</v>
      </c>
      <c r="AJ21" s="2">
        <f t="shared" si="8"/>
        <v>-5102</v>
      </c>
      <c r="AK21" s="2">
        <f t="shared" si="9"/>
        <v>-5228.2222222222226</v>
      </c>
      <c r="AL21" s="2">
        <f t="shared" si="10"/>
        <v>-5325.3333333333339</v>
      </c>
      <c r="AM21" s="2">
        <f t="shared" si="11"/>
        <v>-5360.7777777777783</v>
      </c>
      <c r="AN21" s="2">
        <f t="shared" si="12"/>
        <v>-5460.1111111111113</v>
      </c>
      <c r="AO21" s="2">
        <f t="shared" si="13"/>
        <v>-5582.2222222222226</v>
      </c>
      <c r="AP21" s="2">
        <f t="shared" si="14"/>
        <v>-5678.8888888888887</v>
      </c>
      <c r="AQ21" s="2">
        <f t="shared" si="15"/>
        <v>-5820.1111111111113</v>
      </c>
      <c r="AR21" s="2">
        <f t="shared" si="16"/>
        <v>-5938.7777777777774</v>
      </c>
      <c r="AS21" s="2">
        <f t="shared" si="17"/>
        <v>-6052.7777777777774</v>
      </c>
      <c r="AT21" s="2">
        <f t="shared" si="18"/>
        <v>-6081.8888888888887</v>
      </c>
      <c r="AU21" s="2">
        <f t="shared" si="19"/>
        <v>-6086</v>
      </c>
    </row>
    <row r="22" spans="1:47" x14ac:dyDescent="0.25">
      <c r="A22" t="s">
        <v>1851</v>
      </c>
      <c r="B22">
        <v>2691</v>
      </c>
      <c r="C22">
        <v>1338</v>
      </c>
      <c r="D22">
        <v>1353</v>
      </c>
      <c r="E22">
        <v>508</v>
      </c>
      <c r="F22">
        <v>329</v>
      </c>
      <c r="G22">
        <v>179</v>
      </c>
      <c r="H22">
        <v>937</v>
      </c>
      <c r="I22">
        <v>548</v>
      </c>
      <c r="J22">
        <v>389</v>
      </c>
      <c r="K22">
        <v>1246</v>
      </c>
      <c r="L22">
        <v>461</v>
      </c>
      <c r="M22">
        <v>785</v>
      </c>
      <c r="O22" t="s">
        <v>1851</v>
      </c>
      <c r="P22">
        <f t="shared" si="3"/>
        <v>2691</v>
      </c>
      <c r="S22">
        <v>2015</v>
      </c>
      <c r="T22" s="2">
        <f t="shared" si="20"/>
        <v>148.22222222222217</v>
      </c>
      <c r="U22" s="2">
        <f t="shared" si="21"/>
        <v>442.66666666666652</v>
      </c>
      <c r="V22" s="2">
        <f t="shared" si="21"/>
        <v>753</v>
      </c>
      <c r="W22" s="2">
        <f t="shared" si="21"/>
        <v>1008.1111111111113</v>
      </c>
      <c r="X22" s="2">
        <f t="shared" si="21"/>
        <v>1220.3333333333335</v>
      </c>
      <c r="Y22" s="2">
        <f t="shared" si="21"/>
        <v>1363.5555555555561</v>
      </c>
      <c r="Z22" s="2">
        <f t="shared" si="21"/>
        <v>1540.5555555555566</v>
      </c>
      <c r="AA22" s="2">
        <f t="shared" si="21"/>
        <v>1744.7777777777787</v>
      </c>
      <c r="AB22" s="2">
        <f t="shared" si="21"/>
        <v>1821.0000000000014</v>
      </c>
      <c r="AC22" s="2">
        <f t="shared" si="21"/>
        <v>1886.222222222224</v>
      </c>
      <c r="AD22" s="2">
        <f t="shared" si="21"/>
        <v>1930.2222222222244</v>
      </c>
      <c r="AE22" s="2">
        <f t="shared" si="21"/>
        <v>2034.1111111111131</v>
      </c>
      <c r="AF22" s="2">
        <f t="shared" si="6"/>
        <v>2173.888888888891</v>
      </c>
      <c r="AG22" s="2">
        <f t="shared" si="6"/>
        <v>2165.0000000000018</v>
      </c>
      <c r="AH22" s="2">
        <f t="shared" si="6"/>
        <v>2243.5555555555575</v>
      </c>
      <c r="AI22" s="2">
        <f t="shared" si="7"/>
        <v>2347.1111111111131</v>
      </c>
      <c r="AJ22" s="2">
        <f t="shared" si="8"/>
        <v>2435.0000000000018</v>
      </c>
      <c r="AK22" s="2">
        <f t="shared" si="9"/>
        <v>2454.7777777777796</v>
      </c>
      <c r="AL22" s="2">
        <f t="shared" si="10"/>
        <v>2480.6666666666679</v>
      </c>
      <c r="AM22" s="2">
        <f t="shared" si="11"/>
        <v>2546.2222222222235</v>
      </c>
      <c r="AN22" s="2">
        <f t="shared" si="12"/>
        <v>2453.8888888888901</v>
      </c>
      <c r="AO22" s="2">
        <f t="shared" si="13"/>
        <v>2480.7777777777792</v>
      </c>
      <c r="AP22" s="2">
        <f t="shared" si="14"/>
        <v>2480.1111111111127</v>
      </c>
      <c r="AQ22" s="2">
        <f t="shared" si="15"/>
        <v>2590.888888888891</v>
      </c>
      <c r="AR22" s="2">
        <f t="shared" si="16"/>
        <v>2589.222222222224</v>
      </c>
      <c r="AS22" s="2">
        <f t="shared" si="17"/>
        <v>2539.2222222222244</v>
      </c>
      <c r="AT22" s="2">
        <f t="shared" si="18"/>
        <v>2705.1111111111131</v>
      </c>
      <c r="AU22" s="2">
        <f t="shared" si="19"/>
        <v>2719.0000000000018</v>
      </c>
    </row>
    <row r="23" spans="1:47" x14ac:dyDescent="0.25">
      <c r="A23" t="s">
        <v>1850</v>
      </c>
      <c r="B23">
        <v>2645</v>
      </c>
      <c r="C23">
        <v>1317</v>
      </c>
      <c r="D23">
        <v>1328</v>
      </c>
      <c r="E23">
        <v>488</v>
      </c>
      <c r="F23">
        <v>308</v>
      </c>
      <c r="G23">
        <v>180</v>
      </c>
      <c r="H23">
        <v>906</v>
      </c>
      <c r="I23">
        <v>539</v>
      </c>
      <c r="J23">
        <v>367</v>
      </c>
      <c r="K23">
        <v>1251</v>
      </c>
      <c r="L23">
        <v>470</v>
      </c>
      <c r="M23">
        <v>781</v>
      </c>
      <c r="O23" t="s">
        <v>1850</v>
      </c>
      <c r="P23">
        <f t="shared" si="3"/>
        <v>2645</v>
      </c>
      <c r="S23">
        <v>2016</v>
      </c>
      <c r="T23" s="2">
        <f t="shared" si="20"/>
        <v>66.222222222222172</v>
      </c>
      <c r="U23" s="2">
        <f t="shared" si="21"/>
        <v>6.6666666666665151</v>
      </c>
      <c r="V23" s="2">
        <f t="shared" si="21"/>
        <v>2</v>
      </c>
      <c r="W23" s="2">
        <f t="shared" si="21"/>
        <v>105.11111111111131</v>
      </c>
      <c r="X23" s="2">
        <f t="shared" si="21"/>
        <v>98.333333333333485</v>
      </c>
      <c r="Y23" s="2">
        <f t="shared" si="21"/>
        <v>5.5555555555556566</v>
      </c>
      <c r="Z23" s="2">
        <f t="shared" si="21"/>
        <v>-101.44444444444434</v>
      </c>
      <c r="AA23" s="2">
        <f t="shared" si="21"/>
        <v>40.777777777777828</v>
      </c>
      <c r="AB23" s="2">
        <f t="shared" si="21"/>
        <v>95</v>
      </c>
      <c r="AC23" s="2">
        <f t="shared" si="21"/>
        <v>89.222222222222172</v>
      </c>
      <c r="AD23" s="2">
        <f t="shared" si="21"/>
        <v>109.22222222222217</v>
      </c>
      <c r="AE23" s="2">
        <f t="shared" si="21"/>
        <v>189.11111111111086</v>
      </c>
      <c r="AF23" s="2">
        <f t="shared" si="6"/>
        <v>281.88888888888869</v>
      </c>
      <c r="AG23" s="2">
        <f t="shared" si="6"/>
        <v>444</v>
      </c>
      <c r="AH23" s="2">
        <f t="shared" si="6"/>
        <v>401.55555555555566</v>
      </c>
      <c r="AI23" s="2">
        <f t="shared" si="7"/>
        <v>363.11111111111131</v>
      </c>
      <c r="AJ23" s="2">
        <f t="shared" si="8"/>
        <v>364</v>
      </c>
      <c r="AK23" s="2">
        <f t="shared" si="9"/>
        <v>463.77777777777783</v>
      </c>
      <c r="AL23" s="2">
        <f t="shared" si="10"/>
        <v>700.66666666666652</v>
      </c>
      <c r="AM23" s="2">
        <f t="shared" si="11"/>
        <v>716.22222222222217</v>
      </c>
      <c r="AN23" s="2">
        <f t="shared" si="12"/>
        <v>770.88888888888869</v>
      </c>
      <c r="AO23" s="2">
        <f t="shared" si="13"/>
        <v>819.77777777777737</v>
      </c>
      <c r="AP23" s="2">
        <f t="shared" si="14"/>
        <v>811.11111111111086</v>
      </c>
      <c r="AQ23" s="2">
        <f t="shared" si="15"/>
        <v>861.88888888888869</v>
      </c>
      <c r="AR23" s="2">
        <f t="shared" si="16"/>
        <v>898.22222222222217</v>
      </c>
      <c r="AS23" s="2">
        <f t="shared" si="17"/>
        <v>910.22222222222217</v>
      </c>
      <c r="AT23" s="2">
        <f t="shared" si="18"/>
        <v>921.11111111111086</v>
      </c>
      <c r="AU23" s="2">
        <f t="shared" si="19"/>
        <v>974.99999999999955</v>
      </c>
    </row>
    <row r="24" spans="1:47" x14ac:dyDescent="0.25">
      <c r="A24" t="s">
        <v>1849</v>
      </c>
      <c r="B24">
        <v>2628</v>
      </c>
      <c r="C24">
        <v>1338</v>
      </c>
      <c r="D24">
        <v>1290</v>
      </c>
      <c r="E24">
        <v>508</v>
      </c>
      <c r="F24">
        <v>322</v>
      </c>
      <c r="G24">
        <v>186</v>
      </c>
      <c r="H24">
        <v>928</v>
      </c>
      <c r="I24">
        <v>559</v>
      </c>
      <c r="J24">
        <v>369</v>
      </c>
      <c r="K24">
        <v>1192</v>
      </c>
      <c r="L24">
        <v>457</v>
      </c>
      <c r="M24">
        <v>735</v>
      </c>
      <c r="O24" t="s">
        <v>1849</v>
      </c>
      <c r="P24">
        <f t="shared" si="3"/>
        <v>2628</v>
      </c>
      <c r="S24">
        <v>2017</v>
      </c>
      <c r="T24" s="2">
        <f t="shared" si="20"/>
        <v>461.22222222222217</v>
      </c>
      <c r="U24" s="2">
        <f t="shared" si="21"/>
        <v>963.66666666666697</v>
      </c>
      <c r="V24" s="2">
        <f t="shared" si="21"/>
        <v>1384.0000000000005</v>
      </c>
      <c r="W24" s="2">
        <f t="shared" si="21"/>
        <v>1912.1111111111113</v>
      </c>
      <c r="X24" s="2">
        <f t="shared" si="21"/>
        <v>2376.3333333333335</v>
      </c>
      <c r="Y24" s="2">
        <f t="shared" si="21"/>
        <v>2693.5555555555561</v>
      </c>
      <c r="Z24" s="2">
        <f t="shared" si="21"/>
        <v>2976.5555555555566</v>
      </c>
      <c r="AA24" s="2">
        <f t="shared" si="21"/>
        <v>3127.7777777777787</v>
      </c>
      <c r="AB24" s="2">
        <f t="shared" si="21"/>
        <v>3149.0000000000014</v>
      </c>
      <c r="AC24" s="2">
        <f t="shared" si="21"/>
        <v>3046.222222222224</v>
      </c>
      <c r="AD24" s="2">
        <f t="shared" si="21"/>
        <v>2847.2222222222244</v>
      </c>
      <c r="AE24" s="2">
        <f t="shared" si="21"/>
        <v>2677.1111111111131</v>
      </c>
      <c r="AF24" s="2">
        <f t="shared" si="6"/>
        <v>2582.888888888891</v>
      </c>
      <c r="AG24" s="2">
        <f t="shared" si="6"/>
        <v>2499.0000000000018</v>
      </c>
      <c r="AH24" s="2">
        <f t="shared" si="6"/>
        <v>2499.5555555555575</v>
      </c>
      <c r="AI24" s="2">
        <f t="shared" si="7"/>
        <v>2423.1111111111131</v>
      </c>
      <c r="AJ24" s="2">
        <f t="shared" si="8"/>
        <v>2460.0000000000018</v>
      </c>
      <c r="AK24" s="2">
        <f t="shared" si="9"/>
        <v>2574.7777777777796</v>
      </c>
      <c r="AL24" s="2">
        <f t="shared" si="10"/>
        <v>2661.6666666666679</v>
      </c>
      <c r="AM24" s="2">
        <f t="shared" si="11"/>
        <v>2807.2222222222235</v>
      </c>
      <c r="AN24" s="2">
        <f t="shared" si="12"/>
        <v>2920.8888888888901</v>
      </c>
      <c r="AO24" s="2">
        <f t="shared" si="13"/>
        <v>2988.7777777777792</v>
      </c>
      <c r="AP24" s="2">
        <f t="shared" si="14"/>
        <v>3017.1111111111127</v>
      </c>
      <c r="AQ24" s="2">
        <f t="shared" si="15"/>
        <v>3090.888888888891</v>
      </c>
      <c r="AR24" s="2">
        <f t="shared" si="16"/>
        <v>3157.222222222224</v>
      </c>
      <c r="AS24" s="2">
        <f t="shared" si="17"/>
        <v>3251.2222222222244</v>
      </c>
      <c r="AT24" s="2">
        <f t="shared" si="18"/>
        <v>3266.1111111111131</v>
      </c>
      <c r="AU24" s="2">
        <f t="shared" si="19"/>
        <v>3213.0000000000018</v>
      </c>
    </row>
    <row r="25" spans="1:47" x14ac:dyDescent="0.25">
      <c r="A25" t="s">
        <v>1848</v>
      </c>
      <c r="B25">
        <v>2486</v>
      </c>
      <c r="C25">
        <v>1270</v>
      </c>
      <c r="D25">
        <v>1216</v>
      </c>
      <c r="E25">
        <v>528</v>
      </c>
      <c r="F25">
        <v>338</v>
      </c>
      <c r="G25">
        <v>190</v>
      </c>
      <c r="H25">
        <v>869</v>
      </c>
      <c r="I25">
        <v>514</v>
      </c>
      <c r="J25">
        <v>355</v>
      </c>
      <c r="K25">
        <v>1089</v>
      </c>
      <c r="L25">
        <v>418</v>
      </c>
      <c r="M25">
        <v>671</v>
      </c>
      <c r="O25" t="s">
        <v>1848</v>
      </c>
      <c r="P25">
        <f t="shared" si="3"/>
        <v>2486</v>
      </c>
      <c r="S25">
        <v>2018</v>
      </c>
      <c r="T25" s="2">
        <f t="shared" si="20"/>
        <v>236.22222222222217</v>
      </c>
      <c r="U25" s="2">
        <f t="shared" si="21"/>
        <v>460.66666666666652</v>
      </c>
      <c r="V25" s="2">
        <f t="shared" si="21"/>
        <v>758</v>
      </c>
      <c r="W25" s="2">
        <f t="shared" si="21"/>
        <v>982.11111111111131</v>
      </c>
      <c r="X25" s="2">
        <f t="shared" si="21"/>
        <v>1275.3333333333335</v>
      </c>
      <c r="Y25" s="2">
        <f t="shared" si="21"/>
        <v>1659.5555555555561</v>
      </c>
      <c r="Z25" s="2">
        <f t="shared" si="21"/>
        <v>2185.5555555555566</v>
      </c>
      <c r="AA25" s="2">
        <f t="shared" si="21"/>
        <v>2699.7777777777787</v>
      </c>
      <c r="AB25" s="2">
        <f t="shared" si="21"/>
        <v>3506.0000000000014</v>
      </c>
      <c r="AC25" s="2">
        <f t="shared" si="21"/>
        <v>4441.2222222222244</v>
      </c>
      <c r="AD25" s="2">
        <f t="shared" si="21"/>
        <v>5132.2222222222244</v>
      </c>
      <c r="AE25" s="2">
        <f t="shared" si="21"/>
        <v>5614.1111111111131</v>
      </c>
      <c r="AF25" s="2">
        <f t="shared" si="6"/>
        <v>5894.8888888888905</v>
      </c>
      <c r="AG25" s="2">
        <f t="shared" si="6"/>
        <v>6087.0000000000018</v>
      </c>
      <c r="AH25" s="2">
        <f t="shared" si="6"/>
        <v>6137.5555555555575</v>
      </c>
      <c r="AI25" s="2">
        <f t="shared" si="7"/>
        <v>6108.111111111114</v>
      </c>
      <c r="AJ25" s="2">
        <f t="shared" si="8"/>
        <v>6030.0000000000018</v>
      </c>
      <c r="AK25" s="2">
        <f t="shared" si="9"/>
        <v>6020.7777777777792</v>
      </c>
      <c r="AL25" s="2">
        <f t="shared" si="10"/>
        <v>5946.6666666666679</v>
      </c>
      <c r="AM25" s="2">
        <f t="shared" si="11"/>
        <v>5897.2222222222235</v>
      </c>
      <c r="AN25" s="2">
        <f t="shared" si="12"/>
        <v>5912.8888888888887</v>
      </c>
      <c r="AO25" s="2">
        <f t="shared" si="13"/>
        <v>6055.7777777777774</v>
      </c>
      <c r="AP25" s="2">
        <f t="shared" si="14"/>
        <v>6139.1111111111113</v>
      </c>
      <c r="AQ25" s="2">
        <f t="shared" si="15"/>
        <v>6126.8888888888887</v>
      </c>
      <c r="AR25" s="2">
        <f t="shared" si="16"/>
        <v>6167.2222222222226</v>
      </c>
      <c r="AS25" s="2">
        <f t="shared" si="17"/>
        <v>6189.2222222222226</v>
      </c>
      <c r="AT25" s="2">
        <f t="shared" si="18"/>
        <v>6233.1111111111113</v>
      </c>
      <c r="AU25" s="2">
        <f t="shared" si="19"/>
        <v>6331</v>
      </c>
    </row>
    <row r="26" spans="1:47" x14ac:dyDescent="0.25">
      <c r="A26" t="s">
        <v>1847</v>
      </c>
      <c r="B26">
        <v>2482</v>
      </c>
      <c r="C26">
        <v>1247</v>
      </c>
      <c r="D26">
        <v>1235</v>
      </c>
      <c r="E26">
        <v>463</v>
      </c>
      <c r="F26">
        <v>288</v>
      </c>
      <c r="G26">
        <v>175</v>
      </c>
      <c r="H26">
        <v>893</v>
      </c>
      <c r="I26">
        <v>534</v>
      </c>
      <c r="J26">
        <v>359</v>
      </c>
      <c r="K26">
        <v>1126</v>
      </c>
      <c r="L26">
        <v>425</v>
      </c>
      <c r="M26">
        <v>701</v>
      </c>
      <c r="O26" t="s">
        <v>1847</v>
      </c>
      <c r="P26">
        <f t="shared" si="3"/>
        <v>2482</v>
      </c>
      <c r="S26">
        <v>2019</v>
      </c>
      <c r="T26" s="2">
        <f t="shared" si="20"/>
        <v>-44.777777777777828</v>
      </c>
      <c r="U26" s="2">
        <f t="shared" si="21"/>
        <v>82.666666666666515</v>
      </c>
      <c r="V26" s="2">
        <f t="shared" si="21"/>
        <v>166</v>
      </c>
      <c r="W26" s="2">
        <f t="shared" si="21"/>
        <v>246.11111111111131</v>
      </c>
      <c r="X26" s="2">
        <f t="shared" si="21"/>
        <v>279.33333333333348</v>
      </c>
      <c r="Y26" s="2">
        <f t="shared" si="21"/>
        <v>335.55555555555566</v>
      </c>
      <c r="Z26" s="2">
        <f t="shared" si="21"/>
        <v>453.55555555555566</v>
      </c>
      <c r="AA26" s="2">
        <f t="shared" si="21"/>
        <v>498.77777777777783</v>
      </c>
      <c r="AB26" s="2">
        <f t="shared" si="21"/>
        <v>434</v>
      </c>
      <c r="AC26" s="2">
        <f t="shared" si="21"/>
        <v>448.22222222222217</v>
      </c>
      <c r="AD26" s="2">
        <f t="shared" si="21"/>
        <v>633.22222222222217</v>
      </c>
      <c r="AE26" s="2">
        <f t="shared" si="21"/>
        <v>727.11111111111086</v>
      </c>
      <c r="AF26" s="2">
        <f t="shared" si="6"/>
        <v>795.88888888888869</v>
      </c>
      <c r="AG26" s="2">
        <f t="shared" si="6"/>
        <v>848</v>
      </c>
      <c r="AH26" s="2">
        <f t="shared" si="6"/>
        <v>938.55555555555566</v>
      </c>
      <c r="AI26" s="2">
        <f t="shared" si="7"/>
        <v>1189.1111111111113</v>
      </c>
      <c r="AJ26" s="2">
        <f t="shared" si="8"/>
        <v>1405</v>
      </c>
      <c r="AK26" s="2">
        <f t="shared" si="9"/>
        <v>1556.7777777777778</v>
      </c>
      <c r="AL26" s="2">
        <f t="shared" si="10"/>
        <v>1612.6666666666661</v>
      </c>
      <c r="AM26" s="2">
        <f t="shared" si="11"/>
        <v>1778.2222222222217</v>
      </c>
      <c r="AN26" s="2">
        <f t="shared" si="12"/>
        <v>1992.8888888888882</v>
      </c>
      <c r="AO26" s="2">
        <f t="shared" si="13"/>
        <v>2091.7777777777774</v>
      </c>
      <c r="AP26" s="2">
        <f t="shared" si="14"/>
        <v>2232.1111111111109</v>
      </c>
      <c r="AQ26" s="2">
        <f t="shared" si="15"/>
        <v>2312.8888888888891</v>
      </c>
      <c r="AR26" s="2">
        <f t="shared" si="16"/>
        <v>2446.2222222222222</v>
      </c>
      <c r="AS26" s="2">
        <f t="shared" si="17"/>
        <v>2684.2222222222226</v>
      </c>
      <c r="AT26" s="2">
        <f t="shared" si="18"/>
        <v>2727.1111111111113</v>
      </c>
      <c r="AU26" s="2">
        <f t="shared" si="19"/>
        <v>2914</v>
      </c>
    </row>
    <row r="27" spans="1:47" x14ac:dyDescent="0.25">
      <c r="A27" t="s">
        <v>1846</v>
      </c>
      <c r="B27">
        <v>2468</v>
      </c>
      <c r="C27">
        <v>1223</v>
      </c>
      <c r="D27">
        <v>1245</v>
      </c>
      <c r="E27">
        <v>492</v>
      </c>
      <c r="F27">
        <v>277</v>
      </c>
      <c r="G27">
        <v>215</v>
      </c>
      <c r="H27">
        <v>877</v>
      </c>
      <c r="I27">
        <v>531</v>
      </c>
      <c r="J27">
        <v>346</v>
      </c>
      <c r="K27">
        <v>1099</v>
      </c>
      <c r="L27">
        <v>415</v>
      </c>
      <c r="M27">
        <v>684</v>
      </c>
      <c r="O27" t="s">
        <v>1846</v>
      </c>
      <c r="P27">
        <f t="shared" si="3"/>
        <v>2468</v>
      </c>
      <c r="S27">
        <v>2020</v>
      </c>
      <c r="T27" s="2">
        <f t="shared" si="20"/>
        <v>-10.777777777777828</v>
      </c>
      <c r="U27" s="2">
        <f t="shared" si="21"/>
        <v>218.66666666666652</v>
      </c>
      <c r="V27" s="2">
        <f t="shared" si="21"/>
        <v>306</v>
      </c>
      <c r="W27" s="2">
        <f t="shared" si="21"/>
        <v>251.11111111111131</v>
      </c>
      <c r="X27" s="2">
        <f t="shared" si="21"/>
        <v>301.33333333333348</v>
      </c>
      <c r="Y27" s="2">
        <f t="shared" si="21"/>
        <v>364.55555555555566</v>
      </c>
      <c r="Z27" s="2">
        <f t="shared" si="21"/>
        <v>428.55555555555566</v>
      </c>
      <c r="AA27" s="2">
        <f t="shared" si="21"/>
        <v>208.77777777777783</v>
      </c>
      <c r="AB27" s="2">
        <f t="shared" si="21"/>
        <v>172</v>
      </c>
      <c r="AC27" s="2">
        <f t="shared" si="21"/>
        <v>114.22222222222217</v>
      </c>
      <c r="AD27" s="2">
        <f t="shared" si="21"/>
        <v>288.22222222222217</v>
      </c>
      <c r="AE27" s="2">
        <f t="shared" si="21"/>
        <v>949.11111111111086</v>
      </c>
      <c r="AF27" s="2">
        <f t="shared" si="6"/>
        <v>2460.8888888888891</v>
      </c>
      <c r="AG27" s="2">
        <f t="shared" si="6"/>
        <v>4696</v>
      </c>
      <c r="AH27" s="2">
        <f t="shared" si="6"/>
        <v>6860.5555555555557</v>
      </c>
      <c r="AI27" s="2">
        <f t="shared" si="7"/>
        <v>8368.1111111111095</v>
      </c>
      <c r="AJ27" s="2">
        <f t="shared" si="8"/>
        <v>9526.9999999999982</v>
      </c>
      <c r="AK27" s="2">
        <f t="shared" si="9"/>
        <v>10246.777777777776</v>
      </c>
      <c r="AL27" s="2">
        <f t="shared" si="10"/>
        <v>10507.666666666664</v>
      </c>
      <c r="AM27" s="2">
        <f t="shared" si="11"/>
        <v>10616.222222222219</v>
      </c>
      <c r="AN27" s="2">
        <f t="shared" si="12"/>
        <v>10721.888888888885</v>
      </c>
      <c r="AO27" s="2">
        <f t="shared" si="13"/>
        <v>10803.777777777774</v>
      </c>
      <c r="AP27" s="2">
        <f t="shared" si="14"/>
        <v>10875.111111111108</v>
      </c>
      <c r="AQ27" s="2">
        <f t="shared" si="15"/>
        <v>10979.888888888885</v>
      </c>
      <c r="AR27" s="2">
        <f t="shared" si="16"/>
        <v>11085.222222222219</v>
      </c>
      <c r="AS27" s="2" t="e">
        <f t="shared" si="17"/>
        <v>#N/A</v>
      </c>
      <c r="AT27" s="2" t="e">
        <f t="shared" si="18"/>
        <v>#N/A</v>
      </c>
      <c r="AU27" s="2" t="e">
        <f t="shared" si="19"/>
        <v>#N/A</v>
      </c>
    </row>
    <row r="28" spans="1:47" x14ac:dyDescent="0.25">
      <c r="A28" t="s">
        <v>1845</v>
      </c>
      <c r="B28">
        <v>2485</v>
      </c>
      <c r="C28">
        <v>1259</v>
      </c>
      <c r="D28">
        <v>1226</v>
      </c>
      <c r="E28">
        <v>514</v>
      </c>
      <c r="F28">
        <v>333</v>
      </c>
      <c r="G28">
        <v>181</v>
      </c>
      <c r="H28">
        <v>895</v>
      </c>
      <c r="I28">
        <v>528</v>
      </c>
      <c r="J28">
        <v>367</v>
      </c>
      <c r="K28">
        <v>1076</v>
      </c>
      <c r="L28">
        <v>398</v>
      </c>
      <c r="M28">
        <v>678</v>
      </c>
      <c r="O28" t="s">
        <v>1845</v>
      </c>
      <c r="P28">
        <f t="shared" si="3"/>
        <v>2485</v>
      </c>
      <c r="S28" t="s">
        <v>500</v>
      </c>
      <c r="T28" s="2">
        <f>T15</f>
        <v>3106.7777777777778</v>
      </c>
      <c r="U28" s="2">
        <f>U15+T28</f>
        <v>6241.3333333333339</v>
      </c>
      <c r="V28" s="2">
        <f t="shared" ref="V28:AH28" si="22">V15+U28</f>
        <v>9308</v>
      </c>
      <c r="W28" s="2">
        <f t="shared" si="22"/>
        <v>12405.888888888889</v>
      </c>
      <c r="X28" s="2">
        <f t="shared" si="22"/>
        <v>15515.666666666666</v>
      </c>
      <c r="Y28" s="2">
        <f t="shared" si="22"/>
        <v>18644.444444444445</v>
      </c>
      <c r="Z28" s="2">
        <f t="shared" si="22"/>
        <v>21778.444444444445</v>
      </c>
      <c r="AA28" s="2">
        <f t="shared" si="22"/>
        <v>24955.222222222223</v>
      </c>
      <c r="AB28" s="2">
        <f t="shared" si="22"/>
        <v>28086</v>
      </c>
      <c r="AC28" s="2">
        <f t="shared" si="22"/>
        <v>31242.777777777777</v>
      </c>
      <c r="AD28" s="2">
        <f t="shared" si="22"/>
        <v>34284.777777777781</v>
      </c>
      <c r="AE28" s="2">
        <f t="shared" si="22"/>
        <v>37232.888888888891</v>
      </c>
      <c r="AF28" s="2">
        <f t="shared" si="22"/>
        <v>40177.111111111109</v>
      </c>
      <c r="AG28" s="2">
        <f t="shared" si="22"/>
        <v>43025</v>
      </c>
      <c r="AH28" s="2">
        <f t="shared" si="22"/>
        <v>45834.444444444445</v>
      </c>
      <c r="AI28" s="2">
        <f t="shared" ref="AI28" si="23">AI15+AH28</f>
        <v>48623.888888888891</v>
      </c>
      <c r="AJ28" s="2">
        <f t="shared" ref="AJ28" si="24">AJ15+AI28</f>
        <v>51365</v>
      </c>
      <c r="AK28" s="2">
        <f t="shared" ref="AK28" si="25">AK15+AJ28</f>
        <v>54019.222222222219</v>
      </c>
      <c r="AL28" s="2">
        <f t="shared" ref="AL28" si="26">AL15+AK28</f>
        <v>56734.333333333328</v>
      </c>
      <c r="AM28" s="2">
        <f t="shared" ref="AM28" si="27">AM15+AL28</f>
        <v>59389.777777777774</v>
      </c>
      <c r="AN28" s="2">
        <f t="shared" ref="AN28" si="28">AN15+AM28</f>
        <v>62048.111111111109</v>
      </c>
      <c r="AO28" s="2">
        <f t="shared" ref="AO28" si="29">AO15+AN28</f>
        <v>64681.222222222219</v>
      </c>
      <c r="AP28" s="2">
        <f t="shared" ref="AP28" si="30">AP15+AO28</f>
        <v>67276.888888888891</v>
      </c>
      <c r="AQ28" s="2">
        <f t="shared" ref="AQ28" si="31">AQ15+AP28</f>
        <v>69846.111111111109</v>
      </c>
      <c r="AR28" s="2">
        <f t="shared" ref="AR28" si="32">AR15+AQ28</f>
        <v>72406.777777777781</v>
      </c>
      <c r="AS28" s="2">
        <f t="shared" ref="AS28" si="33">AS15+AR28</f>
        <v>75003.777777777781</v>
      </c>
      <c r="AT28" s="2">
        <f t="shared" ref="AT28" si="34">AT15+AS28</f>
        <v>77685.888888888891</v>
      </c>
      <c r="AU28" s="2">
        <f t="shared" ref="AU28" si="35">AU15+AT28</f>
        <v>80259</v>
      </c>
    </row>
    <row r="29" spans="1:47" x14ac:dyDescent="0.25">
      <c r="A29" t="s">
        <v>1844</v>
      </c>
      <c r="B29">
        <v>2319</v>
      </c>
      <c r="C29">
        <v>1180</v>
      </c>
      <c r="D29">
        <v>1139</v>
      </c>
      <c r="E29">
        <v>485</v>
      </c>
      <c r="F29">
        <v>307</v>
      </c>
      <c r="G29">
        <v>178</v>
      </c>
      <c r="H29">
        <v>810</v>
      </c>
      <c r="I29">
        <v>489</v>
      </c>
      <c r="J29">
        <v>321</v>
      </c>
      <c r="K29">
        <v>1024</v>
      </c>
      <c r="L29">
        <v>384</v>
      </c>
      <c r="M29">
        <v>640</v>
      </c>
      <c r="O29" t="s">
        <v>1844</v>
      </c>
      <c r="P29">
        <f t="shared" si="3"/>
        <v>2319</v>
      </c>
    </row>
    <row r="30" spans="1:47" x14ac:dyDescent="0.25">
      <c r="A30" t="s">
        <v>1843</v>
      </c>
      <c r="B30">
        <v>2352</v>
      </c>
      <c r="C30">
        <v>1207</v>
      </c>
      <c r="D30">
        <v>1145</v>
      </c>
      <c r="E30">
        <v>435</v>
      </c>
      <c r="F30">
        <v>266</v>
      </c>
      <c r="G30">
        <v>169</v>
      </c>
      <c r="H30">
        <v>859</v>
      </c>
      <c r="I30">
        <v>521</v>
      </c>
      <c r="J30">
        <v>338</v>
      </c>
      <c r="K30">
        <v>1058</v>
      </c>
      <c r="L30">
        <v>420</v>
      </c>
      <c r="M30">
        <v>638</v>
      </c>
      <c r="O30" t="s">
        <v>1843</v>
      </c>
      <c r="P30">
        <f t="shared" si="3"/>
        <v>2352</v>
      </c>
      <c r="S30" t="s">
        <v>523</v>
      </c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  <c r="AF30">
        <v>13</v>
      </c>
      <c r="AG30">
        <v>14</v>
      </c>
      <c r="AH30">
        <v>15</v>
      </c>
      <c r="AI30">
        <v>16</v>
      </c>
      <c r="AJ30">
        <v>17</v>
      </c>
      <c r="AK30">
        <v>18</v>
      </c>
      <c r="AL30">
        <v>19</v>
      </c>
      <c r="AM30">
        <v>20</v>
      </c>
      <c r="AN30">
        <v>21</v>
      </c>
      <c r="AO30">
        <v>22</v>
      </c>
      <c r="AP30">
        <v>23</v>
      </c>
      <c r="AQ30">
        <v>24</v>
      </c>
      <c r="AR30">
        <v>25</v>
      </c>
      <c r="AS30">
        <v>26</v>
      </c>
      <c r="AT30">
        <v>27</v>
      </c>
      <c r="AU30">
        <v>28</v>
      </c>
    </row>
    <row r="31" spans="1:47" x14ac:dyDescent="0.25">
      <c r="A31" t="s">
        <v>1842</v>
      </c>
      <c r="B31">
        <v>2498</v>
      </c>
      <c r="C31">
        <v>1271</v>
      </c>
      <c r="D31">
        <v>1227</v>
      </c>
      <c r="E31">
        <v>477</v>
      </c>
      <c r="F31">
        <v>296</v>
      </c>
      <c r="G31">
        <v>181</v>
      </c>
      <c r="H31">
        <v>850</v>
      </c>
      <c r="I31">
        <v>522</v>
      </c>
      <c r="J31">
        <v>328</v>
      </c>
      <c r="K31">
        <v>1171</v>
      </c>
      <c r="L31">
        <v>453</v>
      </c>
      <c r="M31">
        <v>718</v>
      </c>
      <c r="O31" t="s">
        <v>1842</v>
      </c>
      <c r="P31">
        <f t="shared" si="3"/>
        <v>2498</v>
      </c>
      <c r="S31" t="s">
        <v>1955</v>
      </c>
      <c r="T31" s="3">
        <f>T18/T$28</f>
        <v>-6.1085082793891507E-2</v>
      </c>
      <c r="U31" s="3">
        <f t="shared" ref="U31:AH40" si="36">U18/U$28</f>
        <v>-8.0965605639820568E-2</v>
      </c>
      <c r="V31" s="3">
        <f t="shared" si="36"/>
        <v>-0.10184787279759347</v>
      </c>
      <c r="W31" s="3">
        <f t="shared" si="36"/>
        <v>-0.11493645490940681</v>
      </c>
      <c r="X31" s="3">
        <f t="shared" si="36"/>
        <v>-0.11650589726512986</v>
      </c>
      <c r="Y31" s="3">
        <f t="shared" si="36"/>
        <v>-0.12129320619785458</v>
      </c>
      <c r="Z31" s="3">
        <f t="shared" si="36"/>
        <v>-0.12739405936552961</v>
      </c>
      <c r="AA31" s="3">
        <f t="shared" si="36"/>
        <v>-0.13224575573137665</v>
      </c>
      <c r="AB31" s="3">
        <f t="shared" si="36"/>
        <v>-0.13334045431887773</v>
      </c>
      <c r="AC31" s="3">
        <f t="shared" si="36"/>
        <v>-0.13403986699148246</v>
      </c>
      <c r="AD31" s="3">
        <f t="shared" si="36"/>
        <v>-0.1313346058989574</v>
      </c>
      <c r="AE31" s="3">
        <f t="shared" si="36"/>
        <v>-0.12797526678921861</v>
      </c>
      <c r="AF31" s="3">
        <f t="shared" si="36"/>
        <v>-0.12370503935352911</v>
      </c>
      <c r="AG31" s="3">
        <f t="shared" si="36"/>
        <v>-0.12146426496223126</v>
      </c>
      <c r="AH31" s="3">
        <f t="shared" si="36"/>
        <v>-0.11745412232430728</v>
      </c>
      <c r="AI31" s="3">
        <f t="shared" ref="AI31:AU31" si="37">AI18/AI$28</f>
        <v>-0.11267895296093597</v>
      </c>
      <c r="AJ31" s="3">
        <f t="shared" si="37"/>
        <v>-0.10958824102014991</v>
      </c>
      <c r="AK31" s="3">
        <f t="shared" si="37"/>
        <v>-0.10626258554053805</v>
      </c>
      <c r="AL31" s="3">
        <f t="shared" si="37"/>
        <v>-0.10310041538633281</v>
      </c>
      <c r="AM31" s="3">
        <f t="shared" si="37"/>
        <v>-0.10024920113450128</v>
      </c>
      <c r="AN31" s="3">
        <f t="shared" si="37"/>
        <v>-9.7829103939058054E-2</v>
      </c>
      <c r="AO31" s="3">
        <f t="shared" si="37"/>
        <v>-9.6260120144778416E-2</v>
      </c>
      <c r="AP31" s="3">
        <f t="shared" si="37"/>
        <v>-9.4280353827961391E-2</v>
      </c>
      <c r="AQ31" s="3">
        <f t="shared" si="37"/>
        <v>-9.1960898165013572E-2</v>
      </c>
      <c r="AR31" s="3">
        <f t="shared" si="37"/>
        <v>-9.0748103691950258E-2</v>
      </c>
      <c r="AS31" s="3">
        <f t="shared" si="37"/>
        <v>-8.8432582655095876E-2</v>
      </c>
      <c r="AT31" s="3">
        <f t="shared" si="37"/>
        <v>-8.6114595386263482E-2</v>
      </c>
      <c r="AU31" s="3">
        <f t="shared" si="37"/>
        <v>-8.4102717452248343E-2</v>
      </c>
    </row>
    <row r="32" spans="1:47" x14ac:dyDescent="0.25">
      <c r="A32" t="s">
        <v>1841</v>
      </c>
      <c r="B32">
        <v>2663</v>
      </c>
      <c r="C32">
        <v>1302</v>
      </c>
      <c r="D32">
        <v>1361</v>
      </c>
      <c r="E32">
        <v>511</v>
      </c>
      <c r="F32">
        <v>310</v>
      </c>
      <c r="G32">
        <v>201</v>
      </c>
      <c r="H32">
        <v>924</v>
      </c>
      <c r="I32">
        <v>526</v>
      </c>
      <c r="J32">
        <v>398</v>
      </c>
      <c r="K32">
        <v>1228</v>
      </c>
      <c r="L32">
        <v>466</v>
      </c>
      <c r="M32">
        <v>762</v>
      </c>
      <c r="O32" t="s">
        <v>1841</v>
      </c>
      <c r="P32">
        <f t="shared" si="3"/>
        <v>2663</v>
      </c>
      <c r="S32" t="s">
        <v>1956</v>
      </c>
      <c r="T32" s="3">
        <f t="shared" ref="T32:AE40" si="38">T19/T$28</f>
        <v>-5.6900683094309949E-2</v>
      </c>
      <c r="U32" s="3">
        <f t="shared" si="38"/>
        <v>-8.6252937406537084E-2</v>
      </c>
      <c r="V32" s="3">
        <f t="shared" si="38"/>
        <v>-8.8096261280618829E-2</v>
      </c>
      <c r="W32" s="3">
        <f t="shared" si="38"/>
        <v>-9.0996211476628466E-2</v>
      </c>
      <c r="X32" s="3">
        <f t="shared" si="38"/>
        <v>-9.1756719015188948E-2</v>
      </c>
      <c r="Y32" s="3">
        <f t="shared" si="38"/>
        <v>-8.1442193087008341E-2</v>
      </c>
      <c r="Z32" s="3">
        <f t="shared" si="38"/>
        <v>-7.1788618715753594E-2</v>
      </c>
      <c r="AA32" s="3">
        <f t="shared" si="38"/>
        <v>-6.833127779979252E-2</v>
      </c>
      <c r="AB32" s="3">
        <f t="shared" si="38"/>
        <v>-6.3198746706544184E-2</v>
      </c>
      <c r="AC32" s="3">
        <f t="shared" si="38"/>
        <v>-6.3399541227305872E-2</v>
      </c>
      <c r="AD32" s="3">
        <f t="shared" si="38"/>
        <v>-6.2178550247437313E-2</v>
      </c>
      <c r="AE32" s="3">
        <f t="shared" si="38"/>
        <v>-6.0776613269033358E-2</v>
      </c>
      <c r="AF32" s="3">
        <f t="shared" si="36"/>
        <v>-6.0086727102772727E-2</v>
      </c>
      <c r="AG32" s="3">
        <f t="shared" si="36"/>
        <v>-5.7106333527019174E-2</v>
      </c>
      <c r="AH32" s="3">
        <f t="shared" si="36"/>
        <v>-5.4750187874233351E-2</v>
      </c>
      <c r="AI32" s="3">
        <f t="shared" ref="AI32:AU32" si="39">AI19/AI$28</f>
        <v>-5.1680129794454022E-2</v>
      </c>
      <c r="AJ32" s="3">
        <f t="shared" si="39"/>
        <v>-4.8301372529932836E-2</v>
      </c>
      <c r="AK32" s="3">
        <f t="shared" si="39"/>
        <v>-4.6765246116094478E-2</v>
      </c>
      <c r="AL32" s="3">
        <f t="shared" si="39"/>
        <v>-4.5621992561823241E-2</v>
      </c>
      <c r="AM32" s="3">
        <f t="shared" si="39"/>
        <v>-4.5576492774663808E-2</v>
      </c>
      <c r="AN32" s="3">
        <f t="shared" si="39"/>
        <v>-4.2517186484323101E-2</v>
      </c>
      <c r="AO32" s="3">
        <f t="shared" si="39"/>
        <v>-4.1947602859150265E-2</v>
      </c>
      <c r="AP32" s="3">
        <f t="shared" si="39"/>
        <v>-4.0487735593533858E-2</v>
      </c>
      <c r="AQ32" s="3">
        <f t="shared" si="39"/>
        <v>-3.9159103743945024E-2</v>
      </c>
      <c r="AR32" s="3">
        <f t="shared" si="39"/>
        <v>-3.7590096691377875E-2</v>
      </c>
      <c r="AS32" s="3">
        <f t="shared" si="39"/>
        <v>-3.6768518326484298E-2</v>
      </c>
      <c r="AT32" s="3">
        <f t="shared" si="39"/>
        <v>-3.6054023825290736E-2</v>
      </c>
      <c r="AU32" s="3">
        <f t="shared" si="39"/>
        <v>-3.6432051234129514E-2</v>
      </c>
    </row>
    <row r="33" spans="1:47" x14ac:dyDescent="0.25">
      <c r="A33" t="s">
        <v>1840</v>
      </c>
      <c r="B33">
        <v>2489</v>
      </c>
      <c r="C33">
        <v>1248</v>
      </c>
      <c r="D33">
        <v>1241</v>
      </c>
      <c r="E33">
        <v>522</v>
      </c>
      <c r="F33">
        <v>335</v>
      </c>
      <c r="G33">
        <v>187</v>
      </c>
      <c r="H33">
        <v>873</v>
      </c>
      <c r="I33">
        <v>528</v>
      </c>
      <c r="J33">
        <v>345</v>
      </c>
      <c r="K33">
        <v>1094</v>
      </c>
      <c r="L33">
        <v>385</v>
      </c>
      <c r="M33">
        <v>709</v>
      </c>
      <c r="O33" t="s">
        <v>1840</v>
      </c>
      <c r="P33">
        <f t="shared" si="3"/>
        <v>2489</v>
      </c>
      <c r="S33" t="s">
        <v>1957</v>
      </c>
      <c r="T33" s="3">
        <f t="shared" si="38"/>
        <v>-5.1428775794857134E-2</v>
      </c>
      <c r="U33" s="3">
        <f t="shared" si="38"/>
        <v>-4.1070284127323241E-2</v>
      </c>
      <c r="V33" s="3">
        <f t="shared" si="38"/>
        <v>-3.3519553072625698E-2</v>
      </c>
      <c r="W33" s="3">
        <f t="shared" si="38"/>
        <v>-2.6430100400347489E-2</v>
      </c>
      <c r="X33" s="3">
        <f t="shared" si="38"/>
        <v>-1.5833458654693097E-2</v>
      </c>
      <c r="Y33" s="3">
        <f t="shared" si="38"/>
        <v>-1.2413587604290817E-2</v>
      </c>
      <c r="Z33" s="3">
        <f t="shared" si="38"/>
        <v>-1.5264838831464338E-2</v>
      </c>
      <c r="AA33" s="3">
        <f t="shared" si="38"/>
        <v>-1.1950293191805765E-2</v>
      </c>
      <c r="AB33" s="3">
        <f t="shared" si="38"/>
        <v>-9.221676279997152E-3</v>
      </c>
      <c r="AC33" s="3">
        <f t="shared" si="38"/>
        <v>-3.9297971086651156E-3</v>
      </c>
      <c r="AD33" s="3">
        <f t="shared" si="38"/>
        <v>-3.6686187261596509E-3</v>
      </c>
      <c r="AE33" s="3">
        <f t="shared" si="38"/>
        <v>-9.6390288156230535E-4</v>
      </c>
      <c r="AF33" s="3">
        <f t="shared" si="36"/>
        <v>2.1626465040902178E-3</v>
      </c>
      <c r="AG33" s="3">
        <f t="shared" si="36"/>
        <v>4.95061011040093E-3</v>
      </c>
      <c r="AH33" s="3">
        <f t="shared" si="36"/>
        <v>1.009187656056823E-2</v>
      </c>
      <c r="AI33" s="3">
        <f t="shared" ref="AI33:AU33" si="40">AI20/AI$28</f>
        <v>1.0943409161020535E-2</v>
      </c>
      <c r="AJ33" s="3">
        <f t="shared" si="40"/>
        <v>1.0084688017132288E-2</v>
      </c>
      <c r="AK33" s="3">
        <f t="shared" si="40"/>
        <v>7.8449440836903753E-3</v>
      </c>
      <c r="AL33" s="3">
        <f t="shared" si="40"/>
        <v>6.357114739458174E-3</v>
      </c>
      <c r="AM33" s="3">
        <f t="shared" si="40"/>
        <v>4.6510061589349451E-3</v>
      </c>
      <c r="AN33" s="3">
        <f t="shared" si="40"/>
        <v>1.8838428244749115E-3</v>
      </c>
      <c r="AO33" s="3">
        <f t="shared" si="40"/>
        <v>1.3107015431234488E-3</v>
      </c>
      <c r="AP33" s="3">
        <f t="shared" si="40"/>
        <v>9.8267194281674683E-4</v>
      </c>
      <c r="AQ33" s="3">
        <f t="shared" si="40"/>
        <v>-7.3176745702857582E-5</v>
      </c>
      <c r="AR33" s="3">
        <f t="shared" si="40"/>
        <v>-3.6982418772951036E-4</v>
      </c>
      <c r="AS33" s="3">
        <f t="shared" si="40"/>
        <v>-1.7436158771261898E-3</v>
      </c>
      <c r="AT33" s="3">
        <f t="shared" si="40"/>
        <v>-3.6028279124050875E-3</v>
      </c>
      <c r="AU33" s="3">
        <f t="shared" si="40"/>
        <v>-4.8841874431527982E-3</v>
      </c>
    </row>
    <row r="34" spans="1:47" x14ac:dyDescent="0.25">
      <c r="A34" t="s">
        <v>1839</v>
      </c>
      <c r="B34">
        <v>2808</v>
      </c>
      <c r="C34">
        <v>1343</v>
      </c>
      <c r="D34">
        <v>1465</v>
      </c>
      <c r="E34">
        <v>517</v>
      </c>
      <c r="F34">
        <v>325</v>
      </c>
      <c r="G34">
        <v>192</v>
      </c>
      <c r="H34">
        <v>931</v>
      </c>
      <c r="I34">
        <v>543</v>
      </c>
      <c r="J34">
        <v>388</v>
      </c>
      <c r="K34">
        <v>1360</v>
      </c>
      <c r="L34">
        <v>475</v>
      </c>
      <c r="M34">
        <v>885</v>
      </c>
      <c r="O34" t="s">
        <v>1839</v>
      </c>
      <c r="P34">
        <f t="shared" si="3"/>
        <v>2808</v>
      </c>
      <c r="S34" t="s">
        <v>1958</v>
      </c>
      <c r="T34" s="3">
        <f t="shared" si="38"/>
        <v>-0.10968849468903116</v>
      </c>
      <c r="U34" s="3">
        <f t="shared" si="38"/>
        <v>-0.10515915402691733</v>
      </c>
      <c r="V34" s="3">
        <f t="shared" si="38"/>
        <v>-0.10560807907176623</v>
      </c>
      <c r="W34" s="3">
        <f t="shared" si="38"/>
        <v>-0.11050307649592934</v>
      </c>
      <c r="X34" s="3">
        <f t="shared" si="38"/>
        <v>-0.11425011278922378</v>
      </c>
      <c r="Y34" s="3">
        <f t="shared" si="38"/>
        <v>-0.10976162097735398</v>
      </c>
      <c r="Z34" s="3">
        <f t="shared" si="38"/>
        <v>-0.10948644429252165</v>
      </c>
      <c r="AA34" s="3">
        <f t="shared" si="38"/>
        <v>-0.11253044341643031</v>
      </c>
      <c r="AB34" s="3">
        <f t="shared" si="38"/>
        <v>-0.11486149683116144</v>
      </c>
      <c r="AC34" s="3">
        <f t="shared" si="38"/>
        <v>-0.11585966534487971</v>
      </c>
      <c r="AD34" s="3">
        <f t="shared" si="38"/>
        <v>-0.11351328577956526</v>
      </c>
      <c r="AE34" s="3">
        <f t="shared" si="38"/>
        <v>-0.11220963544775228</v>
      </c>
      <c r="AF34" s="3">
        <f t="shared" si="36"/>
        <v>-0.11031433043689885</v>
      </c>
      <c r="AG34" s="3">
        <f t="shared" si="36"/>
        <v>-0.1062870424171993</v>
      </c>
      <c r="AH34" s="3">
        <f t="shared" si="36"/>
        <v>-0.10451625415141451</v>
      </c>
      <c r="AI34" s="3">
        <f t="shared" ref="AI34:AU34" si="41">AI21/AI$28</f>
        <v>-0.10223141345703414</v>
      </c>
      <c r="AJ34" s="3">
        <f t="shared" si="41"/>
        <v>-9.9328336415847374E-2</v>
      </c>
      <c r="AK34" s="3">
        <f t="shared" si="41"/>
        <v>-9.6784477953321152E-2</v>
      </c>
      <c r="AL34" s="3">
        <f t="shared" si="41"/>
        <v>-9.386438546911631E-2</v>
      </c>
      <c r="AM34" s="3">
        <f t="shared" si="41"/>
        <v>-9.0264317839957503E-2</v>
      </c>
      <c r="AN34" s="3">
        <f t="shared" si="41"/>
        <v>-8.7998023039469381E-2</v>
      </c>
      <c r="AO34" s="3">
        <f t="shared" si="41"/>
        <v>-8.630359833095988E-2</v>
      </c>
      <c r="AP34" s="3">
        <f t="shared" si="41"/>
        <v>-8.4410694113217014E-2</v>
      </c>
      <c r="AQ34" s="3">
        <f t="shared" si="41"/>
        <v>-8.3327632970896334E-2</v>
      </c>
      <c r="AR34" s="3">
        <f t="shared" si="41"/>
        <v>-8.2019639045454604E-2</v>
      </c>
      <c r="AS34" s="3">
        <f t="shared" si="41"/>
        <v>-8.0699638833006918E-2</v>
      </c>
      <c r="AT34" s="3">
        <f t="shared" si="41"/>
        <v>-7.8288206209335881E-2</v>
      </c>
      <c r="AU34" s="3">
        <f t="shared" si="41"/>
        <v>-7.582950198731607E-2</v>
      </c>
    </row>
    <row r="35" spans="1:47" x14ac:dyDescent="0.25">
      <c r="A35" t="s">
        <v>1838</v>
      </c>
      <c r="B35">
        <v>2451</v>
      </c>
      <c r="C35">
        <v>1227</v>
      </c>
      <c r="D35">
        <v>1224</v>
      </c>
      <c r="E35">
        <v>480</v>
      </c>
      <c r="F35">
        <v>301</v>
      </c>
      <c r="G35">
        <v>179</v>
      </c>
      <c r="H35">
        <v>878</v>
      </c>
      <c r="I35">
        <v>542</v>
      </c>
      <c r="J35">
        <v>336</v>
      </c>
      <c r="K35">
        <v>1093</v>
      </c>
      <c r="L35">
        <v>384</v>
      </c>
      <c r="M35">
        <v>709</v>
      </c>
      <c r="O35" t="s">
        <v>1838</v>
      </c>
      <c r="P35">
        <f t="shared" si="3"/>
        <v>2451</v>
      </c>
      <c r="S35" t="s">
        <v>1959</v>
      </c>
      <c r="T35" s="3">
        <f t="shared" si="38"/>
        <v>4.7709309395229049E-2</v>
      </c>
      <c r="U35" s="3">
        <f t="shared" si="38"/>
        <v>7.0925016022217444E-2</v>
      </c>
      <c r="V35" s="3">
        <f t="shared" si="38"/>
        <v>8.0898152127202402E-2</v>
      </c>
      <c r="W35" s="3">
        <f t="shared" si="38"/>
        <v>8.1260691607032517E-2</v>
      </c>
      <c r="X35" s="3">
        <f t="shared" si="38"/>
        <v>7.8651685393258439E-2</v>
      </c>
      <c r="Y35" s="3">
        <f t="shared" si="38"/>
        <v>7.3134684147795018E-2</v>
      </c>
      <c r="Z35" s="3">
        <f t="shared" si="38"/>
        <v>7.0737630480699615E-2</v>
      </c>
      <c r="AA35" s="3">
        <f t="shared" si="38"/>
        <v>6.9916339042818951E-2</v>
      </c>
      <c r="AB35" s="3">
        <f t="shared" si="38"/>
        <v>6.483657338175608E-2</v>
      </c>
      <c r="AC35" s="3">
        <f t="shared" si="38"/>
        <v>6.0373063997012699E-2</v>
      </c>
      <c r="AD35" s="3">
        <f t="shared" si="38"/>
        <v>5.6299685963644437E-2</v>
      </c>
      <c r="AE35" s="3">
        <f t="shared" si="38"/>
        <v>5.4632105426504693E-2</v>
      </c>
      <c r="AF35" s="3">
        <f t="shared" si="36"/>
        <v>5.4107645591464512E-2</v>
      </c>
      <c r="AG35" s="3">
        <f t="shared" si="36"/>
        <v>5.0319581638582259E-2</v>
      </c>
      <c r="AH35" s="3">
        <f t="shared" si="36"/>
        <v>4.8949116385057376E-2</v>
      </c>
      <c r="AI35" s="3">
        <f t="shared" ref="AI35:AU35" si="42">AI22/AI$28</f>
        <v>4.8270740262559599E-2</v>
      </c>
      <c r="AJ35" s="3">
        <f t="shared" si="42"/>
        <v>4.7405821084396026E-2</v>
      </c>
      <c r="AK35" s="3">
        <f t="shared" si="42"/>
        <v>4.5442671641576185E-2</v>
      </c>
      <c r="AL35" s="3">
        <f t="shared" si="42"/>
        <v>4.3724258679341751E-2</v>
      </c>
      <c r="AM35" s="3">
        <f t="shared" si="42"/>
        <v>4.287307205879054E-2</v>
      </c>
      <c r="AN35" s="3">
        <f t="shared" si="42"/>
        <v>3.9548164238144973E-2</v>
      </c>
      <c r="AO35" s="3">
        <f t="shared" si="42"/>
        <v>3.8353910030560157E-2</v>
      </c>
      <c r="AP35" s="3">
        <f t="shared" si="42"/>
        <v>3.6864236026239838E-2</v>
      </c>
      <c r="AQ35" s="3">
        <f t="shared" si="42"/>
        <v>3.7094246876068847E-2</v>
      </c>
      <c r="AR35" s="3">
        <f t="shared" si="42"/>
        <v>3.5759390235106929E-2</v>
      </c>
      <c r="AS35" s="3">
        <f t="shared" si="42"/>
        <v>3.3854591028007509E-2</v>
      </c>
      <c r="AT35" s="3">
        <f t="shared" si="42"/>
        <v>3.4821138688135869E-2</v>
      </c>
      <c r="AU35" s="3">
        <f t="shared" si="42"/>
        <v>3.3877820555950136E-2</v>
      </c>
    </row>
    <row r="36" spans="1:47" x14ac:dyDescent="0.25">
      <c r="A36" t="s">
        <v>1837</v>
      </c>
      <c r="B36">
        <v>2466</v>
      </c>
      <c r="C36">
        <v>1226</v>
      </c>
      <c r="D36">
        <v>1240</v>
      </c>
      <c r="E36">
        <v>512</v>
      </c>
      <c r="F36">
        <v>323</v>
      </c>
      <c r="G36">
        <v>189</v>
      </c>
      <c r="H36">
        <v>841</v>
      </c>
      <c r="I36">
        <v>503</v>
      </c>
      <c r="J36">
        <v>338</v>
      </c>
      <c r="K36">
        <v>1113</v>
      </c>
      <c r="L36">
        <v>400</v>
      </c>
      <c r="M36">
        <v>713</v>
      </c>
      <c r="O36" t="s">
        <v>1837</v>
      </c>
      <c r="P36">
        <f t="shared" si="3"/>
        <v>2466</v>
      </c>
      <c r="S36" t="s">
        <v>1960</v>
      </c>
      <c r="T36" s="3">
        <f t="shared" si="38"/>
        <v>2.1315403597868442E-2</v>
      </c>
      <c r="U36" s="3">
        <f t="shared" si="38"/>
        <v>1.0681478316598774E-3</v>
      </c>
      <c r="V36" s="3">
        <f t="shared" si="38"/>
        <v>2.1486892995272884E-4</v>
      </c>
      <c r="W36" s="3">
        <f t="shared" si="38"/>
        <v>8.4726787457569605E-3</v>
      </c>
      <c r="X36" s="3">
        <f t="shared" si="38"/>
        <v>6.3376801942123112E-3</v>
      </c>
      <c r="Y36" s="3">
        <f t="shared" si="38"/>
        <v>2.9797377830751435E-4</v>
      </c>
      <c r="Z36" s="3">
        <f t="shared" si="38"/>
        <v>-4.6580206728365414E-3</v>
      </c>
      <c r="AA36" s="3">
        <f t="shared" si="38"/>
        <v>1.6340378544682274E-3</v>
      </c>
      <c r="AB36" s="3">
        <f t="shared" si="38"/>
        <v>3.3824681335896888E-3</v>
      </c>
      <c r="AC36" s="3">
        <f t="shared" si="38"/>
        <v>2.8557711115457778E-3</v>
      </c>
      <c r="AD36" s="3">
        <f t="shared" si="38"/>
        <v>3.1857351659142523E-3</v>
      </c>
      <c r="AE36" s="3">
        <f t="shared" si="38"/>
        <v>5.0791414997493189E-3</v>
      </c>
      <c r="AF36" s="3">
        <f t="shared" si="36"/>
        <v>7.0161562415305516E-3</v>
      </c>
      <c r="AG36" s="3">
        <f t="shared" si="36"/>
        <v>1.031958163858222E-2</v>
      </c>
      <c r="AH36" s="3">
        <f t="shared" si="36"/>
        <v>8.7609997333398006E-3</v>
      </c>
      <c r="AI36" s="3">
        <f t="shared" ref="AI36:AU36" si="43">AI23/AI$28</f>
        <v>7.4677513339350835E-3</v>
      </c>
      <c r="AJ36" s="3">
        <f t="shared" si="43"/>
        <v>7.0865375255524188E-3</v>
      </c>
      <c r="AK36" s="3">
        <f t="shared" si="43"/>
        <v>8.5854212389416956E-3</v>
      </c>
      <c r="AL36" s="3">
        <f t="shared" si="43"/>
        <v>1.2349958578873461E-2</v>
      </c>
      <c r="AM36" s="3">
        <f t="shared" si="43"/>
        <v>1.2059688535999461E-2</v>
      </c>
      <c r="AN36" s="3">
        <f t="shared" si="43"/>
        <v>1.2424050870919159E-2</v>
      </c>
      <c r="AO36" s="3">
        <f t="shared" si="43"/>
        <v>1.2674123178459826E-2</v>
      </c>
      <c r="AP36" s="3">
        <f t="shared" si="43"/>
        <v>1.2056311231197105E-2</v>
      </c>
      <c r="AQ36" s="3">
        <f t="shared" si="43"/>
        <v>1.2339826443848775E-2</v>
      </c>
      <c r="AR36" s="3">
        <f t="shared" si="43"/>
        <v>1.2405222961018075E-2</v>
      </c>
      <c r="AS36" s="3">
        <f t="shared" si="43"/>
        <v>1.2135685017347273E-2</v>
      </c>
      <c r="AT36" s="3">
        <f t="shared" si="43"/>
        <v>1.1856865182150908E-2</v>
      </c>
      <c r="AU36" s="3">
        <f t="shared" si="43"/>
        <v>1.2148170298658089E-2</v>
      </c>
    </row>
    <row r="37" spans="1:47" x14ac:dyDescent="0.25">
      <c r="A37" t="s">
        <v>1836</v>
      </c>
      <c r="B37">
        <v>2744</v>
      </c>
      <c r="C37">
        <v>1310</v>
      </c>
      <c r="D37">
        <v>1434</v>
      </c>
      <c r="E37">
        <v>527</v>
      </c>
      <c r="F37">
        <v>309</v>
      </c>
      <c r="G37">
        <v>218</v>
      </c>
      <c r="H37">
        <v>889</v>
      </c>
      <c r="I37">
        <v>523</v>
      </c>
      <c r="J37">
        <v>366</v>
      </c>
      <c r="K37">
        <v>1328</v>
      </c>
      <c r="L37">
        <v>478</v>
      </c>
      <c r="M37">
        <v>850</v>
      </c>
      <c r="O37" t="s">
        <v>1836</v>
      </c>
      <c r="P37">
        <f t="shared" si="3"/>
        <v>2744</v>
      </c>
      <c r="S37" t="s">
        <v>1961</v>
      </c>
      <c r="T37" s="3">
        <f t="shared" si="38"/>
        <v>0.14845677908515431</v>
      </c>
      <c r="U37" s="3">
        <f t="shared" si="38"/>
        <v>0.15440076906643882</v>
      </c>
      <c r="V37" s="3">
        <f t="shared" si="38"/>
        <v>0.1486892995272884</v>
      </c>
      <c r="W37" s="3">
        <f t="shared" si="38"/>
        <v>0.15412931134855312</v>
      </c>
      <c r="X37" s="3">
        <f t="shared" si="38"/>
        <v>0.15315702408318477</v>
      </c>
      <c r="Y37" s="3">
        <f t="shared" si="38"/>
        <v>0.14446960667461264</v>
      </c>
      <c r="Z37" s="3">
        <f t="shared" si="38"/>
        <v>0.13667438751874947</v>
      </c>
      <c r="AA37" s="3">
        <f t="shared" si="38"/>
        <v>0.12533560109885711</v>
      </c>
      <c r="AB37" s="3">
        <f t="shared" si="38"/>
        <v>0.11211991739656774</v>
      </c>
      <c r="AC37" s="3">
        <f t="shared" si="38"/>
        <v>9.7501644824581735E-2</v>
      </c>
      <c r="AD37" s="3">
        <f t="shared" si="38"/>
        <v>8.3046249874417929E-2</v>
      </c>
      <c r="AE37" s="3">
        <f t="shared" si="38"/>
        <v>7.1901783369541908E-2</v>
      </c>
      <c r="AF37" s="3">
        <f t="shared" si="36"/>
        <v>6.4287571143326547E-2</v>
      </c>
      <c r="AG37" s="3">
        <f t="shared" si="36"/>
        <v>5.8082510168506726E-2</v>
      </c>
      <c r="AH37" s="3">
        <f t="shared" si="36"/>
        <v>5.4534435528835704E-2</v>
      </c>
      <c r="AI37" s="3">
        <f t="shared" ref="AI37:AU37" si="44">AI24/AI$28</f>
        <v>4.9833757983615778E-2</v>
      </c>
      <c r="AJ37" s="3">
        <f t="shared" si="44"/>
        <v>4.7892533826535612E-2</v>
      </c>
      <c r="AK37" s="3">
        <f t="shared" si="44"/>
        <v>4.7664103107330144E-2</v>
      </c>
      <c r="AL37" s="3">
        <f t="shared" si="44"/>
        <v>4.6914566723265771E-2</v>
      </c>
      <c r="AM37" s="3">
        <f t="shared" si="44"/>
        <v>4.7267767741549262E-2</v>
      </c>
      <c r="AN37" s="3">
        <f t="shared" si="44"/>
        <v>4.7074581910453023E-2</v>
      </c>
      <c r="AO37" s="3">
        <f t="shared" si="44"/>
        <v>4.6207812330901488E-2</v>
      </c>
      <c r="AP37" s="3">
        <f t="shared" si="44"/>
        <v>4.4846174681085815E-2</v>
      </c>
      <c r="AQ37" s="3">
        <f t="shared" si="44"/>
        <v>4.425284156439159E-2</v>
      </c>
      <c r="AR37" s="3">
        <f t="shared" si="44"/>
        <v>4.3603959727527064E-2</v>
      </c>
      <c r="AS37" s="3">
        <f t="shared" si="44"/>
        <v>4.3347446202709819E-2</v>
      </c>
      <c r="AT37" s="3">
        <f t="shared" si="44"/>
        <v>4.2042527385925968E-2</v>
      </c>
      <c r="AU37" s="3">
        <f t="shared" si="44"/>
        <v>4.0032893507270233E-2</v>
      </c>
    </row>
    <row r="38" spans="1:47" x14ac:dyDescent="0.25">
      <c r="A38" t="s">
        <v>1835</v>
      </c>
      <c r="B38">
        <v>2473</v>
      </c>
      <c r="C38">
        <v>1214</v>
      </c>
      <c r="D38">
        <v>1259</v>
      </c>
      <c r="E38">
        <v>504</v>
      </c>
      <c r="F38">
        <v>324</v>
      </c>
      <c r="G38">
        <v>180</v>
      </c>
      <c r="H38">
        <v>871</v>
      </c>
      <c r="I38">
        <v>500</v>
      </c>
      <c r="J38">
        <v>371</v>
      </c>
      <c r="K38">
        <v>1098</v>
      </c>
      <c r="L38">
        <v>390</v>
      </c>
      <c r="M38">
        <v>708</v>
      </c>
      <c r="O38" t="s">
        <v>1835</v>
      </c>
      <c r="P38">
        <f t="shared" si="3"/>
        <v>2473</v>
      </c>
      <c r="S38" t="s">
        <v>1962</v>
      </c>
      <c r="T38" s="3">
        <f t="shared" si="38"/>
        <v>7.6034476592396538E-2</v>
      </c>
      <c r="U38" s="3">
        <f t="shared" si="38"/>
        <v>7.380901516769918E-2</v>
      </c>
      <c r="V38" s="3">
        <f t="shared" si="38"/>
        <v>8.1435324452084235E-2</v>
      </c>
      <c r="W38" s="3">
        <f t="shared" si="38"/>
        <v>7.9164912720661354E-2</v>
      </c>
      <c r="X38" s="3">
        <f t="shared" si="38"/>
        <v>8.2196489569682271E-2</v>
      </c>
      <c r="Y38" s="3">
        <f t="shared" si="38"/>
        <v>8.901072705601909E-2</v>
      </c>
      <c r="Z38" s="3">
        <f t="shared" si="38"/>
        <v>0.10035407079375125</v>
      </c>
      <c r="AA38" s="3">
        <f t="shared" si="38"/>
        <v>0.10818488225577372</v>
      </c>
      <c r="AB38" s="3">
        <f t="shared" si="38"/>
        <v>0.12483087659332057</v>
      </c>
      <c r="AC38" s="3">
        <f t="shared" si="38"/>
        <v>0.14215196400946004</v>
      </c>
      <c r="AD38" s="3">
        <f t="shared" si="38"/>
        <v>0.14969390367607269</v>
      </c>
      <c r="AE38" s="3">
        <f t="shared" si="38"/>
        <v>0.15078365602692964</v>
      </c>
      <c r="AF38" s="3">
        <f t="shared" si="36"/>
        <v>0.14672256729923622</v>
      </c>
      <c r="AG38" s="3">
        <f t="shared" si="36"/>
        <v>0.14147588611272521</v>
      </c>
      <c r="AH38" s="3">
        <f t="shared" si="36"/>
        <v>0.13390705679862311</v>
      </c>
      <c r="AI38" s="3">
        <f t="shared" ref="AI38:AU38" si="45">AI25/AI$28</f>
        <v>0.12561955143219503</v>
      </c>
      <c r="AJ38" s="3">
        <f t="shared" si="45"/>
        <v>0.11739511340406895</v>
      </c>
      <c r="AK38" s="3">
        <f t="shared" si="45"/>
        <v>0.11145621003223136</v>
      </c>
      <c r="AL38" s="3">
        <f t="shared" si="45"/>
        <v>0.10481601381879288</v>
      </c>
      <c r="AM38" s="3">
        <f t="shared" si="45"/>
        <v>9.9296923525934153E-2</v>
      </c>
      <c r="AN38" s="3">
        <f t="shared" si="45"/>
        <v>9.5295227896632181E-2</v>
      </c>
      <c r="AO38" s="3">
        <f t="shared" si="45"/>
        <v>9.3624974447332296E-2</v>
      </c>
      <c r="AP38" s="3">
        <f t="shared" si="45"/>
        <v>9.125141207480858E-2</v>
      </c>
      <c r="AQ38" s="3">
        <f t="shared" si="45"/>
        <v>8.7719828511887241E-2</v>
      </c>
      <c r="AR38" s="3">
        <f t="shared" si="45"/>
        <v>8.5174653692640809E-2</v>
      </c>
      <c r="AS38" s="3">
        <f t="shared" si="45"/>
        <v>8.2518806460119054E-2</v>
      </c>
      <c r="AT38" s="3">
        <f t="shared" si="45"/>
        <v>8.0234791675307823E-2</v>
      </c>
      <c r="AU38" s="3">
        <f t="shared" si="45"/>
        <v>7.8882119139286555E-2</v>
      </c>
    </row>
    <row r="39" spans="1:47" x14ac:dyDescent="0.25">
      <c r="A39" t="s">
        <v>1834</v>
      </c>
      <c r="B39">
        <v>2380</v>
      </c>
      <c r="C39">
        <v>1171</v>
      </c>
      <c r="D39">
        <v>1209</v>
      </c>
      <c r="E39">
        <v>466</v>
      </c>
      <c r="F39">
        <v>283</v>
      </c>
      <c r="G39">
        <v>183</v>
      </c>
      <c r="H39">
        <v>848</v>
      </c>
      <c r="I39">
        <v>515</v>
      </c>
      <c r="J39">
        <v>333</v>
      </c>
      <c r="K39">
        <v>1066</v>
      </c>
      <c r="L39">
        <v>373</v>
      </c>
      <c r="M39">
        <v>693</v>
      </c>
      <c r="O39" t="s">
        <v>1834</v>
      </c>
      <c r="P39">
        <f t="shared" si="3"/>
        <v>2380</v>
      </c>
      <c r="S39" t="s">
        <v>1963</v>
      </c>
      <c r="T39" s="3">
        <f t="shared" si="38"/>
        <v>-1.4412932298558723E-2</v>
      </c>
      <c r="U39" s="3">
        <f t="shared" si="38"/>
        <v>1.3245033112582755E-2</v>
      </c>
      <c r="V39" s="3">
        <f t="shared" si="38"/>
        <v>1.7834121186076492E-2</v>
      </c>
      <c r="W39" s="3">
        <f t="shared" si="38"/>
        <v>1.9838248860308293E-2</v>
      </c>
      <c r="X39" s="3">
        <f t="shared" si="38"/>
        <v>1.8003308483898008E-2</v>
      </c>
      <c r="Y39" s="3">
        <f t="shared" si="38"/>
        <v>1.7997616209773543E-2</v>
      </c>
      <c r="Z39" s="3">
        <f t="shared" si="38"/>
        <v>2.0825893084905567E-2</v>
      </c>
      <c r="AA39" s="3">
        <f t="shared" si="38"/>
        <v>1.9986909887487369E-2</v>
      </c>
      <c r="AB39" s="3">
        <f t="shared" si="38"/>
        <v>1.5452538631346579E-2</v>
      </c>
      <c r="AC39" s="3">
        <f t="shared" si="38"/>
        <v>1.4346426729733092E-2</v>
      </c>
      <c r="AD39" s="3">
        <f t="shared" si="38"/>
        <v>1.8469485972070529E-2</v>
      </c>
      <c r="AE39" s="3">
        <f t="shared" si="38"/>
        <v>1.9528732064841112E-2</v>
      </c>
      <c r="AF39" s="3">
        <f t="shared" si="36"/>
        <v>1.9809510113552763E-2</v>
      </c>
      <c r="AG39" s="3">
        <f t="shared" si="36"/>
        <v>1.9709471237652529E-2</v>
      </c>
      <c r="AH39" s="3">
        <f t="shared" si="36"/>
        <v>2.0477079343531067E-2</v>
      </c>
      <c r="AI39" s="3">
        <f t="shared" ref="AI39:AU39" si="46">AI26/AI$28</f>
        <v>2.4455286039098297E-2</v>
      </c>
      <c r="AJ39" s="3">
        <f t="shared" si="46"/>
        <v>2.7353256108244912E-2</v>
      </c>
      <c r="AK39" s="3">
        <f t="shared" si="46"/>
        <v>2.8818959506184016E-2</v>
      </c>
      <c r="AL39" s="3">
        <f t="shared" si="46"/>
        <v>2.8424880877540342E-2</v>
      </c>
      <c r="AM39" s="3">
        <f t="shared" si="46"/>
        <v>2.9941553727914263E-2</v>
      </c>
      <c r="AN39" s="3">
        <f t="shared" si="46"/>
        <v>3.2118445722226288E-2</v>
      </c>
      <c r="AO39" s="3">
        <f t="shared" si="46"/>
        <v>3.2339799804511349E-2</v>
      </c>
      <c r="AP39" s="3">
        <f t="shared" si="46"/>
        <v>3.3177977578564208E-2</v>
      </c>
      <c r="AQ39" s="3">
        <f t="shared" si="46"/>
        <v>3.3114068229361381E-2</v>
      </c>
      <c r="AR39" s="3">
        <f t="shared" si="46"/>
        <v>3.3784437000219436E-2</v>
      </c>
      <c r="AS39" s="3">
        <f t="shared" si="46"/>
        <v>3.5787826983529725E-2</v>
      </c>
      <c r="AT39" s="3">
        <f t="shared" si="46"/>
        <v>3.5104330401774672E-2</v>
      </c>
      <c r="AU39" s="3">
        <f t="shared" si="46"/>
        <v>3.6307454615681731E-2</v>
      </c>
    </row>
    <row r="40" spans="1:47" x14ac:dyDescent="0.25">
      <c r="A40" t="s">
        <v>1833</v>
      </c>
      <c r="B40">
        <v>2427</v>
      </c>
      <c r="C40">
        <v>1231</v>
      </c>
      <c r="D40">
        <v>1196</v>
      </c>
      <c r="E40">
        <v>508</v>
      </c>
      <c r="F40">
        <v>319</v>
      </c>
      <c r="G40">
        <v>189</v>
      </c>
      <c r="H40">
        <v>851</v>
      </c>
      <c r="I40">
        <v>524</v>
      </c>
      <c r="J40">
        <v>327</v>
      </c>
      <c r="K40">
        <v>1068</v>
      </c>
      <c r="L40">
        <v>388</v>
      </c>
      <c r="M40">
        <v>680</v>
      </c>
      <c r="O40" t="s">
        <v>1833</v>
      </c>
      <c r="P40">
        <f t="shared" si="3"/>
        <v>2427</v>
      </c>
      <c r="S40" t="s">
        <v>1935</v>
      </c>
      <c r="T40" s="3">
        <f t="shared" si="38"/>
        <v>-3.4691176996531044E-3</v>
      </c>
      <c r="U40" s="3">
        <f t="shared" si="38"/>
        <v>3.5035248878444752E-2</v>
      </c>
      <c r="V40" s="3">
        <f t="shared" si="38"/>
        <v>3.2874946282767513E-2</v>
      </c>
      <c r="W40" s="3">
        <f t="shared" si="38"/>
        <v>2.0241283261533519E-2</v>
      </c>
      <c r="X40" s="3">
        <f t="shared" si="38"/>
        <v>1.9421230154467537E-2</v>
      </c>
      <c r="Y40" s="3">
        <f t="shared" si="38"/>
        <v>1.9553039332538741E-2</v>
      </c>
      <c r="Z40" s="3">
        <f t="shared" si="38"/>
        <v>1.9677969041764033E-2</v>
      </c>
      <c r="AA40" s="3">
        <f t="shared" si="38"/>
        <v>8.366095718108436E-3</v>
      </c>
      <c r="AB40" s="3">
        <f t="shared" si="38"/>
        <v>6.1240475681834366E-3</v>
      </c>
      <c r="AC40" s="3">
        <f t="shared" si="38"/>
        <v>3.6559560431744208E-3</v>
      </c>
      <c r="AD40" s="3">
        <f t="shared" si="38"/>
        <v>8.4067111092386293E-3</v>
      </c>
      <c r="AE40" s="3">
        <f t="shared" si="38"/>
        <v>2.5491202521068582E-2</v>
      </c>
      <c r="AF40" s="3">
        <f t="shared" si="36"/>
        <v>6.1251016333235625E-2</v>
      </c>
      <c r="AG40" s="3">
        <f t="shared" si="36"/>
        <v>0.10914584543869843</v>
      </c>
      <c r="AH40" s="3">
        <f t="shared" si="36"/>
        <v>0.14968121984921579</v>
      </c>
      <c r="AI40" s="3">
        <f t="shared" ref="AI40:AU40" si="47">AI27/AI$28</f>
        <v>0.17209876261097079</v>
      </c>
      <c r="AJ40" s="3">
        <f t="shared" si="47"/>
        <v>0.18547649177455464</v>
      </c>
      <c r="AK40" s="3">
        <f t="shared" si="47"/>
        <v>0.18968762148453325</v>
      </c>
      <c r="AL40" s="3">
        <f t="shared" si="47"/>
        <v>0.18520825132341964</v>
      </c>
      <c r="AM40" s="3">
        <f t="shared" si="47"/>
        <v>0.17875504201995102</v>
      </c>
      <c r="AN40" s="3">
        <f t="shared" si="47"/>
        <v>0.17279960174273362</v>
      </c>
      <c r="AO40" s="3">
        <f t="shared" si="47"/>
        <v>0.16703113216784532</v>
      </c>
      <c r="AP40" s="3">
        <f t="shared" si="47"/>
        <v>0.16164705726912984</v>
      </c>
      <c r="AQ40" s="3">
        <f t="shared" si="47"/>
        <v>0.15720114855674772</v>
      </c>
      <c r="AR40" s="3">
        <f t="shared" si="47"/>
        <v>0.15309647193863063</v>
      </c>
      <c r="AS40" s="3" t="e">
        <f t="shared" si="47"/>
        <v>#N/A</v>
      </c>
      <c r="AT40" s="3" t="e">
        <f t="shared" si="47"/>
        <v>#N/A</v>
      </c>
      <c r="AU40" s="3" t="e">
        <f t="shared" si="47"/>
        <v>#N/A</v>
      </c>
    </row>
    <row r="41" spans="1:47" x14ac:dyDescent="0.25">
      <c r="A41" t="s">
        <v>1832</v>
      </c>
      <c r="B41">
        <v>2278</v>
      </c>
      <c r="C41">
        <v>1170</v>
      </c>
      <c r="D41">
        <v>1108</v>
      </c>
      <c r="E41">
        <v>472</v>
      </c>
      <c r="F41">
        <v>293</v>
      </c>
      <c r="G41">
        <v>179</v>
      </c>
      <c r="H41">
        <v>793</v>
      </c>
      <c r="I41">
        <v>500</v>
      </c>
      <c r="J41">
        <v>293</v>
      </c>
      <c r="K41">
        <v>1013</v>
      </c>
      <c r="L41">
        <v>377</v>
      </c>
      <c r="M41">
        <v>636</v>
      </c>
      <c r="O41" t="s">
        <v>1832</v>
      </c>
      <c r="P41">
        <f t="shared" si="3"/>
        <v>2278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x14ac:dyDescent="0.25">
      <c r="A42" t="s">
        <v>1831</v>
      </c>
      <c r="B42">
        <v>2362</v>
      </c>
      <c r="C42">
        <v>1176</v>
      </c>
      <c r="D42">
        <v>1186</v>
      </c>
      <c r="E42">
        <v>512</v>
      </c>
      <c r="F42">
        <v>327</v>
      </c>
      <c r="G42">
        <v>185</v>
      </c>
      <c r="H42">
        <v>819</v>
      </c>
      <c r="I42">
        <v>476</v>
      </c>
      <c r="J42">
        <v>343</v>
      </c>
      <c r="K42">
        <v>1031</v>
      </c>
      <c r="L42">
        <v>373</v>
      </c>
      <c r="M42">
        <v>658</v>
      </c>
      <c r="O42" t="s">
        <v>1831</v>
      </c>
      <c r="P42">
        <f t="shared" si="3"/>
        <v>2362</v>
      </c>
      <c r="S42" t="s">
        <v>524</v>
      </c>
      <c r="T42">
        <v>1</v>
      </c>
      <c r="U42">
        <v>2</v>
      </c>
      <c r="V42">
        <v>3</v>
      </c>
      <c r="W42">
        <v>4</v>
      </c>
      <c r="X42">
        <v>5</v>
      </c>
      <c r="Y42">
        <v>6</v>
      </c>
      <c r="Z42">
        <v>7</v>
      </c>
      <c r="AA42">
        <v>8</v>
      </c>
      <c r="AB42">
        <v>9</v>
      </c>
      <c r="AC42">
        <v>10</v>
      </c>
      <c r="AD42">
        <v>11</v>
      </c>
      <c r="AE42">
        <v>12</v>
      </c>
      <c r="AF42">
        <v>13</v>
      </c>
      <c r="AG42">
        <v>14</v>
      </c>
      <c r="AH42">
        <v>15</v>
      </c>
      <c r="AI42">
        <v>16</v>
      </c>
      <c r="AJ42">
        <v>17</v>
      </c>
      <c r="AK42">
        <v>18</v>
      </c>
      <c r="AL42">
        <v>19</v>
      </c>
      <c r="AM42">
        <v>20</v>
      </c>
      <c r="AN42">
        <v>21</v>
      </c>
      <c r="AO42">
        <v>22</v>
      </c>
      <c r="AP42">
        <v>23</v>
      </c>
      <c r="AQ42">
        <v>24</v>
      </c>
      <c r="AR42">
        <v>25</v>
      </c>
      <c r="AS42">
        <v>26</v>
      </c>
      <c r="AT42">
        <v>27</v>
      </c>
      <c r="AU42">
        <v>28</v>
      </c>
    </row>
    <row r="43" spans="1:47" x14ac:dyDescent="0.25">
      <c r="A43" t="s">
        <v>1830</v>
      </c>
      <c r="B43">
        <v>2348</v>
      </c>
      <c r="C43">
        <v>1204</v>
      </c>
      <c r="D43">
        <v>1144</v>
      </c>
      <c r="E43">
        <v>500</v>
      </c>
      <c r="F43">
        <v>321</v>
      </c>
      <c r="G43">
        <v>179</v>
      </c>
      <c r="H43">
        <v>846</v>
      </c>
      <c r="I43">
        <v>520</v>
      </c>
      <c r="J43">
        <v>326</v>
      </c>
      <c r="K43">
        <v>1002</v>
      </c>
      <c r="L43">
        <v>363</v>
      </c>
      <c r="M43">
        <v>639</v>
      </c>
      <c r="O43" t="s">
        <v>1830</v>
      </c>
      <c r="P43">
        <f t="shared" si="3"/>
        <v>2348</v>
      </c>
      <c r="S43" t="s">
        <v>1955</v>
      </c>
      <c r="T43" s="3">
        <f t="shared" ref="T43:AH52" si="48">T5/T$15-1</f>
        <v>-6.1085082793891465E-2</v>
      </c>
      <c r="U43" s="3">
        <f t="shared" si="48"/>
        <v>-0.10066995143738267</v>
      </c>
      <c r="V43" s="3">
        <f t="shared" si="48"/>
        <v>-0.14434782608695651</v>
      </c>
      <c r="W43" s="3">
        <f t="shared" si="48"/>
        <v>-0.15426275958538072</v>
      </c>
      <c r="X43" s="3">
        <f t="shared" si="48"/>
        <v>-0.12276690010004288</v>
      </c>
      <c r="Y43" s="3">
        <f t="shared" si="48"/>
        <v>-0.14503355943037755</v>
      </c>
      <c r="Z43" s="3">
        <f t="shared" si="48"/>
        <v>-0.16368857689853222</v>
      </c>
      <c r="AA43" s="3">
        <f t="shared" si="48"/>
        <v>-0.1655066279598475</v>
      </c>
      <c r="AB43" s="3">
        <f t="shared" si="48"/>
        <v>-0.14206622422543214</v>
      </c>
      <c r="AC43" s="3">
        <f t="shared" si="48"/>
        <v>-0.14026257435500333</v>
      </c>
      <c r="AD43" s="3">
        <f t="shared" si="48"/>
        <v>-0.10355029585798814</v>
      </c>
      <c r="AE43" s="3">
        <f t="shared" si="48"/>
        <v>-8.8908152112463834E-2</v>
      </c>
      <c r="AF43" s="3">
        <f t="shared" si="48"/>
        <v>-6.9703373839535065E-2</v>
      </c>
      <c r="AG43" s="3">
        <f t="shared" si="48"/>
        <v>-8.9852132183683708E-2</v>
      </c>
      <c r="AH43" s="3">
        <f t="shared" si="48"/>
        <v>-5.6041131105398434E-2</v>
      </c>
      <c r="AI43" s="3">
        <f t="shared" ref="AI43:AU43" si="49">AI5/AI$15-1</f>
        <v>-3.4216291575383306E-2</v>
      </c>
      <c r="AJ43" s="3">
        <f t="shared" si="49"/>
        <v>-5.4762869882448384E-2</v>
      </c>
      <c r="AK43" s="3">
        <f t="shared" si="49"/>
        <v>-4.1903884795713275E-2</v>
      </c>
      <c r="AL43" s="3">
        <f t="shared" si="49"/>
        <v>-4.0186609919790506E-2</v>
      </c>
      <c r="AM43" s="3">
        <f t="shared" si="49"/>
        <v>-3.9332189631365311E-2</v>
      </c>
      <c r="AN43" s="3">
        <f t="shared" si="49"/>
        <v>-4.376175548589345E-2</v>
      </c>
      <c r="AO43" s="3">
        <f t="shared" si="49"/>
        <v>-5.9287703603679742E-2</v>
      </c>
      <c r="AP43" s="3">
        <f t="shared" si="49"/>
        <v>-4.494670604854234E-2</v>
      </c>
      <c r="AQ43" s="3">
        <f t="shared" si="49"/>
        <v>-3.1224322103533209E-2</v>
      </c>
      <c r="AR43" s="3">
        <f t="shared" si="49"/>
        <v>-5.7667274147357395E-2</v>
      </c>
      <c r="AS43" s="3">
        <f t="shared" si="49"/>
        <v>-2.3873700423565625E-2</v>
      </c>
      <c r="AT43" s="3">
        <f t="shared" si="49"/>
        <v>-2.1293342723393782E-2</v>
      </c>
      <c r="AU43" s="3">
        <f t="shared" si="49"/>
        <v>-2.3361257448829886E-2</v>
      </c>
    </row>
    <row r="44" spans="1:47" x14ac:dyDescent="0.25">
      <c r="A44" t="s">
        <v>1829</v>
      </c>
      <c r="B44">
        <v>2437</v>
      </c>
      <c r="C44">
        <v>1242</v>
      </c>
      <c r="D44">
        <v>1195</v>
      </c>
      <c r="E44">
        <v>479</v>
      </c>
      <c r="F44">
        <v>299</v>
      </c>
      <c r="G44">
        <v>180</v>
      </c>
      <c r="H44">
        <v>956</v>
      </c>
      <c r="I44">
        <v>564</v>
      </c>
      <c r="J44">
        <v>392</v>
      </c>
      <c r="K44">
        <v>1002</v>
      </c>
      <c r="L44">
        <v>379</v>
      </c>
      <c r="M44">
        <v>623</v>
      </c>
      <c r="O44" t="s">
        <v>1829</v>
      </c>
      <c r="P44">
        <f t="shared" si="3"/>
        <v>2437</v>
      </c>
      <c r="S44" t="s">
        <v>1956</v>
      </c>
      <c r="T44" s="3">
        <f t="shared" si="48"/>
        <v>-5.6900683094309956E-2</v>
      </c>
      <c r="U44" s="3">
        <f t="shared" si="48"/>
        <v>-0.11534507816100104</v>
      </c>
      <c r="V44" s="3">
        <f t="shared" si="48"/>
        <v>-9.1847826086956519E-2</v>
      </c>
      <c r="W44" s="3">
        <f t="shared" si="48"/>
        <v>-9.9709479573903304E-2</v>
      </c>
      <c r="X44" s="3">
        <f t="shared" si="48"/>
        <v>-9.4790624553380054E-2</v>
      </c>
      <c r="Y44" s="3">
        <f t="shared" si="48"/>
        <v>-3.0292268901594532E-2</v>
      </c>
      <c r="Z44" s="3">
        <f t="shared" si="48"/>
        <v>-1.4358647096362476E-2</v>
      </c>
      <c r="AA44" s="3">
        <f t="shared" si="48"/>
        <v>-4.4629428841243768E-2</v>
      </c>
      <c r="AB44" s="3">
        <f t="shared" si="48"/>
        <v>-2.228768144231108E-2</v>
      </c>
      <c r="AC44" s="3">
        <f t="shared" si="48"/>
        <v>-6.5186019499489656E-2</v>
      </c>
      <c r="AD44" s="3">
        <f t="shared" si="48"/>
        <v>-4.9638395792241941E-2</v>
      </c>
      <c r="AE44" s="3">
        <f t="shared" si="48"/>
        <v>-4.4472920514076919E-2</v>
      </c>
      <c r="AF44" s="3">
        <f t="shared" si="48"/>
        <v>-5.1362366971092088E-2</v>
      </c>
      <c r="AG44" s="3">
        <f t="shared" si="48"/>
        <v>-1.5059888416370737E-2</v>
      </c>
      <c r="AH44" s="3">
        <f t="shared" si="48"/>
        <v>-1.8667193988530673E-2</v>
      </c>
      <c r="AI44" s="3">
        <f t="shared" ref="AI44:AU44" si="50">AI6/AI$15-1</f>
        <v>-1.2348137821150962E-3</v>
      </c>
      <c r="AJ44" s="3">
        <f t="shared" si="50"/>
        <v>1.1633563032022565E-2</v>
      </c>
      <c r="AK44" s="3">
        <f t="shared" si="50"/>
        <v>-1.7037843268586705E-2</v>
      </c>
      <c r="AL44" s="3">
        <f t="shared" si="50"/>
        <v>-2.2876084465542679E-2</v>
      </c>
      <c r="AM44" s="3">
        <f t="shared" si="50"/>
        <v>-4.4604376752165331E-2</v>
      </c>
      <c r="AN44" s="3">
        <f t="shared" si="50"/>
        <v>2.5830721003134771E-2</v>
      </c>
      <c r="AO44" s="3">
        <f t="shared" si="50"/>
        <v>-2.8525613975863062E-2</v>
      </c>
      <c r="AP44" s="3">
        <f t="shared" si="50"/>
        <v>-4.1094131244381327E-3</v>
      </c>
      <c r="AQ44" s="3">
        <f t="shared" si="50"/>
        <v>-4.3679453358128617E-3</v>
      </c>
      <c r="AR44" s="3">
        <f t="shared" si="50"/>
        <v>5.2069773496485894E-3</v>
      </c>
      <c r="AS44" s="3">
        <f t="shared" si="50"/>
        <v>-1.386214863303814E-2</v>
      </c>
      <c r="AT44" s="3">
        <f t="shared" si="50"/>
        <v>-1.6073573884585191E-2</v>
      </c>
      <c r="AU44" s="3">
        <f t="shared" si="50"/>
        <v>-4.7845237067104307E-2</v>
      </c>
    </row>
    <row r="45" spans="1:47" x14ac:dyDescent="0.25">
      <c r="A45" t="s">
        <v>1828</v>
      </c>
      <c r="B45">
        <v>2366</v>
      </c>
      <c r="C45">
        <v>1223</v>
      </c>
      <c r="D45">
        <v>1143</v>
      </c>
      <c r="E45">
        <v>508</v>
      </c>
      <c r="F45">
        <v>315</v>
      </c>
      <c r="G45">
        <v>193</v>
      </c>
      <c r="H45">
        <v>838</v>
      </c>
      <c r="I45">
        <v>507</v>
      </c>
      <c r="J45">
        <v>331</v>
      </c>
      <c r="K45">
        <v>1020</v>
      </c>
      <c r="L45">
        <v>401</v>
      </c>
      <c r="M45">
        <v>619</v>
      </c>
      <c r="O45" t="s">
        <v>1828</v>
      </c>
      <c r="P45">
        <f t="shared" si="3"/>
        <v>2366</v>
      </c>
      <c r="S45" t="s">
        <v>1957</v>
      </c>
      <c r="T45" s="3">
        <f t="shared" si="48"/>
        <v>-5.1428775794857162E-2</v>
      </c>
      <c r="U45" s="3">
        <f t="shared" si="48"/>
        <v>-3.0803587253199094E-2</v>
      </c>
      <c r="V45" s="3">
        <f t="shared" si="48"/>
        <v>-1.8152173913043468E-2</v>
      </c>
      <c r="W45" s="3">
        <f t="shared" si="48"/>
        <v>-5.1289408557798621E-3</v>
      </c>
      <c r="X45" s="3">
        <f t="shared" si="48"/>
        <v>2.6439902815492244E-2</v>
      </c>
      <c r="Y45" s="3">
        <f t="shared" si="48"/>
        <v>4.5456159664760687E-3</v>
      </c>
      <c r="Z45" s="3">
        <f t="shared" si="48"/>
        <v>-3.2227185705169137E-2</v>
      </c>
      <c r="AA45" s="3">
        <f t="shared" si="48"/>
        <v>1.0772620754782913E-2</v>
      </c>
      <c r="AB45" s="3">
        <f t="shared" si="48"/>
        <v>1.2527948326649385E-2</v>
      </c>
      <c r="AC45" s="3">
        <f t="shared" si="48"/>
        <v>4.3152300165428814E-2</v>
      </c>
      <c r="AD45" s="3">
        <f t="shared" si="48"/>
        <v>-9.8619329388560661E-4</v>
      </c>
      <c r="AE45" s="3">
        <f t="shared" si="48"/>
        <v>3.0490332793125408E-2</v>
      </c>
      <c r="AF45" s="3">
        <f t="shared" si="48"/>
        <v>4.1701260472488455E-2</v>
      </c>
      <c r="AG45" s="3">
        <f t="shared" si="48"/>
        <v>4.428231438492447E-2</v>
      </c>
      <c r="AH45" s="3">
        <f t="shared" si="48"/>
        <v>8.8827368004745999E-2</v>
      </c>
      <c r="AI45" s="3">
        <f t="shared" ref="AI45:AU45" si="51">AI7/AI$15-1</f>
        <v>2.4935271858195662E-2</v>
      </c>
      <c r="AJ45" s="3">
        <f t="shared" si="51"/>
        <v>-5.1479529793272416E-3</v>
      </c>
      <c r="AK45" s="3">
        <f t="shared" si="51"/>
        <v>-3.5498995311453396E-2</v>
      </c>
      <c r="AL45" s="3">
        <f t="shared" si="51"/>
        <v>-2.3244393517760753E-2</v>
      </c>
      <c r="AM45" s="3">
        <f t="shared" si="51"/>
        <v>-3.1800493744508107E-2</v>
      </c>
      <c r="AN45" s="3">
        <f t="shared" si="51"/>
        <v>-5.993730407523512E-2</v>
      </c>
      <c r="AO45" s="3">
        <f t="shared" si="51"/>
        <v>-1.2195121951219634E-2</v>
      </c>
      <c r="AP45" s="3">
        <f t="shared" si="51"/>
        <v>-7.1914729677667877E-3</v>
      </c>
      <c r="AQ45" s="3">
        <f t="shared" si="51"/>
        <v>-2.7721316438178434E-2</v>
      </c>
      <c r="AR45" s="3">
        <f t="shared" si="51"/>
        <v>-8.4613381931788467E-3</v>
      </c>
      <c r="AS45" s="3">
        <f t="shared" si="51"/>
        <v>-4.0046207162110159E-2</v>
      </c>
      <c r="AT45" s="3">
        <f t="shared" si="51"/>
        <v>-5.5594680806992924E-2</v>
      </c>
      <c r="AU45" s="3">
        <f t="shared" si="51"/>
        <v>-4.357025649883417E-2</v>
      </c>
    </row>
    <row r="46" spans="1:47" x14ac:dyDescent="0.25">
      <c r="A46" t="s">
        <v>1827</v>
      </c>
      <c r="B46">
        <v>2525</v>
      </c>
      <c r="C46">
        <v>1302</v>
      </c>
      <c r="D46">
        <v>1223</v>
      </c>
      <c r="E46">
        <v>496</v>
      </c>
      <c r="F46">
        <v>310</v>
      </c>
      <c r="G46">
        <v>186</v>
      </c>
      <c r="H46">
        <v>931</v>
      </c>
      <c r="I46">
        <v>565</v>
      </c>
      <c r="J46">
        <v>366</v>
      </c>
      <c r="K46">
        <v>1098</v>
      </c>
      <c r="L46">
        <v>427</v>
      </c>
      <c r="M46">
        <v>671</v>
      </c>
      <c r="O46" t="s">
        <v>1827</v>
      </c>
      <c r="P46">
        <f t="shared" si="3"/>
        <v>2525</v>
      </c>
      <c r="S46" t="s">
        <v>1958</v>
      </c>
      <c r="T46" s="3">
        <f t="shared" si="48"/>
        <v>-0.10968849468903119</v>
      </c>
      <c r="U46" s="3">
        <f t="shared" si="48"/>
        <v>-0.10066995143738267</v>
      </c>
      <c r="V46" s="3">
        <f t="shared" si="48"/>
        <v>-0.10652173913043472</v>
      </c>
      <c r="W46" s="3">
        <f t="shared" si="48"/>
        <v>-0.12521071697571817</v>
      </c>
      <c r="X46" s="3">
        <f t="shared" si="48"/>
        <v>-0.12919822781191936</v>
      </c>
      <c r="Y46" s="3">
        <f t="shared" si="48"/>
        <v>-8.75031073546646E-2</v>
      </c>
      <c r="Z46" s="3">
        <f t="shared" si="48"/>
        <v>-0.10784939374601143</v>
      </c>
      <c r="AA46" s="3">
        <f t="shared" si="48"/>
        <v>-0.13339862194396834</v>
      </c>
      <c r="AB46" s="3">
        <f t="shared" si="48"/>
        <v>-0.13344216914504736</v>
      </c>
      <c r="AC46" s="3">
        <f t="shared" si="48"/>
        <v>-0.12474041744394782</v>
      </c>
      <c r="AD46" s="3">
        <f t="shared" si="48"/>
        <v>-8.9414858645627926E-2</v>
      </c>
      <c r="AE46" s="3">
        <f t="shared" si="48"/>
        <v>-9.704895790148127E-2</v>
      </c>
      <c r="AF46" s="3">
        <f t="shared" si="48"/>
        <v>-8.6346139331270222E-2</v>
      </c>
      <c r="AG46" s="3">
        <f t="shared" si="48"/>
        <v>-4.9471343295228398E-2</v>
      </c>
      <c r="AH46" s="3">
        <f t="shared" si="48"/>
        <v>-7.7397666600751425E-2</v>
      </c>
      <c r="AI46" s="3">
        <f t="shared" ref="AI46:AU46" si="52">AI8/AI$15-1</f>
        <v>-6.4688309101772479E-2</v>
      </c>
      <c r="AJ46" s="3">
        <f t="shared" si="52"/>
        <v>-4.7831374138630034E-2</v>
      </c>
      <c r="AK46" s="3">
        <f t="shared" si="52"/>
        <v>-4.7555257870060208E-2</v>
      </c>
      <c r="AL46" s="3">
        <f t="shared" si="52"/>
        <v>-3.5766901293174058E-2</v>
      </c>
      <c r="AM46" s="3">
        <f t="shared" si="52"/>
        <v>-1.334783882170798E-2</v>
      </c>
      <c r="AN46" s="3">
        <f t="shared" si="52"/>
        <v>-3.7366771159874634E-2</v>
      </c>
      <c r="AO46" s="3">
        <f t="shared" si="52"/>
        <v>-4.6375221537682587E-2</v>
      </c>
      <c r="AP46" s="3">
        <f t="shared" si="52"/>
        <v>-3.7241556440220869E-2</v>
      </c>
      <c r="AQ46" s="3">
        <f t="shared" si="52"/>
        <v>-5.4966916057604953E-2</v>
      </c>
      <c r="AR46" s="3">
        <f t="shared" si="52"/>
        <v>-4.6342098411871868E-2</v>
      </c>
      <c r="AS46" s="3">
        <f t="shared" si="52"/>
        <v>-4.3896804004620704E-2</v>
      </c>
      <c r="AT46" s="3">
        <f t="shared" si="52"/>
        <v>-1.0853805045776599E-2</v>
      </c>
      <c r="AU46" s="3">
        <f t="shared" si="52"/>
        <v>-1.5977200103636235E-3</v>
      </c>
    </row>
    <row r="47" spans="1:47" x14ac:dyDescent="0.25">
      <c r="A47" t="s">
        <v>1826</v>
      </c>
      <c r="B47">
        <v>2600</v>
      </c>
      <c r="C47">
        <v>1349</v>
      </c>
      <c r="D47">
        <v>1251</v>
      </c>
      <c r="E47">
        <v>526</v>
      </c>
      <c r="F47">
        <v>340</v>
      </c>
      <c r="G47">
        <v>186</v>
      </c>
      <c r="H47">
        <v>920</v>
      </c>
      <c r="I47">
        <v>552</v>
      </c>
      <c r="J47">
        <v>368</v>
      </c>
      <c r="K47">
        <v>1154</v>
      </c>
      <c r="L47">
        <v>457</v>
      </c>
      <c r="M47">
        <v>697</v>
      </c>
      <c r="O47" t="s">
        <v>1826</v>
      </c>
      <c r="P47">
        <f t="shared" si="3"/>
        <v>2600</v>
      </c>
      <c r="S47" t="s">
        <v>1959</v>
      </c>
      <c r="T47" s="3">
        <f t="shared" si="48"/>
        <v>4.7709309395228994E-2</v>
      </c>
      <c r="U47" s="3">
        <f t="shared" si="48"/>
        <v>9.3934989897557664E-2</v>
      </c>
      <c r="V47" s="3">
        <f t="shared" si="48"/>
        <v>0.10119565217391302</v>
      </c>
      <c r="W47" s="3">
        <f t="shared" si="48"/>
        <v>8.2349987446648232E-2</v>
      </c>
      <c r="X47" s="3">
        <f t="shared" si="48"/>
        <v>6.8243532942689811E-2</v>
      </c>
      <c r="Y47" s="3">
        <f t="shared" si="48"/>
        <v>4.5775773287403565E-2</v>
      </c>
      <c r="Z47" s="3">
        <f t="shared" si="48"/>
        <v>5.6477345245692367E-2</v>
      </c>
      <c r="AA47" s="3">
        <f t="shared" si="48"/>
        <v>6.4285964114581429E-2</v>
      </c>
      <c r="AB47" s="3">
        <f t="shared" si="48"/>
        <v>2.4346097881250639E-2</v>
      </c>
      <c r="AC47" s="3">
        <f t="shared" si="48"/>
        <v>2.0661011580021871E-2</v>
      </c>
      <c r="AD47" s="3">
        <f t="shared" si="48"/>
        <v>1.4464168310322156E-2</v>
      </c>
      <c r="AE47" s="3">
        <f t="shared" si="48"/>
        <v>3.5239136170052365E-2</v>
      </c>
      <c r="AF47" s="3">
        <f t="shared" si="48"/>
        <v>4.747528115329458E-2</v>
      </c>
      <c r="AG47" s="3">
        <f t="shared" si="48"/>
        <v>-3.1212203971752173E-3</v>
      </c>
      <c r="AH47" s="3">
        <f t="shared" si="48"/>
        <v>2.7961241842989981E-2</v>
      </c>
      <c r="AI47" s="3">
        <f t="shared" ref="AI47:AU47" si="53">AI9/AI$15-1</f>
        <v>3.7124078868751242E-2</v>
      </c>
      <c r="AJ47" s="3">
        <f t="shared" si="53"/>
        <v>3.2063234698013643E-2</v>
      </c>
      <c r="AK47" s="3">
        <f t="shared" si="53"/>
        <v>7.4514400535834469E-3</v>
      </c>
      <c r="AL47" s="3">
        <f t="shared" si="53"/>
        <v>9.5351121296447516E-3</v>
      </c>
      <c r="AM47" s="3">
        <f t="shared" si="53"/>
        <v>2.468722540692081E-2</v>
      </c>
      <c r="AN47" s="3">
        <f t="shared" si="53"/>
        <v>-3.4733542319749233E-2</v>
      </c>
      <c r="AO47" s="3">
        <f t="shared" si="53"/>
        <v>1.0211832222128292E-2</v>
      </c>
      <c r="AP47" s="3">
        <f t="shared" si="53"/>
        <v>-2.5683832027734166E-4</v>
      </c>
      <c r="AQ47" s="3">
        <f t="shared" si="53"/>
        <v>4.3117242572330516E-2</v>
      </c>
      <c r="AR47" s="3">
        <f t="shared" si="53"/>
        <v>-6.5087216870596265E-4</v>
      </c>
      <c r="AS47" s="3">
        <f t="shared" si="53"/>
        <v>-1.9252984212552948E-2</v>
      </c>
      <c r="AT47" s="3">
        <f t="shared" si="53"/>
        <v>6.1850118066199888E-2</v>
      </c>
      <c r="AU47" s="3">
        <f t="shared" si="53"/>
        <v>5.3977027377147824E-3</v>
      </c>
    </row>
    <row r="48" spans="1:47" x14ac:dyDescent="0.25">
      <c r="A48" t="s">
        <v>1825</v>
      </c>
      <c r="B48">
        <v>2417</v>
      </c>
      <c r="C48">
        <v>1221</v>
      </c>
      <c r="D48">
        <v>1196</v>
      </c>
      <c r="E48">
        <v>496</v>
      </c>
      <c r="F48">
        <v>323</v>
      </c>
      <c r="G48">
        <v>173</v>
      </c>
      <c r="H48">
        <v>895</v>
      </c>
      <c r="I48">
        <v>519</v>
      </c>
      <c r="J48">
        <v>376</v>
      </c>
      <c r="K48">
        <v>1026</v>
      </c>
      <c r="L48">
        <v>379</v>
      </c>
      <c r="M48">
        <v>647</v>
      </c>
      <c r="O48" t="s">
        <v>1825</v>
      </c>
      <c r="P48">
        <f t="shared" si="3"/>
        <v>2417</v>
      </c>
      <c r="S48" t="s">
        <v>1960</v>
      </c>
      <c r="T48" s="3">
        <f t="shared" si="48"/>
        <v>2.1315403597868432E-2</v>
      </c>
      <c r="U48" s="3">
        <f t="shared" si="48"/>
        <v>-1.8999680975506084E-2</v>
      </c>
      <c r="V48" s="3">
        <f t="shared" si="48"/>
        <v>-1.5217391304347405E-3</v>
      </c>
      <c r="W48" s="3">
        <f t="shared" si="48"/>
        <v>3.3284315483662841E-2</v>
      </c>
      <c r="X48" s="3">
        <f t="shared" si="48"/>
        <v>-2.1795055023581256E-3</v>
      </c>
      <c r="Y48" s="3">
        <f t="shared" si="48"/>
        <v>-2.9653041656308887E-2</v>
      </c>
      <c r="Z48" s="3">
        <f t="shared" si="48"/>
        <v>-3.4141671984684097E-2</v>
      </c>
      <c r="AA48" s="3">
        <f t="shared" si="48"/>
        <v>4.4769333006890344E-2</v>
      </c>
      <c r="AB48" s="3">
        <f t="shared" si="48"/>
        <v>1.7319090037974272E-2</v>
      </c>
      <c r="AC48" s="3">
        <f t="shared" si="48"/>
        <v>-1.8302770053852946E-3</v>
      </c>
      <c r="AD48" s="3">
        <f t="shared" si="48"/>
        <v>6.5746219592373034E-3</v>
      </c>
      <c r="AE48" s="3">
        <f t="shared" si="48"/>
        <v>2.7098330381034819E-2</v>
      </c>
      <c r="AF48" s="3">
        <f t="shared" si="48"/>
        <v>3.1511812212242418E-2</v>
      </c>
      <c r="AG48" s="3">
        <f t="shared" si="48"/>
        <v>5.692325699348455E-2</v>
      </c>
      <c r="AH48" s="3">
        <f t="shared" si="48"/>
        <v>-1.5107771405971859E-2</v>
      </c>
      <c r="AI48" s="3">
        <f t="shared" ref="AI48:AU48" si="54">AI10/AI$15-1</f>
        <v>-1.3782115116510618E-2</v>
      </c>
      <c r="AJ48" s="3">
        <f t="shared" si="54"/>
        <v>3.2428050263466623E-4</v>
      </c>
      <c r="AK48" s="3">
        <f t="shared" si="54"/>
        <v>3.7592096450100421E-2</v>
      </c>
      <c r="AL48" s="3">
        <f t="shared" si="54"/>
        <v>8.7248322147650992E-2</v>
      </c>
      <c r="AM48" s="3">
        <f t="shared" si="54"/>
        <v>5.8579856897778004E-3</v>
      </c>
      <c r="AN48" s="3">
        <f t="shared" si="54"/>
        <v>2.0564263322883969E-2</v>
      </c>
      <c r="AO48" s="3">
        <f t="shared" si="54"/>
        <v>1.8566967676597157E-2</v>
      </c>
      <c r="AP48" s="3">
        <f t="shared" si="54"/>
        <v>-3.3388981636059967E-3</v>
      </c>
      <c r="AQ48" s="3">
        <f t="shared" si="54"/>
        <v>1.9763871469965055E-2</v>
      </c>
      <c r="AR48" s="3">
        <f t="shared" si="54"/>
        <v>1.4189013277792206E-2</v>
      </c>
      <c r="AS48" s="3">
        <f t="shared" si="54"/>
        <v>4.6207162110127875E-3</v>
      </c>
      <c r="AT48" s="3">
        <f t="shared" si="54"/>
        <v>4.0598202079622503E-3</v>
      </c>
      <c r="AU48" s="3">
        <f t="shared" si="54"/>
        <v>2.0943086622333462E-2</v>
      </c>
    </row>
    <row r="49" spans="1:47" x14ac:dyDescent="0.25">
      <c r="A49" t="s">
        <v>1824</v>
      </c>
      <c r="B49">
        <v>2455</v>
      </c>
      <c r="C49">
        <v>1223</v>
      </c>
      <c r="D49">
        <v>1232</v>
      </c>
      <c r="E49">
        <v>503</v>
      </c>
      <c r="F49">
        <v>317</v>
      </c>
      <c r="G49">
        <v>186</v>
      </c>
      <c r="H49">
        <v>891</v>
      </c>
      <c r="I49">
        <v>518</v>
      </c>
      <c r="J49">
        <v>373</v>
      </c>
      <c r="K49">
        <v>1061</v>
      </c>
      <c r="L49">
        <v>388</v>
      </c>
      <c r="M49">
        <v>673</v>
      </c>
      <c r="O49" t="s">
        <v>1824</v>
      </c>
      <c r="P49">
        <f t="shared" si="3"/>
        <v>2455</v>
      </c>
      <c r="S49" t="s">
        <v>1961</v>
      </c>
      <c r="T49" s="3">
        <f t="shared" si="48"/>
        <v>0.14845677908515431</v>
      </c>
      <c r="U49" s="3">
        <f t="shared" si="48"/>
        <v>0.1602920846478324</v>
      </c>
      <c r="V49" s="3">
        <f t="shared" si="48"/>
        <v>0.13706521739130451</v>
      </c>
      <c r="W49" s="3">
        <f t="shared" si="48"/>
        <v>0.17047451669595781</v>
      </c>
      <c r="X49" s="3">
        <f t="shared" si="48"/>
        <v>0.14927826211233386</v>
      </c>
      <c r="Y49" s="3">
        <f t="shared" si="48"/>
        <v>0.10138854362725946</v>
      </c>
      <c r="Z49" s="3">
        <f t="shared" si="48"/>
        <v>9.0299936183790619E-2</v>
      </c>
      <c r="AA49" s="3">
        <f t="shared" si="48"/>
        <v>4.7602392361232537E-2</v>
      </c>
      <c r="AB49" s="3">
        <f t="shared" si="48"/>
        <v>6.77857827305961E-3</v>
      </c>
      <c r="AC49" s="3">
        <f t="shared" si="48"/>
        <v>-3.2557812115025841E-2</v>
      </c>
      <c r="AD49" s="3">
        <f t="shared" si="48"/>
        <v>-6.5417488494411535E-2</v>
      </c>
      <c r="AE49" s="3">
        <f t="shared" si="48"/>
        <v>-5.7701729921230238E-2</v>
      </c>
      <c r="AF49" s="3">
        <f t="shared" si="48"/>
        <v>-3.2002415276624618E-2</v>
      </c>
      <c r="AG49" s="3">
        <f t="shared" si="48"/>
        <v>-2.9456517498341772E-2</v>
      </c>
      <c r="AH49" s="3">
        <f t="shared" si="48"/>
        <v>1.9774569903097117E-4</v>
      </c>
      <c r="AI49" s="3">
        <f t="shared" ref="AI49:AU49" si="55">AI11/AI$15-1</f>
        <v>-2.7404899422425744E-2</v>
      </c>
      <c r="AJ49" s="3">
        <f t="shared" si="55"/>
        <v>1.3457640859343201E-2</v>
      </c>
      <c r="AK49" s="3">
        <f t="shared" si="55"/>
        <v>4.3243469524447464E-2</v>
      </c>
      <c r="AL49" s="3">
        <f t="shared" si="55"/>
        <v>3.2001964314945175E-2</v>
      </c>
      <c r="AM49" s="3">
        <f t="shared" si="55"/>
        <v>5.4814008954349625E-2</v>
      </c>
      <c r="AN49" s="3">
        <f t="shared" si="55"/>
        <v>4.275862068965508E-2</v>
      </c>
      <c r="AO49" s="3">
        <f t="shared" si="55"/>
        <v>2.5782766478183783E-2</v>
      </c>
      <c r="AP49" s="3">
        <f t="shared" si="55"/>
        <v>1.0915628611788852E-2</v>
      </c>
      <c r="AQ49" s="3">
        <f t="shared" si="55"/>
        <v>2.8715997059205245E-2</v>
      </c>
      <c r="AR49" s="3">
        <f t="shared" si="55"/>
        <v>2.5904712314501532E-2</v>
      </c>
      <c r="AS49" s="3">
        <f t="shared" si="55"/>
        <v>3.6195610319599503E-2</v>
      </c>
      <c r="AT49" s="3">
        <f t="shared" si="55"/>
        <v>5.5511827333361019E-3</v>
      </c>
      <c r="AU49" s="3">
        <f t="shared" si="55"/>
        <v>-2.0640815269021617E-2</v>
      </c>
    </row>
    <row r="50" spans="1:47" x14ac:dyDescent="0.25">
      <c r="A50" t="s">
        <v>1823</v>
      </c>
      <c r="B50">
        <v>2573</v>
      </c>
      <c r="C50">
        <v>1308</v>
      </c>
      <c r="D50">
        <v>1265</v>
      </c>
      <c r="E50">
        <v>549</v>
      </c>
      <c r="F50">
        <v>355</v>
      </c>
      <c r="G50">
        <v>194</v>
      </c>
      <c r="H50">
        <v>958</v>
      </c>
      <c r="I50">
        <v>558</v>
      </c>
      <c r="J50">
        <v>400</v>
      </c>
      <c r="K50">
        <v>1066</v>
      </c>
      <c r="L50">
        <v>395</v>
      </c>
      <c r="M50">
        <v>671</v>
      </c>
      <c r="O50" t="s">
        <v>1823</v>
      </c>
      <c r="P50">
        <f t="shared" si="3"/>
        <v>2573</v>
      </c>
      <c r="S50" t="s">
        <v>1962</v>
      </c>
      <c r="T50" s="3">
        <f t="shared" si="48"/>
        <v>7.6034476592396594E-2</v>
      </c>
      <c r="U50" s="3">
        <f t="shared" si="48"/>
        <v>7.1603275318138371E-2</v>
      </c>
      <c r="V50" s="3">
        <f t="shared" si="48"/>
        <v>9.6956521739130386E-2</v>
      </c>
      <c r="W50" s="3">
        <f t="shared" si="48"/>
        <v>7.2343172769986808E-2</v>
      </c>
      <c r="X50" s="3">
        <f t="shared" si="48"/>
        <v>9.4290410175789541E-2</v>
      </c>
      <c r="Y50" s="3">
        <f t="shared" si="48"/>
        <v>0.1228026563443303</v>
      </c>
      <c r="Z50" s="3">
        <f t="shared" si="48"/>
        <v>0.1678366305041481</v>
      </c>
      <c r="AA50" s="3">
        <f t="shared" si="48"/>
        <v>0.16186911965303774</v>
      </c>
      <c r="AB50" s="3">
        <f t="shared" si="48"/>
        <v>0.25751499449905957</v>
      </c>
      <c r="AC50" s="3">
        <f t="shared" si="48"/>
        <v>0.29625849142937599</v>
      </c>
      <c r="AD50" s="3">
        <f t="shared" si="48"/>
        <v>0.22715318869165024</v>
      </c>
      <c r="AE50" s="3">
        <f t="shared" si="48"/>
        <v>0.16345682734707712</v>
      </c>
      <c r="AF50" s="3">
        <f t="shared" si="48"/>
        <v>9.5365687976451063E-2</v>
      </c>
      <c r="AG50" s="3">
        <f t="shared" si="48"/>
        <v>6.7457375833951172E-2</v>
      </c>
      <c r="AH50" s="3">
        <f t="shared" si="48"/>
        <v>1.799485861182526E-2</v>
      </c>
      <c r="AI50" s="3">
        <f t="shared" ref="AI50:AU50" si="56">AI12/AI$15-1</f>
        <v>-1.0555666201951808E-2</v>
      </c>
      <c r="AJ50" s="3">
        <f t="shared" si="56"/>
        <v>-2.8496149169031315E-2</v>
      </c>
      <c r="AK50" s="3">
        <f t="shared" si="56"/>
        <v>-3.4745478901540006E-3</v>
      </c>
      <c r="AL50" s="3">
        <f t="shared" si="56"/>
        <v>-2.7295793092159237E-2</v>
      </c>
      <c r="AM50" s="3">
        <f t="shared" si="56"/>
        <v>-1.8620025942508001E-2</v>
      </c>
      <c r="AN50" s="3">
        <f t="shared" si="56"/>
        <v>5.8934169278996862E-3</v>
      </c>
      <c r="AO50" s="3">
        <f t="shared" si="56"/>
        <v>5.4266182800236207E-2</v>
      </c>
      <c r="AP50" s="3">
        <f t="shared" si="56"/>
        <v>3.2104790034673147E-2</v>
      </c>
      <c r="AQ50" s="3">
        <f t="shared" si="56"/>
        <v>-4.7571681875189231E-3</v>
      </c>
      <c r="AR50" s="3">
        <f t="shared" si="56"/>
        <v>1.5751106482686961E-2</v>
      </c>
      <c r="AS50" s="3">
        <f t="shared" si="56"/>
        <v>8.4713130535232217E-3</v>
      </c>
      <c r="AT50" s="3">
        <f t="shared" si="56"/>
        <v>1.6363561042296526E-2</v>
      </c>
      <c r="AU50" s="3">
        <f t="shared" si="56"/>
        <v>3.804300889541401E-2</v>
      </c>
    </row>
    <row r="51" spans="1:47" x14ac:dyDescent="0.25">
      <c r="A51" t="s">
        <v>1822</v>
      </c>
      <c r="B51">
        <v>2533</v>
      </c>
      <c r="C51">
        <v>1310</v>
      </c>
      <c r="D51">
        <v>1223</v>
      </c>
      <c r="E51">
        <v>491</v>
      </c>
      <c r="F51">
        <v>305</v>
      </c>
      <c r="G51">
        <v>186</v>
      </c>
      <c r="H51">
        <v>933</v>
      </c>
      <c r="I51">
        <v>567</v>
      </c>
      <c r="J51">
        <v>366</v>
      </c>
      <c r="K51">
        <v>1109</v>
      </c>
      <c r="L51">
        <v>438</v>
      </c>
      <c r="M51">
        <v>671</v>
      </c>
      <c r="O51" t="s">
        <v>1822</v>
      </c>
      <c r="P51">
        <f t="shared" si="3"/>
        <v>2533</v>
      </c>
      <c r="S51" t="s">
        <v>1963</v>
      </c>
      <c r="T51" s="3">
        <f t="shared" si="48"/>
        <v>-1.4412932298558778E-2</v>
      </c>
      <c r="U51" s="3">
        <f t="shared" si="48"/>
        <v>4.0657899400942776E-2</v>
      </c>
      <c r="V51" s="3">
        <f t="shared" si="48"/>
        <v>2.7173913043478271E-2</v>
      </c>
      <c r="W51" s="3">
        <f t="shared" si="48"/>
        <v>2.5859904594526695E-2</v>
      </c>
      <c r="X51" s="3">
        <f t="shared" si="48"/>
        <v>1.0683149921394852E-2</v>
      </c>
      <c r="Y51" s="3">
        <f t="shared" si="48"/>
        <v>1.7969388117475837E-2</v>
      </c>
      <c r="Z51" s="3">
        <f t="shared" si="48"/>
        <v>3.7651563497128171E-2</v>
      </c>
      <c r="AA51" s="3">
        <f t="shared" si="48"/>
        <v>1.4235248854534532E-2</v>
      </c>
      <c r="AB51" s="3">
        <f t="shared" si="48"/>
        <v>-2.0690634205202896E-2</v>
      </c>
      <c r="AC51" s="3">
        <f t="shared" si="48"/>
        <v>4.5052972440251526E-3</v>
      </c>
      <c r="AD51" s="3">
        <f t="shared" si="48"/>
        <v>6.0815253122945334E-2</v>
      </c>
      <c r="AE51" s="3">
        <f t="shared" si="48"/>
        <v>3.1847133757961776E-2</v>
      </c>
      <c r="AF51" s="3">
        <f t="shared" si="48"/>
        <v>2.3360253604045589E-2</v>
      </c>
      <c r="AG51" s="3">
        <f t="shared" si="48"/>
        <v>1.8298154578440196E-2</v>
      </c>
      <c r="AH51" s="3">
        <f t="shared" si="48"/>
        <v>3.2232548942060513E-2</v>
      </c>
      <c r="AI51" s="3">
        <f t="shared" ref="AI51:AU51" si="57">AI13/AI$15-1</f>
        <v>8.9822744473212479E-2</v>
      </c>
      <c r="AJ51" s="3">
        <f t="shared" si="57"/>
        <v>7.875962707742179E-2</v>
      </c>
      <c r="AK51" s="3">
        <f t="shared" si="57"/>
        <v>5.7183523107836587E-2</v>
      </c>
      <c r="AL51" s="3">
        <f t="shared" si="57"/>
        <v>2.0584383696185871E-2</v>
      </c>
      <c r="AM51" s="3">
        <f t="shared" si="57"/>
        <v>6.2345704841206828E-2</v>
      </c>
      <c r="AN51" s="3">
        <f t="shared" si="57"/>
        <v>8.0752351097178598E-2</v>
      </c>
      <c r="AO51" s="3">
        <f t="shared" si="57"/>
        <v>3.7555911891298699E-2</v>
      </c>
      <c r="AP51" s="3">
        <f t="shared" si="57"/>
        <v>5.4064466418389578E-2</v>
      </c>
      <c r="AQ51" s="3">
        <f t="shared" si="57"/>
        <v>3.1440557021147786E-2</v>
      </c>
      <c r="AR51" s="3">
        <f t="shared" si="57"/>
        <v>5.206977349648545E-2</v>
      </c>
      <c r="AS51" s="3">
        <f t="shared" si="57"/>
        <v>9.1644204851752065E-2</v>
      </c>
      <c r="AT51" s="3">
        <f t="shared" si="57"/>
        <v>1.5990720410953063E-2</v>
      </c>
      <c r="AU51" s="3">
        <f t="shared" si="57"/>
        <v>7.2631488038690684E-2</v>
      </c>
    </row>
    <row r="52" spans="1:47" x14ac:dyDescent="0.25">
      <c r="A52" t="s">
        <v>1821</v>
      </c>
      <c r="B52">
        <v>2691</v>
      </c>
      <c r="C52">
        <v>1329</v>
      </c>
      <c r="D52">
        <v>1362</v>
      </c>
      <c r="E52">
        <v>544</v>
      </c>
      <c r="F52">
        <v>326</v>
      </c>
      <c r="G52">
        <v>218</v>
      </c>
      <c r="H52">
        <v>978</v>
      </c>
      <c r="I52">
        <v>560</v>
      </c>
      <c r="J52">
        <v>418</v>
      </c>
      <c r="K52">
        <v>1169</v>
      </c>
      <c r="L52">
        <v>443</v>
      </c>
      <c r="M52">
        <v>726</v>
      </c>
      <c r="O52" t="s">
        <v>1821</v>
      </c>
      <c r="P52">
        <f t="shared" si="3"/>
        <v>2691</v>
      </c>
      <c r="S52" t="s">
        <v>1935</v>
      </c>
      <c r="T52" s="3">
        <f t="shared" si="48"/>
        <v>-3.4691176996530793E-3</v>
      </c>
      <c r="U52" s="3">
        <f t="shared" si="48"/>
        <v>7.3198397788096781E-2</v>
      </c>
      <c r="V52" s="3">
        <f t="shared" si="48"/>
        <v>2.8478260869565286E-2</v>
      </c>
      <c r="W52" s="3">
        <f t="shared" si="48"/>
        <v>-1.7718159319966897E-2</v>
      </c>
      <c r="X52" s="3">
        <f t="shared" si="48"/>
        <v>1.6149778476489907E-2</v>
      </c>
      <c r="Y52" s="3">
        <f t="shared" si="48"/>
        <v>2.0206683475975762E-2</v>
      </c>
      <c r="Z52" s="3">
        <f t="shared" si="48"/>
        <v>2.04211869814932E-2</v>
      </c>
      <c r="AA52" s="3">
        <f t="shared" si="48"/>
        <v>-6.9182609912210147E-2</v>
      </c>
      <c r="AB52" s="3">
        <f t="shared" si="48"/>
        <v>-1.174716967739653E-2</v>
      </c>
      <c r="AC52" s="3">
        <f t="shared" si="48"/>
        <v>-1.8302770053852391E-2</v>
      </c>
      <c r="AD52" s="3">
        <f t="shared" si="48"/>
        <v>5.7199211045364962E-2</v>
      </c>
      <c r="AE52" s="3">
        <f t="shared" si="48"/>
        <v>0.2241736705234989</v>
      </c>
      <c r="AF52" s="3">
        <f t="shared" si="48"/>
        <v>0.51347271492188096</v>
      </c>
      <c r="AG52" s="3">
        <f t="shared" si="48"/>
        <v>0.78483086886972808</v>
      </c>
      <c r="AH52" s="3">
        <f t="shared" si="48"/>
        <v>0.77045679256476185</v>
      </c>
      <c r="AI52" s="3">
        <f t="shared" ref="AI52:AU52" si="58">AI14/AI$15-1</f>
        <v>0.54045010953993233</v>
      </c>
      <c r="AJ52" s="3">
        <f t="shared" si="58"/>
        <v>0.42278070531009315</v>
      </c>
      <c r="AK52" s="3">
        <f t="shared" si="58"/>
        <v>0.27118218352310786</v>
      </c>
      <c r="AL52" s="3">
        <f t="shared" si="58"/>
        <v>9.6087739400883887E-2</v>
      </c>
      <c r="AM52" s="3">
        <f t="shared" si="58"/>
        <v>4.0880371563663864E-2</v>
      </c>
      <c r="AN52" s="3">
        <f t="shared" si="58"/>
        <v>3.9749216300940304E-2</v>
      </c>
      <c r="AO52" s="3">
        <f t="shared" si="58"/>
        <v>3.1099670858300232E-2</v>
      </c>
      <c r="AP52" s="3">
        <f t="shared" si="58"/>
        <v>2.7481700269680331E-2</v>
      </c>
      <c r="AQ52" s="3">
        <f t="shared" si="58"/>
        <v>4.0781905462094148E-2</v>
      </c>
      <c r="AR52" s="3">
        <f t="shared" si="58"/>
        <v>4.1135121062223501E-2</v>
      </c>
      <c r="AS52" s="3" t="e">
        <f t="shared" si="58"/>
        <v>#N/A</v>
      </c>
      <c r="AT52" s="3" t="e">
        <f t="shared" si="58"/>
        <v>#N/A</v>
      </c>
      <c r="AU52" s="3" t="e">
        <f t="shared" si="58"/>
        <v>#N/A</v>
      </c>
    </row>
    <row r="53" spans="1:47" x14ac:dyDescent="0.25">
      <c r="A53" t="s">
        <v>1820</v>
      </c>
      <c r="B53">
        <v>2613</v>
      </c>
      <c r="C53">
        <v>1331</v>
      </c>
      <c r="D53">
        <v>1282</v>
      </c>
      <c r="E53">
        <v>491</v>
      </c>
      <c r="F53">
        <v>310</v>
      </c>
      <c r="G53">
        <v>181</v>
      </c>
      <c r="H53">
        <v>965</v>
      </c>
      <c r="I53">
        <v>569</v>
      </c>
      <c r="J53">
        <v>396</v>
      </c>
      <c r="K53">
        <v>1157</v>
      </c>
      <c r="L53">
        <v>452</v>
      </c>
      <c r="M53">
        <v>705</v>
      </c>
      <c r="O53" t="s">
        <v>1820</v>
      </c>
      <c r="P53">
        <f t="shared" si="3"/>
        <v>2613</v>
      </c>
    </row>
    <row r="54" spans="1:47" x14ac:dyDescent="0.25">
      <c r="A54" t="s">
        <v>1819</v>
      </c>
      <c r="B54">
        <v>2646</v>
      </c>
      <c r="C54">
        <v>1317</v>
      </c>
      <c r="D54">
        <v>1329</v>
      </c>
      <c r="E54">
        <v>468</v>
      </c>
      <c r="F54">
        <v>288</v>
      </c>
      <c r="G54">
        <v>180</v>
      </c>
      <c r="H54">
        <v>960</v>
      </c>
      <c r="I54">
        <v>580</v>
      </c>
      <c r="J54">
        <v>380</v>
      </c>
      <c r="K54">
        <v>1218</v>
      </c>
      <c r="L54">
        <v>449</v>
      </c>
      <c r="M54">
        <v>769</v>
      </c>
      <c r="O54" t="s">
        <v>1819</v>
      </c>
      <c r="P54">
        <f t="shared" si="3"/>
        <v>2646</v>
      </c>
    </row>
    <row r="55" spans="1:47" x14ac:dyDescent="0.25">
      <c r="A55" t="s">
        <v>1818</v>
      </c>
      <c r="B55">
        <v>2826</v>
      </c>
      <c r="C55">
        <v>1445</v>
      </c>
      <c r="D55">
        <v>1381</v>
      </c>
      <c r="E55">
        <v>527</v>
      </c>
      <c r="F55">
        <v>329</v>
      </c>
      <c r="G55">
        <v>198</v>
      </c>
      <c r="H55">
        <v>1028</v>
      </c>
      <c r="I55">
        <v>613</v>
      </c>
      <c r="J55">
        <v>415</v>
      </c>
      <c r="K55">
        <v>1271</v>
      </c>
      <c r="L55">
        <v>503</v>
      </c>
      <c r="M55">
        <v>768</v>
      </c>
      <c r="O55" t="s">
        <v>1818</v>
      </c>
      <c r="P55">
        <f t="shared" si="3"/>
        <v>2826</v>
      </c>
    </row>
    <row r="56" spans="1:47" x14ac:dyDescent="0.25">
      <c r="A56" t="s">
        <v>1817</v>
      </c>
      <c r="B56">
        <v>3098</v>
      </c>
      <c r="C56">
        <v>1544</v>
      </c>
      <c r="D56">
        <v>1554</v>
      </c>
      <c r="E56">
        <v>560</v>
      </c>
      <c r="F56">
        <v>357</v>
      </c>
      <c r="G56">
        <v>203</v>
      </c>
      <c r="H56">
        <v>1130</v>
      </c>
      <c r="I56">
        <v>667</v>
      </c>
      <c r="J56">
        <v>463</v>
      </c>
      <c r="K56">
        <v>1408</v>
      </c>
      <c r="L56">
        <v>520</v>
      </c>
      <c r="M56">
        <v>888</v>
      </c>
      <c r="O56" t="s">
        <v>1817</v>
      </c>
      <c r="P56">
        <f t="shared" si="3"/>
        <v>3098</v>
      </c>
    </row>
    <row r="57" spans="1:47" x14ac:dyDescent="0.25">
      <c r="A57" t="s">
        <v>1816</v>
      </c>
      <c r="B57">
        <v>3291</v>
      </c>
      <c r="C57">
        <v>1645</v>
      </c>
      <c r="D57">
        <v>1646</v>
      </c>
      <c r="E57">
        <v>569</v>
      </c>
      <c r="F57">
        <v>352</v>
      </c>
      <c r="G57">
        <v>217</v>
      </c>
      <c r="H57">
        <v>1199</v>
      </c>
      <c r="I57">
        <v>712</v>
      </c>
      <c r="J57">
        <v>487</v>
      </c>
      <c r="K57">
        <v>1523</v>
      </c>
      <c r="L57">
        <v>581</v>
      </c>
      <c r="M57">
        <v>942</v>
      </c>
      <c r="O57" t="s">
        <v>1816</v>
      </c>
      <c r="P57">
        <f t="shared" si="3"/>
        <v>3291</v>
      </c>
    </row>
    <row r="58" spans="1:47" x14ac:dyDescent="0.25">
      <c r="A58" t="s">
        <v>1815</v>
      </c>
      <c r="B58">
        <v>3436</v>
      </c>
      <c r="C58">
        <v>1715</v>
      </c>
      <c r="D58">
        <v>1721</v>
      </c>
      <c r="E58">
        <v>585</v>
      </c>
      <c r="F58">
        <v>357</v>
      </c>
      <c r="G58">
        <v>228</v>
      </c>
      <c r="H58">
        <v>1228</v>
      </c>
      <c r="I58">
        <v>731</v>
      </c>
      <c r="J58">
        <v>497</v>
      </c>
      <c r="K58">
        <v>1623</v>
      </c>
      <c r="L58">
        <v>627</v>
      </c>
      <c r="M58">
        <v>996</v>
      </c>
      <c r="O58" t="s">
        <v>1815</v>
      </c>
      <c r="P58">
        <f t="shared" si="3"/>
        <v>3436</v>
      </c>
    </row>
    <row r="59" spans="1:47" x14ac:dyDescent="0.25">
      <c r="A59">
        <v>1995</v>
      </c>
      <c r="B59">
        <v>135675</v>
      </c>
      <c r="C59">
        <v>68229</v>
      </c>
      <c r="D59">
        <v>67446</v>
      </c>
      <c r="E59">
        <v>26183</v>
      </c>
      <c r="F59">
        <v>16408</v>
      </c>
      <c r="G59">
        <v>9775</v>
      </c>
      <c r="H59">
        <v>47807</v>
      </c>
      <c r="I59">
        <v>28623</v>
      </c>
      <c r="J59">
        <v>19184</v>
      </c>
      <c r="K59">
        <v>61685</v>
      </c>
      <c r="L59">
        <v>23198</v>
      </c>
      <c r="M59">
        <v>38487</v>
      </c>
      <c r="O59">
        <v>1995</v>
      </c>
      <c r="P59">
        <f t="shared" si="3"/>
        <v>135675</v>
      </c>
    </row>
    <row r="60" spans="1:47" x14ac:dyDescent="0.25">
      <c r="A60" t="s">
        <v>1814</v>
      </c>
      <c r="B60">
        <v>3546</v>
      </c>
      <c r="C60">
        <v>1754</v>
      </c>
      <c r="D60">
        <v>1792</v>
      </c>
      <c r="E60">
        <v>603</v>
      </c>
      <c r="F60">
        <v>387</v>
      </c>
      <c r="G60">
        <v>216</v>
      </c>
      <c r="H60">
        <v>1155</v>
      </c>
      <c r="I60">
        <v>716</v>
      </c>
      <c r="J60">
        <v>439</v>
      </c>
      <c r="K60">
        <v>1788</v>
      </c>
      <c r="L60">
        <v>651</v>
      </c>
      <c r="M60">
        <v>1137</v>
      </c>
      <c r="O60" t="s">
        <v>1814</v>
      </c>
      <c r="P60">
        <f t="shared" si="3"/>
        <v>3546</v>
      </c>
    </row>
    <row r="61" spans="1:47" x14ac:dyDescent="0.25">
      <c r="A61" t="s">
        <v>1813</v>
      </c>
      <c r="B61">
        <v>3257</v>
      </c>
      <c r="C61">
        <v>1572</v>
      </c>
      <c r="D61">
        <v>1685</v>
      </c>
      <c r="E61">
        <v>557</v>
      </c>
      <c r="F61">
        <v>342</v>
      </c>
      <c r="G61">
        <v>215</v>
      </c>
      <c r="H61">
        <v>1090</v>
      </c>
      <c r="I61">
        <v>630</v>
      </c>
      <c r="J61">
        <v>460</v>
      </c>
      <c r="K61">
        <v>1610</v>
      </c>
      <c r="L61">
        <v>600</v>
      </c>
      <c r="M61">
        <v>1010</v>
      </c>
      <c r="O61" t="s">
        <v>1813</v>
      </c>
      <c r="P61">
        <f t="shared" si="3"/>
        <v>3257</v>
      </c>
    </row>
    <row r="62" spans="1:47" x14ac:dyDescent="0.25">
      <c r="A62" t="s">
        <v>1812</v>
      </c>
      <c r="B62">
        <v>2970</v>
      </c>
      <c r="C62">
        <v>1484</v>
      </c>
      <c r="D62">
        <v>1486</v>
      </c>
      <c r="E62">
        <v>507</v>
      </c>
      <c r="F62">
        <v>324</v>
      </c>
      <c r="G62">
        <v>183</v>
      </c>
      <c r="H62">
        <v>994</v>
      </c>
      <c r="I62">
        <v>621</v>
      </c>
      <c r="J62">
        <v>373</v>
      </c>
      <c r="K62">
        <v>1469</v>
      </c>
      <c r="L62">
        <v>539</v>
      </c>
      <c r="M62">
        <v>930</v>
      </c>
      <c r="O62" t="s">
        <v>1812</v>
      </c>
      <c r="P62">
        <f t="shared" si="3"/>
        <v>2970</v>
      </c>
    </row>
    <row r="63" spans="1:47" x14ac:dyDescent="0.25">
      <c r="A63" t="s">
        <v>1811</v>
      </c>
      <c r="B63">
        <v>2855</v>
      </c>
      <c r="C63">
        <v>1445</v>
      </c>
      <c r="D63">
        <v>1410</v>
      </c>
      <c r="E63">
        <v>492</v>
      </c>
      <c r="F63">
        <v>313</v>
      </c>
      <c r="G63">
        <v>179</v>
      </c>
      <c r="H63">
        <v>1023</v>
      </c>
      <c r="I63">
        <v>617</v>
      </c>
      <c r="J63">
        <v>406</v>
      </c>
      <c r="K63">
        <v>1340</v>
      </c>
      <c r="L63">
        <v>515</v>
      </c>
      <c r="M63">
        <v>825</v>
      </c>
      <c r="O63" t="s">
        <v>1811</v>
      </c>
      <c r="P63">
        <f t="shared" si="3"/>
        <v>2855</v>
      </c>
    </row>
    <row r="64" spans="1:47" x14ac:dyDescent="0.25">
      <c r="A64" t="s">
        <v>1810</v>
      </c>
      <c r="B64">
        <v>2992</v>
      </c>
      <c r="C64">
        <v>1482</v>
      </c>
      <c r="D64">
        <v>1510</v>
      </c>
      <c r="E64">
        <v>505</v>
      </c>
      <c r="F64">
        <v>330</v>
      </c>
      <c r="G64">
        <v>175</v>
      </c>
      <c r="H64">
        <v>1037</v>
      </c>
      <c r="I64">
        <v>623</v>
      </c>
      <c r="J64">
        <v>414</v>
      </c>
      <c r="K64">
        <v>1450</v>
      </c>
      <c r="L64">
        <v>529</v>
      </c>
      <c r="M64">
        <v>921</v>
      </c>
      <c r="O64" t="s">
        <v>1810</v>
      </c>
      <c r="P64">
        <f t="shared" si="3"/>
        <v>2992</v>
      </c>
    </row>
    <row r="65" spans="1:16" x14ac:dyDescent="0.25">
      <c r="A65" t="s">
        <v>1809</v>
      </c>
      <c r="B65">
        <v>3089</v>
      </c>
      <c r="C65">
        <v>1526</v>
      </c>
      <c r="D65">
        <v>1563</v>
      </c>
      <c r="E65">
        <v>510</v>
      </c>
      <c r="F65">
        <v>352</v>
      </c>
      <c r="G65">
        <v>158</v>
      </c>
      <c r="H65">
        <v>1007</v>
      </c>
      <c r="I65">
        <v>609</v>
      </c>
      <c r="J65">
        <v>398</v>
      </c>
      <c r="K65">
        <v>1572</v>
      </c>
      <c r="L65">
        <v>565</v>
      </c>
      <c r="M65">
        <v>1007</v>
      </c>
      <c r="O65" t="s">
        <v>1809</v>
      </c>
      <c r="P65">
        <f t="shared" si="3"/>
        <v>3089</v>
      </c>
    </row>
    <row r="66" spans="1:16" x14ac:dyDescent="0.25">
      <c r="A66" t="s">
        <v>1808</v>
      </c>
      <c r="B66">
        <v>3046</v>
      </c>
      <c r="C66">
        <v>1525</v>
      </c>
      <c r="D66">
        <v>1521</v>
      </c>
      <c r="E66">
        <v>533</v>
      </c>
      <c r="F66">
        <v>332</v>
      </c>
      <c r="G66">
        <v>201</v>
      </c>
      <c r="H66">
        <v>1042</v>
      </c>
      <c r="I66">
        <v>620</v>
      </c>
      <c r="J66">
        <v>422</v>
      </c>
      <c r="K66">
        <v>1471</v>
      </c>
      <c r="L66">
        <v>573</v>
      </c>
      <c r="M66">
        <v>898</v>
      </c>
      <c r="O66" t="s">
        <v>1808</v>
      </c>
      <c r="P66">
        <f t="shared" si="3"/>
        <v>3046</v>
      </c>
    </row>
    <row r="67" spans="1:16" x14ac:dyDescent="0.25">
      <c r="A67" t="s">
        <v>1807</v>
      </c>
      <c r="B67">
        <v>2887</v>
      </c>
      <c r="C67">
        <v>1415</v>
      </c>
      <c r="D67">
        <v>1472</v>
      </c>
      <c r="E67">
        <v>464</v>
      </c>
      <c r="F67">
        <v>287</v>
      </c>
      <c r="G67">
        <v>177</v>
      </c>
      <c r="H67">
        <v>959</v>
      </c>
      <c r="I67">
        <v>556</v>
      </c>
      <c r="J67">
        <v>403</v>
      </c>
      <c r="K67">
        <v>1464</v>
      </c>
      <c r="L67">
        <v>572</v>
      </c>
      <c r="M67">
        <v>892</v>
      </c>
      <c r="O67" t="s">
        <v>1807</v>
      </c>
      <c r="P67">
        <f t="shared" si="3"/>
        <v>2887</v>
      </c>
    </row>
    <row r="68" spans="1:16" x14ac:dyDescent="0.25">
      <c r="A68" t="s">
        <v>1806</v>
      </c>
      <c r="B68">
        <v>2878</v>
      </c>
      <c r="C68">
        <v>1448</v>
      </c>
      <c r="D68">
        <v>1430</v>
      </c>
      <c r="E68">
        <v>520</v>
      </c>
      <c r="F68">
        <v>308</v>
      </c>
      <c r="G68">
        <v>212</v>
      </c>
      <c r="H68">
        <v>956</v>
      </c>
      <c r="I68">
        <v>561</v>
      </c>
      <c r="J68">
        <v>395</v>
      </c>
      <c r="K68">
        <v>1402</v>
      </c>
      <c r="L68">
        <v>579</v>
      </c>
      <c r="M68">
        <v>823</v>
      </c>
      <c r="O68" t="s">
        <v>1806</v>
      </c>
      <c r="P68">
        <f t="shared" si="3"/>
        <v>2878</v>
      </c>
    </row>
    <row r="69" spans="1:16" x14ac:dyDescent="0.25">
      <c r="A69" t="s">
        <v>1805</v>
      </c>
      <c r="B69">
        <v>2714</v>
      </c>
      <c r="C69">
        <v>1343</v>
      </c>
      <c r="D69">
        <v>1371</v>
      </c>
      <c r="E69">
        <v>459</v>
      </c>
      <c r="F69">
        <v>298</v>
      </c>
      <c r="G69">
        <v>161</v>
      </c>
      <c r="H69">
        <v>941</v>
      </c>
      <c r="I69">
        <v>561</v>
      </c>
      <c r="J69">
        <v>380</v>
      </c>
      <c r="K69">
        <v>1314</v>
      </c>
      <c r="L69">
        <v>484</v>
      </c>
      <c r="M69">
        <v>830</v>
      </c>
      <c r="O69" t="s">
        <v>1805</v>
      </c>
      <c r="P69">
        <f t="shared" si="3"/>
        <v>2714</v>
      </c>
    </row>
    <row r="70" spans="1:16" x14ac:dyDescent="0.25">
      <c r="A70" t="s">
        <v>1804</v>
      </c>
      <c r="B70">
        <v>2807</v>
      </c>
      <c r="C70">
        <v>1400</v>
      </c>
      <c r="D70">
        <v>1407</v>
      </c>
      <c r="E70">
        <v>522</v>
      </c>
      <c r="F70">
        <v>330</v>
      </c>
      <c r="G70">
        <v>192</v>
      </c>
      <c r="H70">
        <v>926</v>
      </c>
      <c r="I70">
        <v>563</v>
      </c>
      <c r="J70">
        <v>363</v>
      </c>
      <c r="K70">
        <v>1359</v>
      </c>
      <c r="L70">
        <v>507</v>
      </c>
      <c r="M70">
        <v>852</v>
      </c>
      <c r="O70" t="s">
        <v>1804</v>
      </c>
      <c r="P70">
        <f t="shared" si="3"/>
        <v>2807</v>
      </c>
    </row>
    <row r="71" spans="1:16" x14ac:dyDescent="0.25">
      <c r="A71" t="s">
        <v>1803</v>
      </c>
      <c r="B71">
        <v>2784</v>
      </c>
      <c r="C71">
        <v>1335</v>
      </c>
      <c r="D71">
        <v>1449</v>
      </c>
      <c r="E71">
        <v>493</v>
      </c>
      <c r="F71">
        <v>298</v>
      </c>
      <c r="G71">
        <v>195</v>
      </c>
      <c r="H71">
        <v>973</v>
      </c>
      <c r="I71">
        <v>567</v>
      </c>
      <c r="J71">
        <v>406</v>
      </c>
      <c r="K71">
        <v>1318</v>
      </c>
      <c r="L71">
        <v>470</v>
      </c>
      <c r="M71">
        <v>848</v>
      </c>
      <c r="O71" t="s">
        <v>1803</v>
      </c>
      <c r="P71">
        <f t="shared" ref="P71:P134" si="59">B71</f>
        <v>2784</v>
      </c>
    </row>
    <row r="72" spans="1:16" x14ac:dyDescent="0.25">
      <c r="A72" t="s">
        <v>1802</v>
      </c>
      <c r="B72">
        <v>2727</v>
      </c>
      <c r="C72">
        <v>1346</v>
      </c>
      <c r="D72">
        <v>1381</v>
      </c>
      <c r="E72">
        <v>522</v>
      </c>
      <c r="F72">
        <v>319</v>
      </c>
      <c r="G72">
        <v>203</v>
      </c>
      <c r="H72">
        <v>950</v>
      </c>
      <c r="I72">
        <v>561</v>
      </c>
      <c r="J72">
        <v>389</v>
      </c>
      <c r="K72">
        <v>1255</v>
      </c>
      <c r="L72">
        <v>466</v>
      </c>
      <c r="M72">
        <v>789</v>
      </c>
      <c r="O72" t="s">
        <v>1802</v>
      </c>
      <c r="P72">
        <f t="shared" si="59"/>
        <v>2727</v>
      </c>
    </row>
    <row r="73" spans="1:16" x14ac:dyDescent="0.25">
      <c r="A73" t="s">
        <v>1801</v>
      </c>
      <c r="B73">
        <v>2765</v>
      </c>
      <c r="C73">
        <v>1385</v>
      </c>
      <c r="D73">
        <v>1380</v>
      </c>
      <c r="E73">
        <v>491</v>
      </c>
      <c r="F73">
        <v>308</v>
      </c>
      <c r="G73">
        <v>183</v>
      </c>
      <c r="H73">
        <v>962</v>
      </c>
      <c r="I73">
        <v>575</v>
      </c>
      <c r="J73">
        <v>387</v>
      </c>
      <c r="K73">
        <v>1312</v>
      </c>
      <c r="L73">
        <v>502</v>
      </c>
      <c r="M73">
        <v>810</v>
      </c>
      <c r="O73" t="s">
        <v>1801</v>
      </c>
      <c r="P73">
        <f t="shared" si="59"/>
        <v>2765</v>
      </c>
    </row>
    <row r="74" spans="1:16" x14ac:dyDescent="0.25">
      <c r="A74" t="s">
        <v>1800</v>
      </c>
      <c r="B74">
        <v>2642</v>
      </c>
      <c r="C74">
        <v>1352</v>
      </c>
      <c r="D74">
        <v>1290</v>
      </c>
      <c r="E74">
        <v>493</v>
      </c>
      <c r="F74">
        <v>320</v>
      </c>
      <c r="G74">
        <v>173</v>
      </c>
      <c r="H74">
        <v>916</v>
      </c>
      <c r="I74">
        <v>548</v>
      </c>
      <c r="J74">
        <v>368</v>
      </c>
      <c r="K74">
        <v>1233</v>
      </c>
      <c r="L74">
        <v>484</v>
      </c>
      <c r="M74">
        <v>749</v>
      </c>
      <c r="O74" t="s">
        <v>1800</v>
      </c>
      <c r="P74">
        <f t="shared" si="59"/>
        <v>2642</v>
      </c>
    </row>
    <row r="75" spans="1:16" x14ac:dyDescent="0.25">
      <c r="A75" t="s">
        <v>1799</v>
      </c>
      <c r="B75">
        <v>2856</v>
      </c>
      <c r="C75">
        <v>1404</v>
      </c>
      <c r="D75">
        <v>1452</v>
      </c>
      <c r="E75">
        <v>529</v>
      </c>
      <c r="F75">
        <v>329</v>
      </c>
      <c r="G75">
        <v>200</v>
      </c>
      <c r="H75">
        <v>987</v>
      </c>
      <c r="I75">
        <v>588</v>
      </c>
      <c r="J75">
        <v>399</v>
      </c>
      <c r="K75">
        <v>1340</v>
      </c>
      <c r="L75">
        <v>487</v>
      </c>
      <c r="M75">
        <v>853</v>
      </c>
      <c r="O75" t="s">
        <v>1799</v>
      </c>
      <c r="P75">
        <f t="shared" si="59"/>
        <v>2856</v>
      </c>
    </row>
    <row r="76" spans="1:16" x14ac:dyDescent="0.25">
      <c r="A76" t="s">
        <v>1798</v>
      </c>
      <c r="B76">
        <v>2703</v>
      </c>
      <c r="C76">
        <v>1373</v>
      </c>
      <c r="D76">
        <v>1330</v>
      </c>
      <c r="E76">
        <v>489</v>
      </c>
      <c r="F76">
        <v>307</v>
      </c>
      <c r="G76">
        <v>182</v>
      </c>
      <c r="H76">
        <v>944</v>
      </c>
      <c r="I76">
        <v>586</v>
      </c>
      <c r="J76">
        <v>358</v>
      </c>
      <c r="K76">
        <v>1270</v>
      </c>
      <c r="L76">
        <v>480</v>
      </c>
      <c r="M76">
        <v>790</v>
      </c>
      <c r="O76" t="s">
        <v>1798</v>
      </c>
      <c r="P76">
        <f t="shared" si="59"/>
        <v>2703</v>
      </c>
    </row>
    <row r="77" spans="1:16" x14ac:dyDescent="0.25">
      <c r="A77" t="s">
        <v>1797</v>
      </c>
      <c r="B77">
        <v>2498</v>
      </c>
      <c r="C77">
        <v>1272</v>
      </c>
      <c r="D77">
        <v>1226</v>
      </c>
      <c r="E77">
        <v>475</v>
      </c>
      <c r="F77">
        <v>311</v>
      </c>
      <c r="G77">
        <v>164</v>
      </c>
      <c r="H77">
        <v>868</v>
      </c>
      <c r="I77">
        <v>526</v>
      </c>
      <c r="J77">
        <v>342</v>
      </c>
      <c r="K77">
        <v>1155</v>
      </c>
      <c r="L77">
        <v>435</v>
      </c>
      <c r="M77">
        <v>720</v>
      </c>
      <c r="O77" t="s">
        <v>1797</v>
      </c>
      <c r="P77">
        <f t="shared" si="59"/>
        <v>2498</v>
      </c>
    </row>
    <row r="78" spans="1:16" x14ac:dyDescent="0.25">
      <c r="A78" t="s">
        <v>1796</v>
      </c>
      <c r="B78">
        <v>2519</v>
      </c>
      <c r="C78">
        <v>1281</v>
      </c>
      <c r="D78">
        <v>1238</v>
      </c>
      <c r="E78">
        <v>482</v>
      </c>
      <c r="F78">
        <v>306</v>
      </c>
      <c r="G78">
        <v>176</v>
      </c>
      <c r="H78">
        <v>873</v>
      </c>
      <c r="I78">
        <v>536</v>
      </c>
      <c r="J78">
        <v>337</v>
      </c>
      <c r="K78">
        <v>1164</v>
      </c>
      <c r="L78">
        <v>439</v>
      </c>
      <c r="M78">
        <v>725</v>
      </c>
      <c r="O78" t="s">
        <v>1796</v>
      </c>
      <c r="P78">
        <f t="shared" si="59"/>
        <v>2519</v>
      </c>
    </row>
    <row r="79" spans="1:16" x14ac:dyDescent="0.25">
      <c r="A79" t="s">
        <v>1795</v>
      </c>
      <c r="B79">
        <v>2598</v>
      </c>
      <c r="C79">
        <v>1324</v>
      </c>
      <c r="D79">
        <v>1274</v>
      </c>
      <c r="E79">
        <v>525</v>
      </c>
      <c r="F79">
        <v>326</v>
      </c>
      <c r="G79">
        <v>199</v>
      </c>
      <c r="H79">
        <v>925</v>
      </c>
      <c r="I79">
        <v>550</v>
      </c>
      <c r="J79">
        <v>375</v>
      </c>
      <c r="K79">
        <v>1148</v>
      </c>
      <c r="L79">
        <v>448</v>
      </c>
      <c r="M79">
        <v>700</v>
      </c>
      <c r="O79" t="s">
        <v>1795</v>
      </c>
      <c r="P79">
        <f t="shared" si="59"/>
        <v>2598</v>
      </c>
    </row>
    <row r="80" spans="1:16" x14ac:dyDescent="0.25">
      <c r="A80" t="s">
        <v>1794</v>
      </c>
      <c r="B80">
        <v>2514</v>
      </c>
      <c r="C80">
        <v>1263</v>
      </c>
      <c r="D80">
        <v>1251</v>
      </c>
      <c r="E80">
        <v>511</v>
      </c>
      <c r="F80">
        <v>310</v>
      </c>
      <c r="G80">
        <v>201</v>
      </c>
      <c r="H80">
        <v>894</v>
      </c>
      <c r="I80">
        <v>539</v>
      </c>
      <c r="J80">
        <v>355</v>
      </c>
      <c r="K80">
        <v>1109</v>
      </c>
      <c r="L80">
        <v>414</v>
      </c>
      <c r="M80">
        <v>695</v>
      </c>
      <c r="O80" t="s">
        <v>1794</v>
      </c>
      <c r="P80">
        <f t="shared" si="59"/>
        <v>2514</v>
      </c>
    </row>
    <row r="81" spans="1:16" x14ac:dyDescent="0.25">
      <c r="A81" t="s">
        <v>1793</v>
      </c>
      <c r="B81">
        <v>2523</v>
      </c>
      <c r="C81">
        <v>1265</v>
      </c>
      <c r="D81">
        <v>1258</v>
      </c>
      <c r="E81">
        <v>513</v>
      </c>
      <c r="F81">
        <v>332</v>
      </c>
      <c r="G81">
        <v>181</v>
      </c>
      <c r="H81">
        <v>876</v>
      </c>
      <c r="I81">
        <v>510</v>
      </c>
      <c r="J81">
        <v>366</v>
      </c>
      <c r="K81">
        <v>1134</v>
      </c>
      <c r="L81">
        <v>423</v>
      </c>
      <c r="M81">
        <v>711</v>
      </c>
      <c r="O81" t="s">
        <v>1793</v>
      </c>
      <c r="P81">
        <f t="shared" si="59"/>
        <v>2523</v>
      </c>
    </row>
    <row r="82" spans="1:16" x14ac:dyDescent="0.25">
      <c r="A82" t="s">
        <v>1792</v>
      </c>
      <c r="B82">
        <v>2752</v>
      </c>
      <c r="C82">
        <v>1343</v>
      </c>
      <c r="D82">
        <v>1409</v>
      </c>
      <c r="E82">
        <v>521</v>
      </c>
      <c r="F82">
        <v>314</v>
      </c>
      <c r="G82">
        <v>207</v>
      </c>
      <c r="H82">
        <v>868</v>
      </c>
      <c r="I82">
        <v>521</v>
      </c>
      <c r="J82">
        <v>347</v>
      </c>
      <c r="K82">
        <v>1363</v>
      </c>
      <c r="L82">
        <v>508</v>
      </c>
      <c r="M82">
        <v>855</v>
      </c>
      <c r="O82" t="s">
        <v>1792</v>
      </c>
      <c r="P82">
        <f t="shared" si="59"/>
        <v>2752</v>
      </c>
    </row>
    <row r="83" spans="1:16" x14ac:dyDescent="0.25">
      <c r="A83" t="s">
        <v>1791</v>
      </c>
      <c r="B83">
        <v>2506</v>
      </c>
      <c r="C83">
        <v>1289</v>
      </c>
      <c r="D83">
        <v>1217</v>
      </c>
      <c r="E83">
        <v>454</v>
      </c>
      <c r="F83">
        <v>298</v>
      </c>
      <c r="G83">
        <v>156</v>
      </c>
      <c r="H83">
        <v>902</v>
      </c>
      <c r="I83">
        <v>533</v>
      </c>
      <c r="J83">
        <v>369</v>
      </c>
      <c r="K83">
        <v>1150</v>
      </c>
      <c r="L83">
        <v>458</v>
      </c>
      <c r="M83">
        <v>692</v>
      </c>
      <c r="O83" t="s">
        <v>1791</v>
      </c>
      <c r="P83">
        <f t="shared" si="59"/>
        <v>2506</v>
      </c>
    </row>
    <row r="84" spans="1:16" x14ac:dyDescent="0.25">
      <c r="A84" t="s">
        <v>1790</v>
      </c>
      <c r="B84">
        <v>2366</v>
      </c>
      <c r="C84">
        <v>1164</v>
      </c>
      <c r="D84">
        <v>1202</v>
      </c>
      <c r="E84">
        <v>477</v>
      </c>
      <c r="F84">
        <v>304</v>
      </c>
      <c r="G84">
        <v>173</v>
      </c>
      <c r="H84">
        <v>819</v>
      </c>
      <c r="I84">
        <v>470</v>
      </c>
      <c r="J84">
        <v>349</v>
      </c>
      <c r="K84">
        <v>1070</v>
      </c>
      <c r="L84">
        <v>390</v>
      </c>
      <c r="M84">
        <v>680</v>
      </c>
      <c r="O84" t="s">
        <v>1790</v>
      </c>
      <c r="P84">
        <f t="shared" si="59"/>
        <v>2366</v>
      </c>
    </row>
    <row r="85" spans="1:16" x14ac:dyDescent="0.25">
      <c r="A85" t="s">
        <v>1789</v>
      </c>
      <c r="B85">
        <v>2376</v>
      </c>
      <c r="C85">
        <v>1194</v>
      </c>
      <c r="D85">
        <v>1182</v>
      </c>
      <c r="E85">
        <v>482</v>
      </c>
      <c r="F85">
        <v>287</v>
      </c>
      <c r="G85">
        <v>195</v>
      </c>
      <c r="H85">
        <v>863</v>
      </c>
      <c r="I85">
        <v>513</v>
      </c>
      <c r="J85">
        <v>350</v>
      </c>
      <c r="K85">
        <v>1031</v>
      </c>
      <c r="L85">
        <v>394</v>
      </c>
      <c r="M85">
        <v>637</v>
      </c>
      <c r="O85" t="s">
        <v>1789</v>
      </c>
      <c r="P85">
        <f t="shared" si="59"/>
        <v>2376</v>
      </c>
    </row>
    <row r="86" spans="1:16" x14ac:dyDescent="0.25">
      <c r="A86" t="s">
        <v>1788</v>
      </c>
      <c r="B86">
        <v>2433</v>
      </c>
      <c r="C86">
        <v>1208</v>
      </c>
      <c r="D86">
        <v>1225</v>
      </c>
      <c r="E86">
        <v>497</v>
      </c>
      <c r="F86">
        <v>305</v>
      </c>
      <c r="G86">
        <v>192</v>
      </c>
      <c r="H86">
        <v>840</v>
      </c>
      <c r="I86">
        <v>504</v>
      </c>
      <c r="J86">
        <v>336</v>
      </c>
      <c r="K86">
        <v>1096</v>
      </c>
      <c r="L86">
        <v>399</v>
      </c>
      <c r="M86">
        <v>697</v>
      </c>
      <c r="O86" t="s">
        <v>1788</v>
      </c>
      <c r="P86">
        <f t="shared" si="59"/>
        <v>2433</v>
      </c>
    </row>
    <row r="87" spans="1:16" x14ac:dyDescent="0.25">
      <c r="A87" t="s">
        <v>1787</v>
      </c>
      <c r="B87">
        <v>2490</v>
      </c>
      <c r="C87">
        <v>1215</v>
      </c>
      <c r="D87">
        <v>1275</v>
      </c>
      <c r="E87">
        <v>490</v>
      </c>
      <c r="F87">
        <v>287</v>
      </c>
      <c r="G87">
        <v>203</v>
      </c>
      <c r="H87">
        <v>896</v>
      </c>
      <c r="I87">
        <v>514</v>
      </c>
      <c r="J87">
        <v>382</v>
      </c>
      <c r="K87">
        <v>1104</v>
      </c>
      <c r="L87">
        <v>414</v>
      </c>
      <c r="M87">
        <v>690</v>
      </c>
      <c r="O87" t="s">
        <v>1787</v>
      </c>
      <c r="P87">
        <f t="shared" si="59"/>
        <v>2490</v>
      </c>
    </row>
    <row r="88" spans="1:16" x14ac:dyDescent="0.25">
      <c r="A88" t="s">
        <v>1786</v>
      </c>
      <c r="B88">
        <v>2467</v>
      </c>
      <c r="C88">
        <v>1220</v>
      </c>
      <c r="D88">
        <v>1247</v>
      </c>
      <c r="E88">
        <v>515</v>
      </c>
      <c r="F88">
        <v>325</v>
      </c>
      <c r="G88">
        <v>190</v>
      </c>
      <c r="H88">
        <v>876</v>
      </c>
      <c r="I88">
        <v>532</v>
      </c>
      <c r="J88">
        <v>344</v>
      </c>
      <c r="K88">
        <v>1076</v>
      </c>
      <c r="L88">
        <v>363</v>
      </c>
      <c r="M88">
        <v>713</v>
      </c>
      <c r="O88" t="s">
        <v>1786</v>
      </c>
      <c r="P88">
        <f t="shared" si="59"/>
        <v>2467</v>
      </c>
    </row>
    <row r="89" spans="1:16" x14ac:dyDescent="0.25">
      <c r="A89" t="s">
        <v>1785</v>
      </c>
      <c r="B89">
        <v>2500</v>
      </c>
      <c r="C89">
        <v>1247</v>
      </c>
      <c r="D89">
        <v>1253</v>
      </c>
      <c r="E89">
        <v>527</v>
      </c>
      <c r="F89">
        <v>350</v>
      </c>
      <c r="G89">
        <v>177</v>
      </c>
      <c r="H89">
        <v>850</v>
      </c>
      <c r="I89">
        <v>495</v>
      </c>
      <c r="J89">
        <v>355</v>
      </c>
      <c r="K89">
        <v>1123</v>
      </c>
      <c r="L89">
        <v>402</v>
      </c>
      <c r="M89">
        <v>721</v>
      </c>
      <c r="O89" t="s">
        <v>1785</v>
      </c>
      <c r="P89">
        <f t="shared" si="59"/>
        <v>2500</v>
      </c>
    </row>
    <row r="90" spans="1:16" x14ac:dyDescent="0.25">
      <c r="A90" t="s">
        <v>1784</v>
      </c>
      <c r="B90">
        <v>2285</v>
      </c>
      <c r="C90">
        <v>1157</v>
      </c>
      <c r="D90">
        <v>1128</v>
      </c>
      <c r="E90">
        <v>506</v>
      </c>
      <c r="F90">
        <v>326</v>
      </c>
      <c r="G90">
        <v>180</v>
      </c>
      <c r="H90">
        <v>773</v>
      </c>
      <c r="I90">
        <v>460</v>
      </c>
      <c r="J90">
        <v>313</v>
      </c>
      <c r="K90">
        <v>1006</v>
      </c>
      <c r="L90">
        <v>371</v>
      </c>
      <c r="M90">
        <v>635</v>
      </c>
      <c r="O90" t="s">
        <v>1784</v>
      </c>
      <c r="P90">
        <f t="shared" si="59"/>
        <v>2285</v>
      </c>
    </row>
    <row r="91" spans="1:16" x14ac:dyDescent="0.25">
      <c r="A91" t="s">
        <v>1783</v>
      </c>
      <c r="B91">
        <v>2449</v>
      </c>
      <c r="C91">
        <v>1250</v>
      </c>
      <c r="D91">
        <v>1199</v>
      </c>
      <c r="E91">
        <v>475</v>
      </c>
      <c r="F91">
        <v>297</v>
      </c>
      <c r="G91">
        <v>178</v>
      </c>
      <c r="H91">
        <v>922</v>
      </c>
      <c r="I91">
        <v>565</v>
      </c>
      <c r="J91">
        <v>357</v>
      </c>
      <c r="K91">
        <v>1052</v>
      </c>
      <c r="L91">
        <v>388</v>
      </c>
      <c r="M91">
        <v>664</v>
      </c>
      <c r="O91" t="s">
        <v>1783</v>
      </c>
      <c r="P91">
        <f t="shared" si="59"/>
        <v>2449</v>
      </c>
    </row>
    <row r="92" spans="1:16" x14ac:dyDescent="0.25">
      <c r="A92" t="s">
        <v>1782</v>
      </c>
      <c r="B92">
        <v>2357</v>
      </c>
      <c r="C92">
        <v>1173</v>
      </c>
      <c r="D92">
        <v>1184</v>
      </c>
      <c r="E92">
        <v>476</v>
      </c>
      <c r="F92">
        <v>290</v>
      </c>
      <c r="G92">
        <v>186</v>
      </c>
      <c r="H92">
        <v>850</v>
      </c>
      <c r="I92">
        <v>521</v>
      </c>
      <c r="J92">
        <v>329</v>
      </c>
      <c r="K92">
        <v>1031</v>
      </c>
      <c r="L92">
        <v>362</v>
      </c>
      <c r="M92">
        <v>669</v>
      </c>
      <c r="O92" t="s">
        <v>1782</v>
      </c>
      <c r="P92">
        <f t="shared" si="59"/>
        <v>2357</v>
      </c>
    </row>
    <row r="93" spans="1:16" x14ac:dyDescent="0.25">
      <c r="A93" t="s">
        <v>1781</v>
      </c>
      <c r="B93">
        <v>2364</v>
      </c>
      <c r="C93">
        <v>1189</v>
      </c>
      <c r="D93">
        <v>1175</v>
      </c>
      <c r="E93">
        <v>508</v>
      </c>
      <c r="F93">
        <v>329</v>
      </c>
      <c r="G93">
        <v>179</v>
      </c>
      <c r="H93">
        <v>832</v>
      </c>
      <c r="I93">
        <v>503</v>
      </c>
      <c r="J93">
        <v>329</v>
      </c>
      <c r="K93">
        <v>1024</v>
      </c>
      <c r="L93">
        <v>357</v>
      </c>
      <c r="M93">
        <v>667</v>
      </c>
      <c r="O93" t="s">
        <v>1781</v>
      </c>
      <c r="P93">
        <f t="shared" si="59"/>
        <v>2364</v>
      </c>
    </row>
    <row r="94" spans="1:16" x14ac:dyDescent="0.25">
      <c r="A94" t="s">
        <v>1780</v>
      </c>
      <c r="B94">
        <v>2273</v>
      </c>
      <c r="C94">
        <v>1154</v>
      </c>
      <c r="D94">
        <v>1119</v>
      </c>
      <c r="E94">
        <v>472</v>
      </c>
      <c r="F94">
        <v>290</v>
      </c>
      <c r="G94">
        <v>182</v>
      </c>
      <c r="H94">
        <v>839</v>
      </c>
      <c r="I94">
        <v>517</v>
      </c>
      <c r="J94">
        <v>322</v>
      </c>
      <c r="K94">
        <v>962</v>
      </c>
      <c r="L94">
        <v>347</v>
      </c>
      <c r="M94">
        <v>615</v>
      </c>
      <c r="O94" t="s">
        <v>1780</v>
      </c>
      <c r="P94">
        <f t="shared" si="59"/>
        <v>2273</v>
      </c>
    </row>
    <row r="95" spans="1:16" x14ac:dyDescent="0.25">
      <c r="A95" t="s">
        <v>1779</v>
      </c>
      <c r="B95">
        <v>2150</v>
      </c>
      <c r="C95">
        <v>1081</v>
      </c>
      <c r="D95">
        <v>1069</v>
      </c>
      <c r="E95">
        <v>440</v>
      </c>
      <c r="F95">
        <v>278</v>
      </c>
      <c r="G95">
        <v>162</v>
      </c>
      <c r="H95">
        <v>781</v>
      </c>
      <c r="I95">
        <v>458</v>
      </c>
      <c r="J95">
        <v>323</v>
      </c>
      <c r="K95">
        <v>929</v>
      </c>
      <c r="L95">
        <v>345</v>
      </c>
      <c r="M95">
        <v>584</v>
      </c>
      <c r="O95" t="s">
        <v>1779</v>
      </c>
      <c r="P95">
        <f t="shared" si="59"/>
        <v>2150</v>
      </c>
    </row>
    <row r="96" spans="1:16" x14ac:dyDescent="0.25">
      <c r="A96" t="s">
        <v>1778</v>
      </c>
      <c r="B96">
        <v>2275</v>
      </c>
      <c r="C96">
        <v>1111</v>
      </c>
      <c r="D96">
        <v>1164</v>
      </c>
      <c r="E96">
        <v>434</v>
      </c>
      <c r="F96">
        <v>261</v>
      </c>
      <c r="G96">
        <v>173</v>
      </c>
      <c r="H96">
        <v>897</v>
      </c>
      <c r="I96">
        <v>517</v>
      </c>
      <c r="J96">
        <v>380</v>
      </c>
      <c r="K96">
        <v>944</v>
      </c>
      <c r="L96">
        <v>333</v>
      </c>
      <c r="M96">
        <v>611</v>
      </c>
      <c r="O96" t="s">
        <v>1778</v>
      </c>
      <c r="P96">
        <f t="shared" si="59"/>
        <v>2275</v>
      </c>
    </row>
    <row r="97" spans="1:16" x14ac:dyDescent="0.25">
      <c r="A97" t="s">
        <v>1777</v>
      </c>
      <c r="B97">
        <v>2523</v>
      </c>
      <c r="C97">
        <v>1278</v>
      </c>
      <c r="D97">
        <v>1245</v>
      </c>
      <c r="E97">
        <v>502</v>
      </c>
      <c r="F97">
        <v>313</v>
      </c>
      <c r="G97">
        <v>189</v>
      </c>
      <c r="H97">
        <v>899</v>
      </c>
      <c r="I97">
        <v>541</v>
      </c>
      <c r="J97">
        <v>358</v>
      </c>
      <c r="K97">
        <v>1122</v>
      </c>
      <c r="L97">
        <v>424</v>
      </c>
      <c r="M97">
        <v>698</v>
      </c>
      <c r="O97" t="s">
        <v>1777</v>
      </c>
      <c r="P97">
        <f t="shared" si="59"/>
        <v>2523</v>
      </c>
    </row>
    <row r="98" spans="1:16" x14ac:dyDescent="0.25">
      <c r="A98" t="s">
        <v>1776</v>
      </c>
      <c r="B98">
        <v>2582</v>
      </c>
      <c r="C98">
        <v>1366</v>
      </c>
      <c r="D98">
        <v>1216</v>
      </c>
      <c r="E98">
        <v>571</v>
      </c>
      <c r="F98">
        <v>374</v>
      </c>
      <c r="G98">
        <v>197</v>
      </c>
      <c r="H98">
        <v>886</v>
      </c>
      <c r="I98">
        <v>526</v>
      </c>
      <c r="J98">
        <v>360</v>
      </c>
      <c r="K98">
        <v>1125</v>
      </c>
      <c r="L98">
        <v>466</v>
      </c>
      <c r="M98">
        <v>659</v>
      </c>
      <c r="O98" t="s">
        <v>1776</v>
      </c>
      <c r="P98">
        <f t="shared" si="59"/>
        <v>2582</v>
      </c>
    </row>
    <row r="99" spans="1:16" x14ac:dyDescent="0.25">
      <c r="A99" t="s">
        <v>1775</v>
      </c>
      <c r="B99">
        <v>2467</v>
      </c>
      <c r="C99">
        <v>1247</v>
      </c>
      <c r="D99">
        <v>1220</v>
      </c>
      <c r="E99">
        <v>505</v>
      </c>
      <c r="F99">
        <v>321</v>
      </c>
      <c r="G99">
        <v>184</v>
      </c>
      <c r="H99">
        <v>857</v>
      </c>
      <c r="I99">
        <v>519</v>
      </c>
      <c r="J99">
        <v>338</v>
      </c>
      <c r="K99">
        <v>1105</v>
      </c>
      <c r="L99">
        <v>407</v>
      </c>
      <c r="M99">
        <v>698</v>
      </c>
      <c r="O99" t="s">
        <v>1775</v>
      </c>
      <c r="P99">
        <f t="shared" si="59"/>
        <v>2467</v>
      </c>
    </row>
    <row r="100" spans="1:16" x14ac:dyDescent="0.25">
      <c r="A100" t="s">
        <v>1774</v>
      </c>
      <c r="B100">
        <v>2417</v>
      </c>
      <c r="C100">
        <v>1220</v>
      </c>
      <c r="D100">
        <v>1197</v>
      </c>
      <c r="E100">
        <v>487</v>
      </c>
      <c r="F100">
        <v>299</v>
      </c>
      <c r="G100">
        <v>188</v>
      </c>
      <c r="H100">
        <v>930</v>
      </c>
      <c r="I100">
        <v>561</v>
      </c>
      <c r="J100">
        <v>369</v>
      </c>
      <c r="K100">
        <v>1000</v>
      </c>
      <c r="L100">
        <v>360</v>
      </c>
      <c r="M100">
        <v>640</v>
      </c>
      <c r="O100" t="s">
        <v>1774</v>
      </c>
      <c r="P100">
        <f t="shared" si="59"/>
        <v>2417</v>
      </c>
    </row>
    <row r="101" spans="1:16" x14ac:dyDescent="0.25">
      <c r="A101" t="s">
        <v>1773</v>
      </c>
      <c r="B101">
        <v>2377</v>
      </c>
      <c r="C101">
        <v>1219</v>
      </c>
      <c r="D101">
        <v>1158</v>
      </c>
      <c r="E101">
        <v>496</v>
      </c>
      <c r="F101">
        <v>314</v>
      </c>
      <c r="G101">
        <v>182</v>
      </c>
      <c r="H101">
        <v>869</v>
      </c>
      <c r="I101">
        <v>543</v>
      </c>
      <c r="J101">
        <v>326</v>
      </c>
      <c r="K101">
        <v>1012</v>
      </c>
      <c r="L101">
        <v>362</v>
      </c>
      <c r="M101">
        <v>650</v>
      </c>
      <c r="O101" t="s">
        <v>1773</v>
      </c>
      <c r="P101">
        <f t="shared" si="59"/>
        <v>2377</v>
      </c>
    </row>
    <row r="102" spans="1:16" x14ac:dyDescent="0.25">
      <c r="A102" t="s">
        <v>1772</v>
      </c>
      <c r="B102">
        <v>2465</v>
      </c>
      <c r="C102">
        <v>1263</v>
      </c>
      <c r="D102">
        <v>1202</v>
      </c>
      <c r="E102">
        <v>495</v>
      </c>
      <c r="F102">
        <v>320</v>
      </c>
      <c r="G102">
        <v>175</v>
      </c>
      <c r="H102">
        <v>877</v>
      </c>
      <c r="I102">
        <v>527</v>
      </c>
      <c r="J102">
        <v>350</v>
      </c>
      <c r="K102">
        <v>1093</v>
      </c>
      <c r="L102">
        <v>416</v>
      </c>
      <c r="M102">
        <v>677</v>
      </c>
      <c r="O102" t="s">
        <v>1772</v>
      </c>
      <c r="P102">
        <f t="shared" si="59"/>
        <v>2465</v>
      </c>
    </row>
    <row r="103" spans="1:16" x14ac:dyDescent="0.25">
      <c r="A103" t="s">
        <v>1771</v>
      </c>
      <c r="B103">
        <v>2404</v>
      </c>
      <c r="C103">
        <v>1245</v>
      </c>
      <c r="D103">
        <v>1159</v>
      </c>
      <c r="E103">
        <v>525</v>
      </c>
      <c r="F103">
        <v>329</v>
      </c>
      <c r="G103">
        <v>196</v>
      </c>
      <c r="H103">
        <v>832</v>
      </c>
      <c r="I103">
        <v>510</v>
      </c>
      <c r="J103">
        <v>322</v>
      </c>
      <c r="K103">
        <v>1047</v>
      </c>
      <c r="L103">
        <v>406</v>
      </c>
      <c r="M103">
        <v>641</v>
      </c>
      <c r="O103" t="s">
        <v>1771</v>
      </c>
      <c r="P103">
        <f t="shared" si="59"/>
        <v>2404</v>
      </c>
    </row>
    <row r="104" spans="1:16" x14ac:dyDescent="0.25">
      <c r="A104" t="s">
        <v>1770</v>
      </c>
      <c r="B104">
        <v>2513</v>
      </c>
      <c r="C104">
        <v>1257</v>
      </c>
      <c r="D104">
        <v>1256</v>
      </c>
      <c r="E104">
        <v>487</v>
      </c>
      <c r="F104">
        <v>311</v>
      </c>
      <c r="G104">
        <v>176</v>
      </c>
      <c r="H104">
        <v>905</v>
      </c>
      <c r="I104">
        <v>538</v>
      </c>
      <c r="J104">
        <v>367</v>
      </c>
      <c r="K104">
        <v>1121</v>
      </c>
      <c r="L104">
        <v>408</v>
      </c>
      <c r="M104">
        <v>713</v>
      </c>
      <c r="O104" t="s">
        <v>1770</v>
      </c>
      <c r="P104">
        <f t="shared" si="59"/>
        <v>2513</v>
      </c>
    </row>
    <row r="105" spans="1:16" x14ac:dyDescent="0.25">
      <c r="A105" t="s">
        <v>1769</v>
      </c>
      <c r="B105">
        <v>2537</v>
      </c>
      <c r="C105">
        <v>1262</v>
      </c>
      <c r="D105">
        <v>1275</v>
      </c>
      <c r="E105">
        <v>542</v>
      </c>
      <c r="F105">
        <v>315</v>
      </c>
      <c r="G105">
        <v>227</v>
      </c>
      <c r="H105">
        <v>942</v>
      </c>
      <c r="I105">
        <v>535</v>
      </c>
      <c r="J105">
        <v>407</v>
      </c>
      <c r="K105">
        <v>1053</v>
      </c>
      <c r="L105">
        <v>412</v>
      </c>
      <c r="M105">
        <v>641</v>
      </c>
      <c r="O105" t="s">
        <v>1769</v>
      </c>
      <c r="P105">
        <f t="shared" si="59"/>
        <v>2537</v>
      </c>
    </row>
    <row r="106" spans="1:16" x14ac:dyDescent="0.25">
      <c r="A106" t="s">
        <v>1768</v>
      </c>
      <c r="B106">
        <v>2636</v>
      </c>
      <c r="C106">
        <v>1329</v>
      </c>
      <c r="D106">
        <v>1307</v>
      </c>
      <c r="E106">
        <v>546</v>
      </c>
      <c r="F106">
        <v>340</v>
      </c>
      <c r="G106">
        <v>206</v>
      </c>
      <c r="H106">
        <v>976</v>
      </c>
      <c r="I106">
        <v>576</v>
      </c>
      <c r="J106">
        <v>400</v>
      </c>
      <c r="K106">
        <v>1114</v>
      </c>
      <c r="L106">
        <v>413</v>
      </c>
      <c r="M106">
        <v>701</v>
      </c>
      <c r="O106" t="s">
        <v>1768</v>
      </c>
      <c r="P106">
        <f t="shared" si="59"/>
        <v>2636</v>
      </c>
    </row>
    <row r="107" spans="1:16" x14ac:dyDescent="0.25">
      <c r="A107" t="s">
        <v>1767</v>
      </c>
      <c r="B107">
        <v>2591</v>
      </c>
      <c r="C107">
        <v>1368</v>
      </c>
      <c r="D107">
        <v>1223</v>
      </c>
      <c r="E107">
        <v>518</v>
      </c>
      <c r="F107">
        <v>327</v>
      </c>
      <c r="G107">
        <v>191</v>
      </c>
      <c r="H107">
        <v>964</v>
      </c>
      <c r="I107">
        <v>599</v>
      </c>
      <c r="J107">
        <v>365</v>
      </c>
      <c r="K107">
        <v>1109</v>
      </c>
      <c r="L107">
        <v>442</v>
      </c>
      <c r="M107">
        <v>667</v>
      </c>
      <c r="O107" t="s">
        <v>1767</v>
      </c>
      <c r="P107">
        <f t="shared" si="59"/>
        <v>2591</v>
      </c>
    </row>
    <row r="108" spans="1:16" x14ac:dyDescent="0.25">
      <c r="A108" t="s">
        <v>1766</v>
      </c>
      <c r="B108">
        <v>2604</v>
      </c>
      <c r="C108">
        <v>1313</v>
      </c>
      <c r="D108">
        <v>1291</v>
      </c>
      <c r="E108">
        <v>506</v>
      </c>
      <c r="F108">
        <v>303</v>
      </c>
      <c r="G108">
        <v>203</v>
      </c>
      <c r="H108">
        <v>996</v>
      </c>
      <c r="I108">
        <v>585</v>
      </c>
      <c r="J108">
        <v>411</v>
      </c>
      <c r="K108">
        <v>1102</v>
      </c>
      <c r="L108">
        <v>425</v>
      </c>
      <c r="M108">
        <v>677</v>
      </c>
      <c r="O108" t="s">
        <v>1766</v>
      </c>
      <c r="P108">
        <f t="shared" si="59"/>
        <v>2604</v>
      </c>
    </row>
    <row r="109" spans="1:16" x14ac:dyDescent="0.25">
      <c r="A109" t="s">
        <v>1765</v>
      </c>
      <c r="B109">
        <v>2708</v>
      </c>
      <c r="C109">
        <v>1357</v>
      </c>
      <c r="D109">
        <v>1351</v>
      </c>
      <c r="E109">
        <v>531</v>
      </c>
      <c r="F109">
        <v>315</v>
      </c>
      <c r="G109">
        <v>216</v>
      </c>
      <c r="H109">
        <v>970</v>
      </c>
      <c r="I109">
        <v>585</v>
      </c>
      <c r="J109">
        <v>385</v>
      </c>
      <c r="K109">
        <v>1207</v>
      </c>
      <c r="L109">
        <v>457</v>
      </c>
      <c r="M109">
        <v>750</v>
      </c>
      <c r="O109" t="s">
        <v>1765</v>
      </c>
      <c r="P109">
        <f t="shared" si="59"/>
        <v>2708</v>
      </c>
    </row>
    <row r="110" spans="1:16" x14ac:dyDescent="0.25">
      <c r="A110" t="s">
        <v>1764</v>
      </c>
      <c r="B110">
        <v>2773</v>
      </c>
      <c r="C110">
        <v>1406</v>
      </c>
      <c r="D110">
        <v>1367</v>
      </c>
      <c r="E110">
        <v>532</v>
      </c>
      <c r="F110">
        <v>341</v>
      </c>
      <c r="G110">
        <v>191</v>
      </c>
      <c r="H110">
        <v>1006</v>
      </c>
      <c r="I110">
        <v>615</v>
      </c>
      <c r="J110">
        <v>391</v>
      </c>
      <c r="K110">
        <v>1235</v>
      </c>
      <c r="L110">
        <v>450</v>
      </c>
      <c r="M110">
        <v>785</v>
      </c>
      <c r="O110" t="s">
        <v>1764</v>
      </c>
      <c r="P110">
        <f t="shared" si="59"/>
        <v>2773</v>
      </c>
    </row>
    <row r="111" spans="1:16" x14ac:dyDescent="0.25">
      <c r="A111" t="s">
        <v>1763</v>
      </c>
      <c r="B111">
        <v>2893</v>
      </c>
      <c r="C111">
        <v>1463</v>
      </c>
      <c r="D111">
        <v>1430</v>
      </c>
      <c r="E111">
        <v>519</v>
      </c>
      <c r="F111">
        <v>327</v>
      </c>
      <c r="G111">
        <v>192</v>
      </c>
      <c r="H111">
        <v>1063</v>
      </c>
      <c r="I111">
        <v>617</v>
      </c>
      <c r="J111">
        <v>446</v>
      </c>
      <c r="K111">
        <v>1311</v>
      </c>
      <c r="L111">
        <v>519</v>
      </c>
      <c r="M111">
        <v>792</v>
      </c>
      <c r="O111" t="s">
        <v>1763</v>
      </c>
      <c r="P111">
        <f t="shared" si="59"/>
        <v>2893</v>
      </c>
    </row>
    <row r="112" spans="1:16" x14ac:dyDescent="0.25">
      <c r="A112" t="s">
        <v>1762</v>
      </c>
      <c r="B112">
        <v>858</v>
      </c>
      <c r="C112">
        <v>426</v>
      </c>
      <c r="D112">
        <v>432</v>
      </c>
      <c r="E112">
        <v>157</v>
      </c>
      <c r="F112">
        <v>101</v>
      </c>
      <c r="G112">
        <v>56</v>
      </c>
      <c r="H112">
        <v>307</v>
      </c>
      <c r="I112">
        <v>178</v>
      </c>
      <c r="J112">
        <v>129</v>
      </c>
      <c r="K112">
        <v>394</v>
      </c>
      <c r="L112">
        <v>147</v>
      </c>
      <c r="M112">
        <v>247</v>
      </c>
      <c r="O112" t="s">
        <v>1762</v>
      </c>
      <c r="P112">
        <f t="shared" si="59"/>
        <v>858</v>
      </c>
    </row>
    <row r="113" spans="1:16" x14ac:dyDescent="0.25">
      <c r="A113">
        <v>1996</v>
      </c>
      <c r="B113">
        <v>137561</v>
      </c>
      <c r="C113">
        <v>69008</v>
      </c>
      <c r="D113">
        <v>68553</v>
      </c>
      <c r="E113">
        <v>26388</v>
      </c>
      <c r="F113">
        <v>16560</v>
      </c>
      <c r="G113">
        <v>9828</v>
      </c>
      <c r="H113">
        <v>48385</v>
      </c>
      <c r="I113">
        <v>28941</v>
      </c>
      <c r="J113">
        <v>19444</v>
      </c>
      <c r="K113">
        <v>62788</v>
      </c>
      <c r="L113">
        <v>23507</v>
      </c>
      <c r="M113">
        <v>39281</v>
      </c>
      <c r="O113">
        <v>1996</v>
      </c>
      <c r="P113">
        <f t="shared" si="59"/>
        <v>137561</v>
      </c>
    </row>
    <row r="114" spans="1:16" x14ac:dyDescent="0.25">
      <c r="A114" t="s">
        <v>1761</v>
      </c>
      <c r="B114">
        <v>2268</v>
      </c>
      <c r="C114">
        <v>1153</v>
      </c>
      <c r="D114">
        <v>1115</v>
      </c>
      <c r="E114">
        <v>386</v>
      </c>
      <c r="F114">
        <v>240</v>
      </c>
      <c r="G114">
        <v>146</v>
      </c>
      <c r="H114">
        <v>740</v>
      </c>
      <c r="I114">
        <v>453</v>
      </c>
      <c r="J114">
        <v>287</v>
      </c>
      <c r="K114">
        <v>1142</v>
      </c>
      <c r="L114">
        <v>460</v>
      </c>
      <c r="M114">
        <v>682</v>
      </c>
      <c r="O114" t="s">
        <v>1761</v>
      </c>
      <c r="P114">
        <f t="shared" si="59"/>
        <v>2268</v>
      </c>
    </row>
    <row r="115" spans="1:16" x14ac:dyDescent="0.25">
      <c r="A115" t="s">
        <v>1760</v>
      </c>
      <c r="B115">
        <v>3290</v>
      </c>
      <c r="C115">
        <v>1552</v>
      </c>
      <c r="D115">
        <v>1738</v>
      </c>
      <c r="E115">
        <v>568</v>
      </c>
      <c r="F115">
        <v>347</v>
      </c>
      <c r="G115">
        <v>221</v>
      </c>
      <c r="H115">
        <v>1064</v>
      </c>
      <c r="I115">
        <v>624</v>
      </c>
      <c r="J115">
        <v>440</v>
      </c>
      <c r="K115">
        <v>1658</v>
      </c>
      <c r="L115">
        <v>581</v>
      </c>
      <c r="M115">
        <v>1077</v>
      </c>
      <c r="O115" t="s">
        <v>1760</v>
      </c>
      <c r="P115">
        <f t="shared" si="59"/>
        <v>3290</v>
      </c>
    </row>
    <row r="116" spans="1:16" x14ac:dyDescent="0.25">
      <c r="A116" t="s">
        <v>1759</v>
      </c>
      <c r="B116">
        <v>3249</v>
      </c>
      <c r="C116">
        <v>1586</v>
      </c>
      <c r="D116">
        <v>1663</v>
      </c>
      <c r="E116">
        <v>480</v>
      </c>
      <c r="F116">
        <v>302</v>
      </c>
      <c r="G116">
        <v>178</v>
      </c>
      <c r="H116">
        <v>1085</v>
      </c>
      <c r="I116">
        <v>652</v>
      </c>
      <c r="J116">
        <v>433</v>
      </c>
      <c r="K116">
        <v>1684</v>
      </c>
      <c r="L116">
        <v>632</v>
      </c>
      <c r="M116">
        <v>1052</v>
      </c>
      <c r="O116" t="s">
        <v>1759</v>
      </c>
      <c r="P116">
        <f t="shared" si="59"/>
        <v>3249</v>
      </c>
    </row>
    <row r="117" spans="1:16" x14ac:dyDescent="0.25">
      <c r="A117" t="s">
        <v>1758</v>
      </c>
      <c r="B117">
        <v>3185</v>
      </c>
      <c r="C117">
        <v>1585</v>
      </c>
      <c r="D117">
        <v>1600</v>
      </c>
      <c r="E117">
        <v>540</v>
      </c>
      <c r="F117">
        <v>323</v>
      </c>
      <c r="G117">
        <v>217</v>
      </c>
      <c r="H117">
        <v>1083</v>
      </c>
      <c r="I117">
        <v>671</v>
      </c>
      <c r="J117">
        <v>412</v>
      </c>
      <c r="K117">
        <v>1562</v>
      </c>
      <c r="L117">
        <v>591</v>
      </c>
      <c r="M117">
        <v>971</v>
      </c>
      <c r="O117" t="s">
        <v>1758</v>
      </c>
      <c r="P117">
        <f t="shared" si="59"/>
        <v>3185</v>
      </c>
    </row>
    <row r="118" spans="1:16" x14ac:dyDescent="0.25">
      <c r="A118" t="s">
        <v>1757</v>
      </c>
      <c r="B118">
        <v>3061</v>
      </c>
      <c r="C118">
        <v>1491</v>
      </c>
      <c r="D118">
        <v>1570</v>
      </c>
      <c r="E118">
        <v>495</v>
      </c>
      <c r="F118">
        <v>312</v>
      </c>
      <c r="G118">
        <v>183</v>
      </c>
      <c r="H118">
        <v>1054</v>
      </c>
      <c r="I118">
        <v>629</v>
      </c>
      <c r="J118">
        <v>425</v>
      </c>
      <c r="K118">
        <v>1512</v>
      </c>
      <c r="L118">
        <v>550</v>
      </c>
      <c r="M118">
        <v>962</v>
      </c>
      <c r="O118" t="s">
        <v>1757</v>
      </c>
      <c r="P118">
        <f t="shared" si="59"/>
        <v>3061</v>
      </c>
    </row>
    <row r="119" spans="1:16" x14ac:dyDescent="0.25">
      <c r="A119" t="s">
        <v>1756</v>
      </c>
      <c r="B119">
        <v>3012</v>
      </c>
      <c r="C119">
        <v>1516</v>
      </c>
      <c r="D119">
        <v>1496</v>
      </c>
      <c r="E119">
        <v>481</v>
      </c>
      <c r="F119">
        <v>287</v>
      </c>
      <c r="G119">
        <v>194</v>
      </c>
      <c r="H119">
        <v>1028</v>
      </c>
      <c r="I119">
        <v>617</v>
      </c>
      <c r="J119">
        <v>411</v>
      </c>
      <c r="K119">
        <v>1503</v>
      </c>
      <c r="L119">
        <v>612</v>
      </c>
      <c r="M119">
        <v>891</v>
      </c>
      <c r="O119" t="s">
        <v>1756</v>
      </c>
      <c r="P119">
        <f t="shared" si="59"/>
        <v>3012</v>
      </c>
    </row>
    <row r="120" spans="1:16" x14ac:dyDescent="0.25">
      <c r="A120" t="s">
        <v>1755</v>
      </c>
      <c r="B120">
        <v>2980</v>
      </c>
      <c r="C120">
        <v>1512</v>
      </c>
      <c r="D120">
        <v>1468</v>
      </c>
      <c r="E120">
        <v>514</v>
      </c>
      <c r="F120">
        <v>315</v>
      </c>
      <c r="G120">
        <v>199</v>
      </c>
      <c r="H120">
        <v>962</v>
      </c>
      <c r="I120">
        <v>592</v>
      </c>
      <c r="J120">
        <v>370</v>
      </c>
      <c r="K120">
        <v>1504</v>
      </c>
      <c r="L120">
        <v>605</v>
      </c>
      <c r="M120">
        <v>899</v>
      </c>
      <c r="O120" t="s">
        <v>1755</v>
      </c>
      <c r="P120">
        <f t="shared" si="59"/>
        <v>2980</v>
      </c>
    </row>
    <row r="121" spans="1:16" x14ac:dyDescent="0.25">
      <c r="A121" t="s">
        <v>1754</v>
      </c>
      <c r="B121">
        <v>2807</v>
      </c>
      <c r="C121">
        <v>1396</v>
      </c>
      <c r="D121">
        <v>1411</v>
      </c>
      <c r="E121">
        <v>508</v>
      </c>
      <c r="F121">
        <v>317</v>
      </c>
      <c r="G121">
        <v>191</v>
      </c>
      <c r="H121">
        <v>940</v>
      </c>
      <c r="I121">
        <v>563</v>
      </c>
      <c r="J121">
        <v>377</v>
      </c>
      <c r="K121">
        <v>1359</v>
      </c>
      <c r="L121">
        <v>516</v>
      </c>
      <c r="M121">
        <v>843</v>
      </c>
      <c r="O121" t="s">
        <v>1754</v>
      </c>
      <c r="P121">
        <f t="shared" si="59"/>
        <v>2807</v>
      </c>
    </row>
    <row r="122" spans="1:16" x14ac:dyDescent="0.25">
      <c r="A122" t="s">
        <v>1753</v>
      </c>
      <c r="B122">
        <v>2792</v>
      </c>
      <c r="C122">
        <v>1372</v>
      </c>
      <c r="D122">
        <v>1420</v>
      </c>
      <c r="E122">
        <v>520</v>
      </c>
      <c r="F122">
        <v>326</v>
      </c>
      <c r="G122">
        <v>194</v>
      </c>
      <c r="H122">
        <v>943</v>
      </c>
      <c r="I122">
        <v>559</v>
      </c>
      <c r="J122">
        <v>384</v>
      </c>
      <c r="K122">
        <v>1329</v>
      </c>
      <c r="L122">
        <v>487</v>
      </c>
      <c r="M122">
        <v>842</v>
      </c>
      <c r="O122" t="s">
        <v>1753</v>
      </c>
      <c r="P122">
        <f t="shared" si="59"/>
        <v>2792</v>
      </c>
    </row>
    <row r="123" spans="1:16" x14ac:dyDescent="0.25">
      <c r="A123" t="s">
        <v>1752</v>
      </c>
      <c r="B123">
        <v>2640</v>
      </c>
      <c r="C123">
        <v>1336</v>
      </c>
      <c r="D123">
        <v>1304</v>
      </c>
      <c r="E123">
        <v>488</v>
      </c>
      <c r="F123">
        <v>318</v>
      </c>
      <c r="G123">
        <v>170</v>
      </c>
      <c r="H123">
        <v>921</v>
      </c>
      <c r="I123">
        <v>533</v>
      </c>
      <c r="J123">
        <v>388</v>
      </c>
      <c r="K123">
        <v>1231</v>
      </c>
      <c r="L123">
        <v>485</v>
      </c>
      <c r="M123">
        <v>746</v>
      </c>
      <c r="O123" t="s">
        <v>1752</v>
      </c>
      <c r="P123">
        <f t="shared" si="59"/>
        <v>2640</v>
      </c>
    </row>
    <row r="124" spans="1:16" x14ac:dyDescent="0.25">
      <c r="A124" t="s">
        <v>1751</v>
      </c>
      <c r="B124">
        <v>2529</v>
      </c>
      <c r="C124">
        <v>1271</v>
      </c>
      <c r="D124">
        <v>1258</v>
      </c>
      <c r="E124">
        <v>500</v>
      </c>
      <c r="F124">
        <v>288</v>
      </c>
      <c r="G124">
        <v>212</v>
      </c>
      <c r="H124">
        <v>922</v>
      </c>
      <c r="I124">
        <v>549</v>
      </c>
      <c r="J124">
        <v>373</v>
      </c>
      <c r="K124">
        <v>1107</v>
      </c>
      <c r="L124">
        <v>434</v>
      </c>
      <c r="M124">
        <v>673</v>
      </c>
      <c r="O124" t="s">
        <v>1751</v>
      </c>
      <c r="P124">
        <f t="shared" si="59"/>
        <v>2529</v>
      </c>
    </row>
    <row r="125" spans="1:16" x14ac:dyDescent="0.25">
      <c r="A125" t="s">
        <v>1750</v>
      </c>
      <c r="B125">
        <v>2467</v>
      </c>
      <c r="C125">
        <v>1209</v>
      </c>
      <c r="D125">
        <v>1258</v>
      </c>
      <c r="E125">
        <v>467</v>
      </c>
      <c r="F125">
        <v>269</v>
      </c>
      <c r="G125">
        <v>198</v>
      </c>
      <c r="H125">
        <v>909</v>
      </c>
      <c r="I125">
        <v>530</v>
      </c>
      <c r="J125">
        <v>379</v>
      </c>
      <c r="K125">
        <v>1091</v>
      </c>
      <c r="L125">
        <v>410</v>
      </c>
      <c r="M125">
        <v>681</v>
      </c>
      <c r="O125" t="s">
        <v>1750</v>
      </c>
      <c r="P125">
        <f t="shared" si="59"/>
        <v>2467</v>
      </c>
    </row>
    <row r="126" spans="1:16" x14ac:dyDescent="0.25">
      <c r="A126" t="s">
        <v>1749</v>
      </c>
      <c r="B126">
        <v>2483</v>
      </c>
      <c r="C126">
        <v>1196</v>
      </c>
      <c r="D126">
        <v>1287</v>
      </c>
      <c r="E126">
        <v>481</v>
      </c>
      <c r="F126">
        <v>291</v>
      </c>
      <c r="G126">
        <v>190</v>
      </c>
      <c r="H126">
        <v>842</v>
      </c>
      <c r="I126">
        <v>494</v>
      </c>
      <c r="J126">
        <v>348</v>
      </c>
      <c r="K126">
        <v>1160</v>
      </c>
      <c r="L126">
        <v>411</v>
      </c>
      <c r="M126">
        <v>749</v>
      </c>
      <c r="O126" t="s">
        <v>1749</v>
      </c>
      <c r="P126">
        <f t="shared" si="59"/>
        <v>2483</v>
      </c>
    </row>
    <row r="127" spans="1:16" x14ac:dyDescent="0.25">
      <c r="A127" t="s">
        <v>1748</v>
      </c>
      <c r="B127">
        <v>2546</v>
      </c>
      <c r="C127">
        <v>1271</v>
      </c>
      <c r="D127">
        <v>1275</v>
      </c>
      <c r="E127">
        <v>506</v>
      </c>
      <c r="F127">
        <v>317</v>
      </c>
      <c r="G127">
        <v>189</v>
      </c>
      <c r="H127">
        <v>878</v>
      </c>
      <c r="I127">
        <v>518</v>
      </c>
      <c r="J127">
        <v>360</v>
      </c>
      <c r="K127">
        <v>1162</v>
      </c>
      <c r="L127">
        <v>436</v>
      </c>
      <c r="M127">
        <v>726</v>
      </c>
      <c r="O127" t="s">
        <v>1748</v>
      </c>
      <c r="P127">
        <f t="shared" si="59"/>
        <v>2546</v>
      </c>
    </row>
    <row r="128" spans="1:16" x14ac:dyDescent="0.25">
      <c r="A128" t="s">
        <v>1747</v>
      </c>
      <c r="B128">
        <v>2451</v>
      </c>
      <c r="C128">
        <v>1231</v>
      </c>
      <c r="D128">
        <v>1220</v>
      </c>
      <c r="E128">
        <v>472</v>
      </c>
      <c r="F128">
        <v>287</v>
      </c>
      <c r="G128">
        <v>185</v>
      </c>
      <c r="H128">
        <v>884</v>
      </c>
      <c r="I128">
        <v>534</v>
      </c>
      <c r="J128">
        <v>350</v>
      </c>
      <c r="K128">
        <v>1095</v>
      </c>
      <c r="L128">
        <v>410</v>
      </c>
      <c r="M128">
        <v>685</v>
      </c>
      <c r="O128" t="s">
        <v>1747</v>
      </c>
      <c r="P128">
        <f t="shared" si="59"/>
        <v>2451</v>
      </c>
    </row>
    <row r="129" spans="1:16" x14ac:dyDescent="0.25">
      <c r="A129" t="s">
        <v>1746</v>
      </c>
      <c r="B129">
        <v>2455</v>
      </c>
      <c r="C129">
        <v>1242</v>
      </c>
      <c r="D129">
        <v>1213</v>
      </c>
      <c r="E129">
        <v>513</v>
      </c>
      <c r="F129">
        <v>298</v>
      </c>
      <c r="G129">
        <v>215</v>
      </c>
      <c r="H129">
        <v>878</v>
      </c>
      <c r="I129">
        <v>540</v>
      </c>
      <c r="J129">
        <v>338</v>
      </c>
      <c r="K129">
        <v>1064</v>
      </c>
      <c r="L129">
        <v>404</v>
      </c>
      <c r="M129">
        <v>660</v>
      </c>
      <c r="O129" t="s">
        <v>1746</v>
      </c>
      <c r="P129">
        <f t="shared" si="59"/>
        <v>2455</v>
      </c>
    </row>
    <row r="130" spans="1:16" x14ac:dyDescent="0.25">
      <c r="A130" t="s">
        <v>1745</v>
      </c>
      <c r="B130">
        <v>2649</v>
      </c>
      <c r="C130">
        <v>1335</v>
      </c>
      <c r="D130">
        <v>1314</v>
      </c>
      <c r="E130">
        <v>486</v>
      </c>
      <c r="F130">
        <v>317</v>
      </c>
      <c r="G130">
        <v>169</v>
      </c>
      <c r="H130">
        <v>938</v>
      </c>
      <c r="I130">
        <v>556</v>
      </c>
      <c r="J130">
        <v>382</v>
      </c>
      <c r="K130">
        <v>1225</v>
      </c>
      <c r="L130">
        <v>462</v>
      </c>
      <c r="M130">
        <v>763</v>
      </c>
      <c r="O130" t="s">
        <v>1745</v>
      </c>
      <c r="P130">
        <f t="shared" si="59"/>
        <v>2649</v>
      </c>
    </row>
    <row r="131" spans="1:16" x14ac:dyDescent="0.25">
      <c r="A131" t="s">
        <v>1744</v>
      </c>
      <c r="B131">
        <v>2646</v>
      </c>
      <c r="C131">
        <v>1284</v>
      </c>
      <c r="D131">
        <v>1362</v>
      </c>
      <c r="E131">
        <v>525</v>
      </c>
      <c r="F131">
        <v>318</v>
      </c>
      <c r="G131">
        <v>207</v>
      </c>
      <c r="H131">
        <v>895</v>
      </c>
      <c r="I131">
        <v>526</v>
      </c>
      <c r="J131">
        <v>369</v>
      </c>
      <c r="K131">
        <v>1226</v>
      </c>
      <c r="L131">
        <v>440</v>
      </c>
      <c r="M131">
        <v>786</v>
      </c>
      <c r="O131" t="s">
        <v>1744</v>
      </c>
      <c r="P131">
        <f t="shared" si="59"/>
        <v>2646</v>
      </c>
    </row>
    <row r="132" spans="1:16" x14ac:dyDescent="0.25">
      <c r="A132" t="s">
        <v>1743</v>
      </c>
      <c r="B132">
        <v>2437</v>
      </c>
      <c r="C132">
        <v>1217</v>
      </c>
      <c r="D132">
        <v>1220</v>
      </c>
      <c r="E132">
        <v>492</v>
      </c>
      <c r="F132">
        <v>300</v>
      </c>
      <c r="G132">
        <v>192</v>
      </c>
      <c r="H132">
        <v>846</v>
      </c>
      <c r="I132">
        <v>520</v>
      </c>
      <c r="J132">
        <v>326</v>
      </c>
      <c r="K132">
        <v>1099</v>
      </c>
      <c r="L132">
        <v>397</v>
      </c>
      <c r="M132">
        <v>702</v>
      </c>
      <c r="O132" t="s">
        <v>1743</v>
      </c>
      <c r="P132">
        <f t="shared" si="59"/>
        <v>2437</v>
      </c>
    </row>
    <row r="133" spans="1:16" x14ac:dyDescent="0.25">
      <c r="A133" t="s">
        <v>1742</v>
      </c>
      <c r="B133">
        <v>2611</v>
      </c>
      <c r="C133">
        <v>1280</v>
      </c>
      <c r="D133">
        <v>1331</v>
      </c>
      <c r="E133">
        <v>482</v>
      </c>
      <c r="F133">
        <v>290</v>
      </c>
      <c r="G133">
        <v>192</v>
      </c>
      <c r="H133">
        <v>887</v>
      </c>
      <c r="I133">
        <v>547</v>
      </c>
      <c r="J133">
        <v>340</v>
      </c>
      <c r="K133">
        <v>1242</v>
      </c>
      <c r="L133">
        <v>443</v>
      </c>
      <c r="M133">
        <v>799</v>
      </c>
      <c r="O133" t="s">
        <v>1742</v>
      </c>
      <c r="P133">
        <f t="shared" si="59"/>
        <v>2611</v>
      </c>
    </row>
    <row r="134" spans="1:16" x14ac:dyDescent="0.25">
      <c r="A134" t="s">
        <v>1741</v>
      </c>
      <c r="B134">
        <v>2483</v>
      </c>
      <c r="C134">
        <v>1214</v>
      </c>
      <c r="D134">
        <v>1269</v>
      </c>
      <c r="E134">
        <v>483</v>
      </c>
      <c r="F134">
        <v>279</v>
      </c>
      <c r="G134">
        <v>204</v>
      </c>
      <c r="H134">
        <v>855</v>
      </c>
      <c r="I134">
        <v>514</v>
      </c>
      <c r="J134">
        <v>341</v>
      </c>
      <c r="K134">
        <v>1145</v>
      </c>
      <c r="L134">
        <v>421</v>
      </c>
      <c r="M134">
        <v>724</v>
      </c>
      <c r="O134" t="s">
        <v>1741</v>
      </c>
      <c r="P134">
        <f t="shared" si="59"/>
        <v>2483</v>
      </c>
    </row>
    <row r="135" spans="1:16" x14ac:dyDescent="0.25">
      <c r="A135" t="s">
        <v>1740</v>
      </c>
      <c r="B135">
        <v>2426</v>
      </c>
      <c r="C135">
        <v>1282</v>
      </c>
      <c r="D135">
        <v>1144</v>
      </c>
      <c r="E135">
        <v>489</v>
      </c>
      <c r="F135">
        <v>309</v>
      </c>
      <c r="G135">
        <v>180</v>
      </c>
      <c r="H135">
        <v>885</v>
      </c>
      <c r="I135">
        <v>562</v>
      </c>
      <c r="J135">
        <v>323</v>
      </c>
      <c r="K135">
        <v>1052</v>
      </c>
      <c r="L135">
        <v>411</v>
      </c>
      <c r="M135">
        <v>641</v>
      </c>
      <c r="O135" t="s">
        <v>1740</v>
      </c>
      <c r="P135">
        <f t="shared" ref="P135:P198" si="60">B135</f>
        <v>2426</v>
      </c>
    </row>
    <row r="136" spans="1:16" x14ac:dyDescent="0.25">
      <c r="A136" t="s">
        <v>1739</v>
      </c>
      <c r="B136">
        <v>2709</v>
      </c>
      <c r="C136">
        <v>1333</v>
      </c>
      <c r="D136">
        <v>1376</v>
      </c>
      <c r="E136">
        <v>509</v>
      </c>
      <c r="F136">
        <v>304</v>
      </c>
      <c r="G136">
        <v>205</v>
      </c>
      <c r="H136">
        <v>938</v>
      </c>
      <c r="I136">
        <v>581</v>
      </c>
      <c r="J136">
        <v>357</v>
      </c>
      <c r="K136">
        <v>1262</v>
      </c>
      <c r="L136">
        <v>448</v>
      </c>
      <c r="M136">
        <v>814</v>
      </c>
      <c r="O136" t="s">
        <v>1739</v>
      </c>
      <c r="P136">
        <f t="shared" si="60"/>
        <v>2709</v>
      </c>
    </row>
    <row r="137" spans="1:16" x14ac:dyDescent="0.25">
      <c r="A137" t="s">
        <v>1738</v>
      </c>
      <c r="B137">
        <v>2555</v>
      </c>
      <c r="C137">
        <v>1273</v>
      </c>
      <c r="D137">
        <v>1282</v>
      </c>
      <c r="E137">
        <v>515</v>
      </c>
      <c r="F137">
        <v>309</v>
      </c>
      <c r="G137">
        <v>206</v>
      </c>
      <c r="H137">
        <v>881</v>
      </c>
      <c r="I137">
        <v>523</v>
      </c>
      <c r="J137">
        <v>358</v>
      </c>
      <c r="K137">
        <v>1159</v>
      </c>
      <c r="L137">
        <v>441</v>
      </c>
      <c r="M137">
        <v>718</v>
      </c>
      <c r="O137" t="s">
        <v>1738</v>
      </c>
      <c r="P137">
        <f t="shared" si="60"/>
        <v>2555</v>
      </c>
    </row>
    <row r="138" spans="1:16" x14ac:dyDescent="0.25">
      <c r="A138" t="s">
        <v>1737</v>
      </c>
      <c r="B138">
        <v>2391</v>
      </c>
      <c r="C138">
        <v>1190</v>
      </c>
      <c r="D138">
        <v>1201</v>
      </c>
      <c r="E138">
        <v>476</v>
      </c>
      <c r="F138">
        <v>298</v>
      </c>
      <c r="G138">
        <v>178</v>
      </c>
      <c r="H138">
        <v>868</v>
      </c>
      <c r="I138">
        <v>510</v>
      </c>
      <c r="J138">
        <v>358</v>
      </c>
      <c r="K138">
        <v>1047</v>
      </c>
      <c r="L138">
        <v>382</v>
      </c>
      <c r="M138">
        <v>665</v>
      </c>
      <c r="O138" t="s">
        <v>1737</v>
      </c>
      <c r="P138">
        <f t="shared" si="60"/>
        <v>2391</v>
      </c>
    </row>
    <row r="139" spans="1:16" x14ac:dyDescent="0.25">
      <c r="A139" t="s">
        <v>1736</v>
      </c>
      <c r="B139">
        <v>2372</v>
      </c>
      <c r="C139">
        <v>1160</v>
      </c>
      <c r="D139">
        <v>1212</v>
      </c>
      <c r="E139">
        <v>465</v>
      </c>
      <c r="F139">
        <v>288</v>
      </c>
      <c r="G139">
        <v>177</v>
      </c>
      <c r="H139">
        <v>852</v>
      </c>
      <c r="I139">
        <v>477</v>
      </c>
      <c r="J139">
        <v>375</v>
      </c>
      <c r="K139">
        <v>1055</v>
      </c>
      <c r="L139">
        <v>395</v>
      </c>
      <c r="M139">
        <v>660</v>
      </c>
      <c r="O139" t="s">
        <v>1736</v>
      </c>
      <c r="P139">
        <f t="shared" si="60"/>
        <v>2372</v>
      </c>
    </row>
    <row r="140" spans="1:16" x14ac:dyDescent="0.25">
      <c r="A140" t="s">
        <v>1735</v>
      </c>
      <c r="B140">
        <v>2409</v>
      </c>
      <c r="C140">
        <v>1199</v>
      </c>
      <c r="D140">
        <v>1210</v>
      </c>
      <c r="E140">
        <v>467</v>
      </c>
      <c r="F140">
        <v>289</v>
      </c>
      <c r="G140">
        <v>178</v>
      </c>
      <c r="H140">
        <v>856</v>
      </c>
      <c r="I140">
        <v>503</v>
      </c>
      <c r="J140">
        <v>353</v>
      </c>
      <c r="K140">
        <v>1086</v>
      </c>
      <c r="L140">
        <v>407</v>
      </c>
      <c r="M140">
        <v>679</v>
      </c>
      <c r="O140" t="s">
        <v>1735</v>
      </c>
      <c r="P140">
        <f t="shared" si="60"/>
        <v>2409</v>
      </c>
    </row>
    <row r="141" spans="1:16" x14ac:dyDescent="0.25">
      <c r="A141" t="s">
        <v>1734</v>
      </c>
      <c r="B141">
        <v>2486</v>
      </c>
      <c r="C141">
        <v>1191</v>
      </c>
      <c r="D141">
        <v>1295</v>
      </c>
      <c r="E141">
        <v>504</v>
      </c>
      <c r="F141">
        <v>294</v>
      </c>
      <c r="G141">
        <v>210</v>
      </c>
      <c r="H141">
        <v>889</v>
      </c>
      <c r="I141">
        <v>520</v>
      </c>
      <c r="J141">
        <v>369</v>
      </c>
      <c r="K141">
        <v>1093</v>
      </c>
      <c r="L141">
        <v>377</v>
      </c>
      <c r="M141">
        <v>716</v>
      </c>
      <c r="O141" t="s">
        <v>1734</v>
      </c>
      <c r="P141">
        <f t="shared" si="60"/>
        <v>2486</v>
      </c>
    </row>
    <row r="142" spans="1:16" x14ac:dyDescent="0.25">
      <c r="A142" t="s">
        <v>1733</v>
      </c>
      <c r="B142">
        <v>2402</v>
      </c>
      <c r="C142">
        <v>1202</v>
      </c>
      <c r="D142">
        <v>1200</v>
      </c>
      <c r="E142">
        <v>475</v>
      </c>
      <c r="F142">
        <v>304</v>
      </c>
      <c r="G142">
        <v>171</v>
      </c>
      <c r="H142">
        <v>818</v>
      </c>
      <c r="I142">
        <v>501</v>
      </c>
      <c r="J142">
        <v>317</v>
      </c>
      <c r="K142">
        <v>1109</v>
      </c>
      <c r="L142">
        <v>397</v>
      </c>
      <c r="M142">
        <v>712</v>
      </c>
      <c r="O142" t="s">
        <v>1733</v>
      </c>
      <c r="P142">
        <f t="shared" si="60"/>
        <v>2402</v>
      </c>
    </row>
    <row r="143" spans="1:16" x14ac:dyDescent="0.25">
      <c r="A143" t="s">
        <v>1732</v>
      </c>
      <c r="B143">
        <v>2369</v>
      </c>
      <c r="C143">
        <v>1144</v>
      </c>
      <c r="D143">
        <v>1225</v>
      </c>
      <c r="E143">
        <v>479</v>
      </c>
      <c r="F143">
        <v>298</v>
      </c>
      <c r="G143">
        <v>181</v>
      </c>
      <c r="H143">
        <v>821</v>
      </c>
      <c r="I143">
        <v>476</v>
      </c>
      <c r="J143">
        <v>345</v>
      </c>
      <c r="K143">
        <v>1069</v>
      </c>
      <c r="L143">
        <v>370</v>
      </c>
      <c r="M143">
        <v>699</v>
      </c>
      <c r="O143" t="s">
        <v>1732</v>
      </c>
      <c r="P143">
        <f t="shared" si="60"/>
        <v>2369</v>
      </c>
    </row>
    <row r="144" spans="1:16" x14ac:dyDescent="0.25">
      <c r="A144" t="s">
        <v>1731</v>
      </c>
      <c r="B144">
        <v>2352</v>
      </c>
      <c r="C144">
        <v>1105</v>
      </c>
      <c r="D144">
        <v>1247</v>
      </c>
      <c r="E144">
        <v>485</v>
      </c>
      <c r="F144">
        <v>300</v>
      </c>
      <c r="G144">
        <v>185</v>
      </c>
      <c r="H144">
        <v>802</v>
      </c>
      <c r="I144">
        <v>466</v>
      </c>
      <c r="J144">
        <v>336</v>
      </c>
      <c r="K144">
        <v>1065</v>
      </c>
      <c r="L144">
        <v>339</v>
      </c>
      <c r="M144">
        <v>726</v>
      </c>
      <c r="O144" t="s">
        <v>1731</v>
      </c>
      <c r="P144">
        <f t="shared" si="60"/>
        <v>2352</v>
      </c>
    </row>
    <row r="145" spans="1:16" x14ac:dyDescent="0.25">
      <c r="A145" t="s">
        <v>1730</v>
      </c>
      <c r="B145">
        <v>2434</v>
      </c>
      <c r="C145">
        <v>1210</v>
      </c>
      <c r="D145">
        <v>1224</v>
      </c>
      <c r="E145">
        <v>504</v>
      </c>
      <c r="F145">
        <v>311</v>
      </c>
      <c r="G145">
        <v>193</v>
      </c>
      <c r="H145">
        <v>850</v>
      </c>
      <c r="I145">
        <v>522</v>
      </c>
      <c r="J145">
        <v>328</v>
      </c>
      <c r="K145">
        <v>1080</v>
      </c>
      <c r="L145">
        <v>377</v>
      </c>
      <c r="M145">
        <v>703</v>
      </c>
      <c r="O145" t="s">
        <v>1730</v>
      </c>
      <c r="P145">
        <f t="shared" si="60"/>
        <v>2434</v>
      </c>
    </row>
    <row r="146" spans="1:16" x14ac:dyDescent="0.25">
      <c r="A146" t="s">
        <v>1729</v>
      </c>
      <c r="B146">
        <v>2943</v>
      </c>
      <c r="C146">
        <v>1422</v>
      </c>
      <c r="D146">
        <v>1521</v>
      </c>
      <c r="E146">
        <v>526</v>
      </c>
      <c r="F146">
        <v>340</v>
      </c>
      <c r="G146">
        <v>186</v>
      </c>
      <c r="H146">
        <v>984</v>
      </c>
      <c r="I146">
        <v>605</v>
      </c>
      <c r="J146">
        <v>379</v>
      </c>
      <c r="K146">
        <v>1433</v>
      </c>
      <c r="L146">
        <v>477</v>
      </c>
      <c r="M146">
        <v>956</v>
      </c>
      <c r="O146" t="s">
        <v>1729</v>
      </c>
      <c r="P146">
        <f t="shared" si="60"/>
        <v>2943</v>
      </c>
    </row>
    <row r="147" spans="1:16" x14ac:dyDescent="0.25">
      <c r="A147" t="s">
        <v>1728</v>
      </c>
      <c r="B147">
        <v>2809</v>
      </c>
      <c r="C147">
        <v>1353</v>
      </c>
      <c r="D147">
        <v>1456</v>
      </c>
      <c r="E147">
        <v>503</v>
      </c>
      <c r="F147">
        <v>306</v>
      </c>
      <c r="G147">
        <v>197</v>
      </c>
      <c r="H147">
        <v>977</v>
      </c>
      <c r="I147">
        <v>572</v>
      </c>
      <c r="J147">
        <v>405</v>
      </c>
      <c r="K147">
        <v>1329</v>
      </c>
      <c r="L147">
        <v>475</v>
      </c>
      <c r="M147">
        <v>854</v>
      </c>
      <c r="O147" t="s">
        <v>1728</v>
      </c>
      <c r="P147">
        <f t="shared" si="60"/>
        <v>2809</v>
      </c>
    </row>
    <row r="148" spans="1:16" x14ac:dyDescent="0.25">
      <c r="A148" t="s">
        <v>1727</v>
      </c>
      <c r="B148">
        <v>2488</v>
      </c>
      <c r="C148">
        <v>1270</v>
      </c>
      <c r="D148">
        <v>1218</v>
      </c>
      <c r="E148">
        <v>431</v>
      </c>
      <c r="F148">
        <v>274</v>
      </c>
      <c r="G148">
        <v>157</v>
      </c>
      <c r="H148">
        <v>883</v>
      </c>
      <c r="I148">
        <v>539</v>
      </c>
      <c r="J148">
        <v>344</v>
      </c>
      <c r="K148">
        <v>1174</v>
      </c>
      <c r="L148">
        <v>457</v>
      </c>
      <c r="M148">
        <v>717</v>
      </c>
      <c r="O148" t="s">
        <v>1727</v>
      </c>
      <c r="P148">
        <f t="shared" si="60"/>
        <v>2488</v>
      </c>
    </row>
    <row r="149" spans="1:16" x14ac:dyDescent="0.25">
      <c r="A149" t="s">
        <v>1726</v>
      </c>
      <c r="B149">
        <v>2307</v>
      </c>
      <c r="C149">
        <v>1191</v>
      </c>
      <c r="D149">
        <v>1116</v>
      </c>
      <c r="E149">
        <v>455</v>
      </c>
      <c r="F149">
        <v>302</v>
      </c>
      <c r="G149">
        <v>153</v>
      </c>
      <c r="H149">
        <v>839</v>
      </c>
      <c r="I149">
        <v>511</v>
      </c>
      <c r="J149">
        <v>328</v>
      </c>
      <c r="K149">
        <v>1013</v>
      </c>
      <c r="L149">
        <v>378</v>
      </c>
      <c r="M149">
        <v>635</v>
      </c>
      <c r="O149" t="s">
        <v>1726</v>
      </c>
      <c r="P149">
        <f t="shared" si="60"/>
        <v>2307</v>
      </c>
    </row>
    <row r="150" spans="1:16" x14ac:dyDescent="0.25">
      <c r="A150" t="s">
        <v>1725</v>
      </c>
      <c r="B150">
        <v>2402</v>
      </c>
      <c r="C150">
        <v>1191</v>
      </c>
      <c r="D150">
        <v>1211</v>
      </c>
      <c r="E150">
        <v>457</v>
      </c>
      <c r="F150">
        <v>276</v>
      </c>
      <c r="G150">
        <v>181</v>
      </c>
      <c r="H150">
        <v>902</v>
      </c>
      <c r="I150">
        <v>515</v>
      </c>
      <c r="J150">
        <v>387</v>
      </c>
      <c r="K150">
        <v>1043</v>
      </c>
      <c r="L150">
        <v>400</v>
      </c>
      <c r="M150">
        <v>643</v>
      </c>
      <c r="O150" t="s">
        <v>1725</v>
      </c>
      <c r="P150">
        <f t="shared" si="60"/>
        <v>2402</v>
      </c>
    </row>
    <row r="151" spans="1:16" x14ac:dyDescent="0.25">
      <c r="A151" t="s">
        <v>1724</v>
      </c>
      <c r="B151">
        <v>2433</v>
      </c>
      <c r="C151">
        <v>1227</v>
      </c>
      <c r="D151">
        <v>1206</v>
      </c>
      <c r="E151">
        <v>491</v>
      </c>
      <c r="F151">
        <v>302</v>
      </c>
      <c r="G151">
        <v>189</v>
      </c>
      <c r="H151">
        <v>905</v>
      </c>
      <c r="I151">
        <v>550</v>
      </c>
      <c r="J151">
        <v>355</v>
      </c>
      <c r="K151">
        <v>1037</v>
      </c>
      <c r="L151">
        <v>375</v>
      </c>
      <c r="M151">
        <v>662</v>
      </c>
      <c r="O151" t="s">
        <v>1724</v>
      </c>
      <c r="P151">
        <f t="shared" si="60"/>
        <v>2433</v>
      </c>
    </row>
    <row r="152" spans="1:16" x14ac:dyDescent="0.25">
      <c r="A152" t="s">
        <v>1723</v>
      </c>
      <c r="B152">
        <v>2360</v>
      </c>
      <c r="C152">
        <v>1159</v>
      </c>
      <c r="D152">
        <v>1201</v>
      </c>
      <c r="E152">
        <v>455</v>
      </c>
      <c r="F152">
        <v>279</v>
      </c>
      <c r="G152">
        <v>176</v>
      </c>
      <c r="H152">
        <v>887</v>
      </c>
      <c r="I152">
        <v>499</v>
      </c>
      <c r="J152">
        <v>388</v>
      </c>
      <c r="K152">
        <v>1018</v>
      </c>
      <c r="L152">
        <v>381</v>
      </c>
      <c r="M152">
        <v>637</v>
      </c>
      <c r="O152" t="s">
        <v>1723</v>
      </c>
      <c r="P152">
        <f t="shared" si="60"/>
        <v>2360</v>
      </c>
    </row>
    <row r="153" spans="1:16" x14ac:dyDescent="0.25">
      <c r="A153" t="s">
        <v>1722</v>
      </c>
      <c r="B153">
        <v>2386</v>
      </c>
      <c r="C153">
        <v>1200</v>
      </c>
      <c r="D153">
        <v>1186</v>
      </c>
      <c r="E153">
        <v>477</v>
      </c>
      <c r="F153">
        <v>302</v>
      </c>
      <c r="G153">
        <v>175</v>
      </c>
      <c r="H153">
        <v>877</v>
      </c>
      <c r="I153">
        <v>516</v>
      </c>
      <c r="J153">
        <v>361</v>
      </c>
      <c r="K153">
        <v>1032</v>
      </c>
      <c r="L153">
        <v>382</v>
      </c>
      <c r="M153">
        <v>650</v>
      </c>
      <c r="O153" t="s">
        <v>1722</v>
      </c>
      <c r="P153">
        <f t="shared" si="60"/>
        <v>2386</v>
      </c>
    </row>
    <row r="154" spans="1:16" x14ac:dyDescent="0.25">
      <c r="A154" t="s">
        <v>1721</v>
      </c>
      <c r="B154">
        <v>2557</v>
      </c>
      <c r="C154">
        <v>1269</v>
      </c>
      <c r="D154">
        <v>1288</v>
      </c>
      <c r="E154">
        <v>500</v>
      </c>
      <c r="F154">
        <v>308</v>
      </c>
      <c r="G154">
        <v>192</v>
      </c>
      <c r="H154">
        <v>873</v>
      </c>
      <c r="I154">
        <v>518</v>
      </c>
      <c r="J154">
        <v>355</v>
      </c>
      <c r="K154">
        <v>1184</v>
      </c>
      <c r="L154">
        <v>443</v>
      </c>
      <c r="M154">
        <v>741</v>
      </c>
      <c r="O154" t="s">
        <v>1721</v>
      </c>
      <c r="P154">
        <f t="shared" si="60"/>
        <v>2557</v>
      </c>
    </row>
    <row r="155" spans="1:16" x14ac:dyDescent="0.25">
      <c r="A155" t="s">
        <v>1720</v>
      </c>
      <c r="B155">
        <v>2441</v>
      </c>
      <c r="C155">
        <v>1236</v>
      </c>
      <c r="D155">
        <v>1205</v>
      </c>
      <c r="E155">
        <v>493</v>
      </c>
      <c r="F155">
        <v>310</v>
      </c>
      <c r="G155">
        <v>183</v>
      </c>
      <c r="H155">
        <v>864</v>
      </c>
      <c r="I155">
        <v>526</v>
      </c>
      <c r="J155">
        <v>338</v>
      </c>
      <c r="K155">
        <v>1084</v>
      </c>
      <c r="L155">
        <v>400</v>
      </c>
      <c r="M155">
        <v>684</v>
      </c>
      <c r="O155" t="s">
        <v>1720</v>
      </c>
      <c r="P155">
        <f t="shared" si="60"/>
        <v>2441</v>
      </c>
    </row>
    <row r="156" spans="1:16" x14ac:dyDescent="0.25">
      <c r="A156" t="s">
        <v>1719</v>
      </c>
      <c r="B156">
        <v>2549</v>
      </c>
      <c r="C156">
        <v>1253</v>
      </c>
      <c r="D156">
        <v>1296</v>
      </c>
      <c r="E156">
        <v>485</v>
      </c>
      <c r="F156">
        <v>293</v>
      </c>
      <c r="G156">
        <v>192</v>
      </c>
      <c r="H156">
        <v>909</v>
      </c>
      <c r="I156">
        <v>532</v>
      </c>
      <c r="J156">
        <v>377</v>
      </c>
      <c r="K156">
        <v>1155</v>
      </c>
      <c r="L156">
        <v>428</v>
      </c>
      <c r="M156">
        <v>727</v>
      </c>
      <c r="O156" t="s">
        <v>1719</v>
      </c>
      <c r="P156">
        <f t="shared" si="60"/>
        <v>2549</v>
      </c>
    </row>
    <row r="157" spans="1:16" x14ac:dyDescent="0.25">
      <c r="A157" t="s">
        <v>1718</v>
      </c>
      <c r="B157">
        <v>2450</v>
      </c>
      <c r="C157">
        <v>1223</v>
      </c>
      <c r="D157">
        <v>1227</v>
      </c>
      <c r="E157">
        <v>445</v>
      </c>
      <c r="F157">
        <v>269</v>
      </c>
      <c r="G157">
        <v>176</v>
      </c>
      <c r="H157">
        <v>900</v>
      </c>
      <c r="I157">
        <v>539</v>
      </c>
      <c r="J157">
        <v>361</v>
      </c>
      <c r="K157">
        <v>1105</v>
      </c>
      <c r="L157">
        <v>415</v>
      </c>
      <c r="M157">
        <v>690</v>
      </c>
      <c r="O157" t="s">
        <v>1718</v>
      </c>
      <c r="P157">
        <f t="shared" si="60"/>
        <v>2450</v>
      </c>
    </row>
    <row r="158" spans="1:16" x14ac:dyDescent="0.25">
      <c r="A158" t="s">
        <v>1717</v>
      </c>
      <c r="B158">
        <v>2530</v>
      </c>
      <c r="C158">
        <v>1233</v>
      </c>
      <c r="D158">
        <v>1297</v>
      </c>
      <c r="E158">
        <v>508</v>
      </c>
      <c r="F158">
        <v>318</v>
      </c>
      <c r="G158">
        <v>190</v>
      </c>
      <c r="H158">
        <v>875</v>
      </c>
      <c r="I158">
        <v>507</v>
      </c>
      <c r="J158">
        <v>368</v>
      </c>
      <c r="K158">
        <v>1147</v>
      </c>
      <c r="L158">
        <v>408</v>
      </c>
      <c r="M158">
        <v>739</v>
      </c>
      <c r="O158" t="s">
        <v>1717</v>
      </c>
      <c r="P158">
        <f t="shared" si="60"/>
        <v>2530</v>
      </c>
    </row>
    <row r="159" spans="1:16" x14ac:dyDescent="0.25">
      <c r="A159" t="s">
        <v>1716</v>
      </c>
      <c r="B159">
        <v>2408</v>
      </c>
      <c r="C159">
        <v>1191</v>
      </c>
      <c r="D159">
        <v>1217</v>
      </c>
      <c r="E159">
        <v>472</v>
      </c>
      <c r="F159">
        <v>279</v>
      </c>
      <c r="G159">
        <v>193</v>
      </c>
      <c r="H159">
        <v>846</v>
      </c>
      <c r="I159">
        <v>490</v>
      </c>
      <c r="J159">
        <v>356</v>
      </c>
      <c r="K159">
        <v>1090</v>
      </c>
      <c r="L159">
        <v>422</v>
      </c>
      <c r="M159">
        <v>668</v>
      </c>
      <c r="O159" t="s">
        <v>1716</v>
      </c>
      <c r="P159">
        <f t="shared" si="60"/>
        <v>2408</v>
      </c>
    </row>
    <row r="160" spans="1:16" x14ac:dyDescent="0.25">
      <c r="A160" t="s">
        <v>1715</v>
      </c>
      <c r="B160">
        <v>2446</v>
      </c>
      <c r="C160">
        <v>1253</v>
      </c>
      <c r="D160">
        <v>1193</v>
      </c>
      <c r="E160">
        <v>522</v>
      </c>
      <c r="F160">
        <v>322</v>
      </c>
      <c r="G160">
        <v>200</v>
      </c>
      <c r="H160">
        <v>894</v>
      </c>
      <c r="I160">
        <v>545</v>
      </c>
      <c r="J160">
        <v>349</v>
      </c>
      <c r="K160">
        <v>1030</v>
      </c>
      <c r="L160">
        <v>386</v>
      </c>
      <c r="M160">
        <v>644</v>
      </c>
      <c r="O160" t="s">
        <v>1715</v>
      </c>
      <c r="P160">
        <f t="shared" si="60"/>
        <v>2446</v>
      </c>
    </row>
    <row r="161" spans="1:16" x14ac:dyDescent="0.25">
      <c r="A161" t="s">
        <v>1714</v>
      </c>
      <c r="B161">
        <v>2663</v>
      </c>
      <c r="C161">
        <v>1318</v>
      </c>
      <c r="D161">
        <v>1345</v>
      </c>
      <c r="E161">
        <v>543</v>
      </c>
      <c r="F161">
        <v>348</v>
      </c>
      <c r="G161">
        <v>195</v>
      </c>
      <c r="H161">
        <v>910</v>
      </c>
      <c r="I161">
        <v>541</v>
      </c>
      <c r="J161">
        <v>369</v>
      </c>
      <c r="K161">
        <v>1210</v>
      </c>
      <c r="L161">
        <v>429</v>
      </c>
      <c r="M161">
        <v>781</v>
      </c>
      <c r="O161" t="s">
        <v>1714</v>
      </c>
      <c r="P161">
        <f t="shared" si="60"/>
        <v>2663</v>
      </c>
    </row>
    <row r="162" spans="1:16" x14ac:dyDescent="0.25">
      <c r="A162" t="s">
        <v>1713</v>
      </c>
      <c r="B162">
        <v>2538</v>
      </c>
      <c r="C162">
        <v>1250</v>
      </c>
      <c r="D162">
        <v>1288</v>
      </c>
      <c r="E162">
        <v>510</v>
      </c>
      <c r="F162">
        <v>311</v>
      </c>
      <c r="G162">
        <v>199</v>
      </c>
      <c r="H162">
        <v>918</v>
      </c>
      <c r="I162">
        <v>549</v>
      </c>
      <c r="J162">
        <v>369</v>
      </c>
      <c r="K162">
        <v>1110</v>
      </c>
      <c r="L162">
        <v>390</v>
      </c>
      <c r="M162">
        <v>720</v>
      </c>
      <c r="O162" t="s">
        <v>1713</v>
      </c>
      <c r="P162">
        <f t="shared" si="60"/>
        <v>2538</v>
      </c>
    </row>
    <row r="163" spans="1:16" x14ac:dyDescent="0.25">
      <c r="A163" t="s">
        <v>1712</v>
      </c>
      <c r="B163">
        <v>2670</v>
      </c>
      <c r="C163">
        <v>1359</v>
      </c>
      <c r="D163">
        <v>1311</v>
      </c>
      <c r="E163">
        <v>494</v>
      </c>
      <c r="F163">
        <v>283</v>
      </c>
      <c r="G163">
        <v>211</v>
      </c>
      <c r="H163">
        <v>950</v>
      </c>
      <c r="I163">
        <v>593</v>
      </c>
      <c r="J163">
        <v>357</v>
      </c>
      <c r="K163">
        <v>1226</v>
      </c>
      <c r="L163">
        <v>483</v>
      </c>
      <c r="M163">
        <v>743</v>
      </c>
      <c r="O163" t="s">
        <v>1712</v>
      </c>
      <c r="P163">
        <f t="shared" si="60"/>
        <v>2670</v>
      </c>
    </row>
    <row r="164" spans="1:16" x14ac:dyDescent="0.25">
      <c r="A164" t="s">
        <v>1711</v>
      </c>
      <c r="B164">
        <v>2738</v>
      </c>
      <c r="C164">
        <v>1354</v>
      </c>
      <c r="D164">
        <v>1384</v>
      </c>
      <c r="E164">
        <v>537</v>
      </c>
      <c r="F164">
        <v>348</v>
      </c>
      <c r="G164">
        <v>189</v>
      </c>
      <c r="H164">
        <v>963</v>
      </c>
      <c r="I164">
        <v>544</v>
      </c>
      <c r="J164">
        <v>419</v>
      </c>
      <c r="K164">
        <v>1238</v>
      </c>
      <c r="L164">
        <v>462</v>
      </c>
      <c r="M164">
        <v>776</v>
      </c>
      <c r="O164" t="s">
        <v>1711</v>
      </c>
      <c r="P164">
        <f t="shared" si="60"/>
        <v>2738</v>
      </c>
    </row>
    <row r="165" spans="1:16" x14ac:dyDescent="0.25">
      <c r="A165" t="s">
        <v>1710</v>
      </c>
      <c r="B165">
        <v>2595</v>
      </c>
      <c r="C165">
        <v>1216</v>
      </c>
      <c r="D165">
        <v>1379</v>
      </c>
      <c r="E165">
        <v>464</v>
      </c>
      <c r="F165">
        <v>295</v>
      </c>
      <c r="G165">
        <v>169</v>
      </c>
      <c r="H165">
        <v>902</v>
      </c>
      <c r="I165">
        <v>491</v>
      </c>
      <c r="J165">
        <v>411</v>
      </c>
      <c r="K165">
        <v>1229</v>
      </c>
      <c r="L165">
        <v>430</v>
      </c>
      <c r="M165">
        <v>799</v>
      </c>
      <c r="O165" t="s">
        <v>1710</v>
      </c>
      <c r="P165">
        <f t="shared" si="60"/>
        <v>2595</v>
      </c>
    </row>
    <row r="166" spans="1:16" x14ac:dyDescent="0.25">
      <c r="A166" t="s">
        <v>1709</v>
      </c>
      <c r="B166">
        <v>1124</v>
      </c>
      <c r="C166">
        <v>537</v>
      </c>
      <c r="D166">
        <v>587</v>
      </c>
      <c r="E166">
        <v>192</v>
      </c>
      <c r="F166">
        <v>120</v>
      </c>
      <c r="G166">
        <v>72</v>
      </c>
      <c r="H166">
        <v>413</v>
      </c>
      <c r="I166">
        <v>245</v>
      </c>
      <c r="J166">
        <v>168</v>
      </c>
      <c r="K166">
        <v>519</v>
      </c>
      <c r="L166">
        <v>172</v>
      </c>
      <c r="M166">
        <v>347</v>
      </c>
      <c r="O166" t="s">
        <v>1709</v>
      </c>
      <c r="P166">
        <f t="shared" si="60"/>
        <v>1124</v>
      </c>
    </row>
    <row r="167" spans="1:16" x14ac:dyDescent="0.25">
      <c r="A167">
        <v>1997</v>
      </c>
      <c r="B167">
        <v>135783</v>
      </c>
      <c r="C167">
        <v>67243</v>
      </c>
      <c r="D167">
        <v>68540</v>
      </c>
      <c r="E167">
        <v>25715</v>
      </c>
      <c r="F167">
        <v>15830</v>
      </c>
      <c r="G167">
        <v>9885</v>
      </c>
      <c r="H167">
        <v>47485</v>
      </c>
      <c r="I167">
        <v>28289</v>
      </c>
      <c r="J167">
        <v>19196</v>
      </c>
      <c r="K167">
        <v>62583</v>
      </c>
      <c r="L167">
        <v>23124</v>
      </c>
      <c r="M167">
        <v>39459</v>
      </c>
      <c r="O167">
        <v>1997</v>
      </c>
      <c r="P167">
        <f t="shared" si="60"/>
        <v>135783</v>
      </c>
    </row>
    <row r="168" spans="1:16" x14ac:dyDescent="0.25">
      <c r="A168" t="s">
        <v>1708</v>
      </c>
      <c r="B168">
        <v>1551</v>
      </c>
      <c r="C168">
        <v>768</v>
      </c>
      <c r="D168">
        <v>783</v>
      </c>
      <c r="E168">
        <v>270</v>
      </c>
      <c r="F168">
        <v>165</v>
      </c>
      <c r="G168">
        <v>105</v>
      </c>
      <c r="H168">
        <v>531</v>
      </c>
      <c r="I168">
        <v>310</v>
      </c>
      <c r="J168">
        <v>221</v>
      </c>
      <c r="K168">
        <v>750</v>
      </c>
      <c r="L168">
        <v>293</v>
      </c>
      <c r="M168">
        <v>457</v>
      </c>
      <c r="O168" t="s">
        <v>1708</v>
      </c>
      <c r="P168">
        <f t="shared" si="60"/>
        <v>1551</v>
      </c>
    </row>
    <row r="169" spans="1:16" x14ac:dyDescent="0.25">
      <c r="A169" t="s">
        <v>1707</v>
      </c>
      <c r="B169">
        <v>2558</v>
      </c>
      <c r="C169">
        <v>1257</v>
      </c>
      <c r="D169">
        <v>1301</v>
      </c>
      <c r="E169">
        <v>432</v>
      </c>
      <c r="F169">
        <v>260</v>
      </c>
      <c r="G169">
        <v>172</v>
      </c>
      <c r="H169">
        <v>804</v>
      </c>
      <c r="I169">
        <v>494</v>
      </c>
      <c r="J169">
        <v>310</v>
      </c>
      <c r="K169">
        <v>1322</v>
      </c>
      <c r="L169">
        <v>503</v>
      </c>
      <c r="M169">
        <v>819</v>
      </c>
      <c r="O169" t="s">
        <v>1707</v>
      </c>
      <c r="P169">
        <f t="shared" si="60"/>
        <v>2558</v>
      </c>
    </row>
    <row r="170" spans="1:16" x14ac:dyDescent="0.25">
      <c r="A170" t="s">
        <v>1706</v>
      </c>
      <c r="B170">
        <v>2418</v>
      </c>
      <c r="C170">
        <v>1201</v>
      </c>
      <c r="D170">
        <v>1217</v>
      </c>
      <c r="E170">
        <v>451</v>
      </c>
      <c r="F170">
        <v>284</v>
      </c>
      <c r="G170">
        <v>167</v>
      </c>
      <c r="H170">
        <v>811</v>
      </c>
      <c r="I170">
        <v>474</v>
      </c>
      <c r="J170">
        <v>337</v>
      </c>
      <c r="K170">
        <v>1156</v>
      </c>
      <c r="L170">
        <v>443</v>
      </c>
      <c r="M170">
        <v>713</v>
      </c>
      <c r="O170" t="s">
        <v>1706</v>
      </c>
      <c r="P170">
        <f t="shared" si="60"/>
        <v>2418</v>
      </c>
    </row>
    <row r="171" spans="1:16" x14ac:dyDescent="0.25">
      <c r="A171" t="s">
        <v>1705</v>
      </c>
      <c r="B171">
        <v>2530</v>
      </c>
      <c r="C171">
        <v>1250</v>
      </c>
      <c r="D171">
        <v>1280</v>
      </c>
      <c r="E171">
        <v>475</v>
      </c>
      <c r="F171">
        <v>299</v>
      </c>
      <c r="G171">
        <v>176</v>
      </c>
      <c r="H171">
        <v>846</v>
      </c>
      <c r="I171">
        <v>492</v>
      </c>
      <c r="J171">
        <v>354</v>
      </c>
      <c r="K171">
        <v>1209</v>
      </c>
      <c r="L171">
        <v>459</v>
      </c>
      <c r="M171">
        <v>750</v>
      </c>
      <c r="O171" t="s">
        <v>1705</v>
      </c>
      <c r="P171">
        <f t="shared" si="60"/>
        <v>2530</v>
      </c>
    </row>
    <row r="172" spans="1:16" x14ac:dyDescent="0.25">
      <c r="A172" t="s">
        <v>1704</v>
      </c>
      <c r="B172">
        <v>2691</v>
      </c>
      <c r="C172">
        <v>1300</v>
      </c>
      <c r="D172">
        <v>1391</v>
      </c>
      <c r="E172">
        <v>447</v>
      </c>
      <c r="F172">
        <v>256</v>
      </c>
      <c r="G172">
        <v>191</v>
      </c>
      <c r="H172">
        <v>918</v>
      </c>
      <c r="I172">
        <v>546</v>
      </c>
      <c r="J172">
        <v>372</v>
      </c>
      <c r="K172">
        <v>1326</v>
      </c>
      <c r="L172">
        <v>498</v>
      </c>
      <c r="M172">
        <v>828</v>
      </c>
      <c r="O172" t="s">
        <v>1704</v>
      </c>
      <c r="P172">
        <f t="shared" si="60"/>
        <v>2691</v>
      </c>
    </row>
    <row r="173" spans="1:16" x14ac:dyDescent="0.25">
      <c r="A173" t="s">
        <v>1703</v>
      </c>
      <c r="B173">
        <v>2615</v>
      </c>
      <c r="C173">
        <v>1274</v>
      </c>
      <c r="D173">
        <v>1341</v>
      </c>
      <c r="E173">
        <v>452</v>
      </c>
      <c r="F173">
        <v>290</v>
      </c>
      <c r="G173">
        <v>162</v>
      </c>
      <c r="H173">
        <v>918</v>
      </c>
      <c r="I173">
        <v>526</v>
      </c>
      <c r="J173">
        <v>392</v>
      </c>
      <c r="K173">
        <v>1245</v>
      </c>
      <c r="L173">
        <v>458</v>
      </c>
      <c r="M173">
        <v>787</v>
      </c>
      <c r="O173" t="s">
        <v>1703</v>
      </c>
      <c r="P173">
        <f t="shared" si="60"/>
        <v>2615</v>
      </c>
    </row>
    <row r="174" spans="1:16" x14ac:dyDescent="0.25">
      <c r="A174" t="s">
        <v>1702</v>
      </c>
      <c r="B174">
        <v>2695</v>
      </c>
      <c r="C174">
        <v>1345</v>
      </c>
      <c r="D174">
        <v>1350</v>
      </c>
      <c r="E174">
        <v>464</v>
      </c>
      <c r="F174">
        <v>295</v>
      </c>
      <c r="G174">
        <v>169</v>
      </c>
      <c r="H174">
        <v>927</v>
      </c>
      <c r="I174">
        <v>571</v>
      </c>
      <c r="J174">
        <v>356</v>
      </c>
      <c r="K174">
        <v>1304</v>
      </c>
      <c r="L174">
        <v>479</v>
      </c>
      <c r="M174">
        <v>825</v>
      </c>
      <c r="O174" t="s">
        <v>1702</v>
      </c>
      <c r="P174">
        <f t="shared" si="60"/>
        <v>2695</v>
      </c>
    </row>
    <row r="175" spans="1:16" x14ac:dyDescent="0.25">
      <c r="A175" t="s">
        <v>1701</v>
      </c>
      <c r="B175">
        <v>2719</v>
      </c>
      <c r="C175">
        <v>1393</v>
      </c>
      <c r="D175">
        <v>1326</v>
      </c>
      <c r="E175">
        <v>477</v>
      </c>
      <c r="F175">
        <v>290</v>
      </c>
      <c r="G175">
        <v>187</v>
      </c>
      <c r="H175">
        <v>951</v>
      </c>
      <c r="I175">
        <v>592</v>
      </c>
      <c r="J175">
        <v>359</v>
      </c>
      <c r="K175">
        <v>1291</v>
      </c>
      <c r="L175">
        <v>511</v>
      </c>
      <c r="M175">
        <v>780</v>
      </c>
      <c r="O175" t="s">
        <v>1701</v>
      </c>
      <c r="P175">
        <f t="shared" si="60"/>
        <v>2719</v>
      </c>
    </row>
    <row r="176" spans="1:16" x14ac:dyDescent="0.25">
      <c r="A176" t="s">
        <v>1700</v>
      </c>
      <c r="B176">
        <v>2627</v>
      </c>
      <c r="C176">
        <v>1318</v>
      </c>
      <c r="D176">
        <v>1309</v>
      </c>
      <c r="E176">
        <v>533</v>
      </c>
      <c r="F176">
        <v>329</v>
      </c>
      <c r="G176">
        <v>204</v>
      </c>
      <c r="H176">
        <v>889</v>
      </c>
      <c r="I176">
        <v>526</v>
      </c>
      <c r="J176">
        <v>363</v>
      </c>
      <c r="K176">
        <v>1205</v>
      </c>
      <c r="L176">
        <v>463</v>
      </c>
      <c r="M176">
        <v>742</v>
      </c>
      <c r="O176" t="s">
        <v>1700</v>
      </c>
      <c r="P176">
        <f t="shared" si="60"/>
        <v>2627</v>
      </c>
    </row>
    <row r="177" spans="1:16" x14ac:dyDescent="0.25">
      <c r="A177" t="s">
        <v>1699</v>
      </c>
      <c r="B177">
        <v>2812</v>
      </c>
      <c r="C177">
        <v>1449</v>
      </c>
      <c r="D177">
        <v>1363</v>
      </c>
      <c r="E177">
        <v>510</v>
      </c>
      <c r="F177">
        <v>328</v>
      </c>
      <c r="G177">
        <v>182</v>
      </c>
      <c r="H177">
        <v>999</v>
      </c>
      <c r="I177">
        <v>605</v>
      </c>
      <c r="J177">
        <v>394</v>
      </c>
      <c r="K177">
        <v>1303</v>
      </c>
      <c r="L177">
        <v>516</v>
      </c>
      <c r="M177">
        <v>787</v>
      </c>
      <c r="O177" t="s">
        <v>1699</v>
      </c>
      <c r="P177">
        <f t="shared" si="60"/>
        <v>2812</v>
      </c>
    </row>
    <row r="178" spans="1:16" x14ac:dyDescent="0.25">
      <c r="A178" t="s">
        <v>1698</v>
      </c>
      <c r="B178">
        <v>2876</v>
      </c>
      <c r="C178">
        <v>1431</v>
      </c>
      <c r="D178">
        <v>1445</v>
      </c>
      <c r="E178">
        <v>523</v>
      </c>
      <c r="F178">
        <v>324</v>
      </c>
      <c r="G178">
        <v>199</v>
      </c>
      <c r="H178">
        <v>992</v>
      </c>
      <c r="I178">
        <v>614</v>
      </c>
      <c r="J178">
        <v>378</v>
      </c>
      <c r="K178">
        <v>1361</v>
      </c>
      <c r="L178">
        <v>493</v>
      </c>
      <c r="M178">
        <v>868</v>
      </c>
      <c r="O178" t="s">
        <v>1698</v>
      </c>
      <c r="P178">
        <f t="shared" si="60"/>
        <v>2876</v>
      </c>
    </row>
    <row r="179" spans="1:16" x14ac:dyDescent="0.25">
      <c r="A179" t="s">
        <v>1697</v>
      </c>
      <c r="B179">
        <v>2991</v>
      </c>
      <c r="C179">
        <v>1470</v>
      </c>
      <c r="D179">
        <v>1521</v>
      </c>
      <c r="E179">
        <v>514</v>
      </c>
      <c r="F179">
        <v>311</v>
      </c>
      <c r="G179">
        <v>203</v>
      </c>
      <c r="H179">
        <v>1043</v>
      </c>
      <c r="I179">
        <v>603</v>
      </c>
      <c r="J179">
        <v>440</v>
      </c>
      <c r="K179">
        <v>1434</v>
      </c>
      <c r="L179">
        <v>556</v>
      </c>
      <c r="M179">
        <v>878</v>
      </c>
      <c r="O179" t="s">
        <v>1697</v>
      </c>
      <c r="P179">
        <f t="shared" si="60"/>
        <v>2991</v>
      </c>
    </row>
    <row r="180" spans="1:16" x14ac:dyDescent="0.25">
      <c r="A180" t="s">
        <v>1696</v>
      </c>
      <c r="B180">
        <v>2984</v>
      </c>
      <c r="C180">
        <v>1463</v>
      </c>
      <c r="D180">
        <v>1521</v>
      </c>
      <c r="E180">
        <v>513</v>
      </c>
      <c r="F180">
        <v>311</v>
      </c>
      <c r="G180">
        <v>202</v>
      </c>
      <c r="H180">
        <v>1022</v>
      </c>
      <c r="I180">
        <v>593</v>
      </c>
      <c r="J180">
        <v>429</v>
      </c>
      <c r="K180">
        <v>1449</v>
      </c>
      <c r="L180">
        <v>559</v>
      </c>
      <c r="M180">
        <v>890</v>
      </c>
      <c r="O180" t="s">
        <v>1696</v>
      </c>
      <c r="P180">
        <f t="shared" si="60"/>
        <v>2984</v>
      </c>
    </row>
    <row r="181" spans="1:16" x14ac:dyDescent="0.25">
      <c r="A181" t="s">
        <v>1695</v>
      </c>
      <c r="B181">
        <v>3107</v>
      </c>
      <c r="C181">
        <v>1531</v>
      </c>
      <c r="D181">
        <v>1576</v>
      </c>
      <c r="E181">
        <v>540</v>
      </c>
      <c r="F181">
        <v>343</v>
      </c>
      <c r="G181">
        <v>197</v>
      </c>
      <c r="H181">
        <v>1061</v>
      </c>
      <c r="I181">
        <v>636</v>
      </c>
      <c r="J181">
        <v>425</v>
      </c>
      <c r="K181">
        <v>1506</v>
      </c>
      <c r="L181">
        <v>552</v>
      </c>
      <c r="M181">
        <v>954</v>
      </c>
      <c r="O181" t="s">
        <v>1695</v>
      </c>
      <c r="P181">
        <f t="shared" si="60"/>
        <v>3107</v>
      </c>
    </row>
    <row r="182" spans="1:16" x14ac:dyDescent="0.25">
      <c r="A182" t="s">
        <v>1694</v>
      </c>
      <c r="B182">
        <v>2910</v>
      </c>
      <c r="C182">
        <v>1441</v>
      </c>
      <c r="D182">
        <v>1469</v>
      </c>
      <c r="E182">
        <v>512</v>
      </c>
      <c r="F182">
        <v>292</v>
      </c>
      <c r="G182">
        <v>220</v>
      </c>
      <c r="H182">
        <v>1035</v>
      </c>
      <c r="I182">
        <v>629</v>
      </c>
      <c r="J182">
        <v>406</v>
      </c>
      <c r="K182">
        <v>1363</v>
      </c>
      <c r="L182">
        <v>520</v>
      </c>
      <c r="M182">
        <v>843</v>
      </c>
      <c r="O182" t="s">
        <v>1694</v>
      </c>
      <c r="P182">
        <f t="shared" si="60"/>
        <v>2910</v>
      </c>
    </row>
    <row r="183" spans="1:16" x14ac:dyDescent="0.25">
      <c r="A183" t="s">
        <v>1693</v>
      </c>
      <c r="B183">
        <v>2900</v>
      </c>
      <c r="C183">
        <v>1457</v>
      </c>
      <c r="D183">
        <v>1443</v>
      </c>
      <c r="E183">
        <v>519</v>
      </c>
      <c r="F183">
        <v>351</v>
      </c>
      <c r="G183">
        <v>168</v>
      </c>
      <c r="H183">
        <v>1036</v>
      </c>
      <c r="I183">
        <v>624</v>
      </c>
      <c r="J183">
        <v>412</v>
      </c>
      <c r="K183">
        <v>1345</v>
      </c>
      <c r="L183">
        <v>482</v>
      </c>
      <c r="M183">
        <v>863</v>
      </c>
      <c r="O183" t="s">
        <v>1693</v>
      </c>
      <c r="P183">
        <f t="shared" si="60"/>
        <v>2900</v>
      </c>
    </row>
    <row r="184" spans="1:16" x14ac:dyDescent="0.25">
      <c r="A184" t="s">
        <v>1692</v>
      </c>
      <c r="B184">
        <v>2768</v>
      </c>
      <c r="C184">
        <v>1393</v>
      </c>
      <c r="D184">
        <v>1375</v>
      </c>
      <c r="E184">
        <v>442</v>
      </c>
      <c r="F184">
        <v>259</v>
      </c>
      <c r="G184">
        <v>183</v>
      </c>
      <c r="H184">
        <v>980</v>
      </c>
      <c r="I184">
        <v>600</v>
      </c>
      <c r="J184">
        <v>380</v>
      </c>
      <c r="K184">
        <v>1346</v>
      </c>
      <c r="L184">
        <v>534</v>
      </c>
      <c r="M184">
        <v>812</v>
      </c>
      <c r="O184" t="s">
        <v>1692</v>
      </c>
      <c r="P184">
        <f t="shared" si="60"/>
        <v>2768</v>
      </c>
    </row>
    <row r="185" spans="1:16" x14ac:dyDescent="0.25">
      <c r="A185" t="s">
        <v>1691</v>
      </c>
      <c r="B185">
        <v>2692</v>
      </c>
      <c r="C185">
        <v>1300</v>
      </c>
      <c r="D185">
        <v>1392</v>
      </c>
      <c r="E185">
        <v>497</v>
      </c>
      <c r="F185">
        <v>296</v>
      </c>
      <c r="G185">
        <v>201</v>
      </c>
      <c r="H185">
        <v>908</v>
      </c>
      <c r="I185">
        <v>545</v>
      </c>
      <c r="J185">
        <v>363</v>
      </c>
      <c r="K185">
        <v>1287</v>
      </c>
      <c r="L185">
        <v>459</v>
      </c>
      <c r="M185">
        <v>828</v>
      </c>
      <c r="O185" t="s">
        <v>1691</v>
      </c>
      <c r="P185">
        <f t="shared" si="60"/>
        <v>2692</v>
      </c>
    </row>
    <row r="186" spans="1:16" x14ac:dyDescent="0.25">
      <c r="A186" t="s">
        <v>1690</v>
      </c>
      <c r="B186">
        <v>2598</v>
      </c>
      <c r="C186">
        <v>1300</v>
      </c>
      <c r="D186">
        <v>1298</v>
      </c>
      <c r="E186">
        <v>494</v>
      </c>
      <c r="F186">
        <v>296</v>
      </c>
      <c r="G186">
        <v>198</v>
      </c>
      <c r="H186">
        <v>892</v>
      </c>
      <c r="I186">
        <v>542</v>
      </c>
      <c r="J186">
        <v>350</v>
      </c>
      <c r="K186">
        <v>1212</v>
      </c>
      <c r="L186">
        <v>462</v>
      </c>
      <c r="M186">
        <v>750</v>
      </c>
      <c r="O186" t="s">
        <v>1690</v>
      </c>
      <c r="P186">
        <f t="shared" si="60"/>
        <v>2598</v>
      </c>
    </row>
    <row r="187" spans="1:16" x14ac:dyDescent="0.25">
      <c r="A187" t="s">
        <v>1689</v>
      </c>
      <c r="B187">
        <v>2826</v>
      </c>
      <c r="C187">
        <v>1365</v>
      </c>
      <c r="D187">
        <v>1461</v>
      </c>
      <c r="E187">
        <v>491</v>
      </c>
      <c r="F187">
        <v>307</v>
      </c>
      <c r="G187">
        <v>184</v>
      </c>
      <c r="H187">
        <v>977</v>
      </c>
      <c r="I187">
        <v>567</v>
      </c>
      <c r="J187">
        <v>410</v>
      </c>
      <c r="K187">
        <v>1358</v>
      </c>
      <c r="L187">
        <v>491</v>
      </c>
      <c r="M187">
        <v>867</v>
      </c>
      <c r="O187" t="s">
        <v>1689</v>
      </c>
      <c r="P187">
        <f t="shared" si="60"/>
        <v>2826</v>
      </c>
    </row>
    <row r="188" spans="1:16" x14ac:dyDescent="0.25">
      <c r="A188" t="s">
        <v>1688</v>
      </c>
      <c r="B188">
        <v>2588</v>
      </c>
      <c r="C188">
        <v>1317</v>
      </c>
      <c r="D188">
        <v>1271</v>
      </c>
      <c r="E188">
        <v>475</v>
      </c>
      <c r="F188">
        <v>309</v>
      </c>
      <c r="G188">
        <v>166</v>
      </c>
      <c r="H188">
        <v>884</v>
      </c>
      <c r="I188">
        <v>549</v>
      </c>
      <c r="J188">
        <v>335</v>
      </c>
      <c r="K188">
        <v>1229</v>
      </c>
      <c r="L188">
        <v>459</v>
      </c>
      <c r="M188">
        <v>770</v>
      </c>
      <c r="O188" t="s">
        <v>1688</v>
      </c>
      <c r="P188">
        <f t="shared" si="60"/>
        <v>2588</v>
      </c>
    </row>
    <row r="189" spans="1:16" x14ac:dyDescent="0.25">
      <c r="A189" t="s">
        <v>1687</v>
      </c>
      <c r="B189">
        <v>2505</v>
      </c>
      <c r="C189">
        <v>1234</v>
      </c>
      <c r="D189">
        <v>1271</v>
      </c>
      <c r="E189">
        <v>516</v>
      </c>
      <c r="F189">
        <v>308</v>
      </c>
      <c r="G189">
        <v>208</v>
      </c>
      <c r="H189">
        <v>887</v>
      </c>
      <c r="I189">
        <v>512</v>
      </c>
      <c r="J189">
        <v>375</v>
      </c>
      <c r="K189">
        <v>1102</v>
      </c>
      <c r="L189">
        <v>414</v>
      </c>
      <c r="M189">
        <v>688</v>
      </c>
      <c r="O189" t="s">
        <v>1687</v>
      </c>
      <c r="P189">
        <f t="shared" si="60"/>
        <v>2505</v>
      </c>
    </row>
    <row r="190" spans="1:16" x14ac:dyDescent="0.25">
      <c r="A190" t="s">
        <v>1686</v>
      </c>
      <c r="B190">
        <v>2368</v>
      </c>
      <c r="C190">
        <v>1209</v>
      </c>
      <c r="D190">
        <v>1159</v>
      </c>
      <c r="E190">
        <v>450</v>
      </c>
      <c r="F190">
        <v>275</v>
      </c>
      <c r="G190">
        <v>175</v>
      </c>
      <c r="H190">
        <v>828</v>
      </c>
      <c r="I190">
        <v>506</v>
      </c>
      <c r="J190">
        <v>322</v>
      </c>
      <c r="K190">
        <v>1090</v>
      </c>
      <c r="L190">
        <v>428</v>
      </c>
      <c r="M190">
        <v>662</v>
      </c>
      <c r="O190" t="s">
        <v>1686</v>
      </c>
      <c r="P190">
        <f t="shared" si="60"/>
        <v>2368</v>
      </c>
    </row>
    <row r="191" spans="1:16" x14ac:dyDescent="0.25">
      <c r="A191" t="s">
        <v>1685</v>
      </c>
      <c r="B191">
        <v>2383</v>
      </c>
      <c r="C191">
        <v>1242</v>
      </c>
      <c r="D191">
        <v>1141</v>
      </c>
      <c r="E191">
        <v>487</v>
      </c>
      <c r="F191">
        <v>321</v>
      </c>
      <c r="G191">
        <v>166</v>
      </c>
      <c r="H191">
        <v>840</v>
      </c>
      <c r="I191">
        <v>537</v>
      </c>
      <c r="J191">
        <v>303</v>
      </c>
      <c r="K191">
        <v>1056</v>
      </c>
      <c r="L191">
        <v>384</v>
      </c>
      <c r="M191">
        <v>672</v>
      </c>
      <c r="O191" t="s">
        <v>1685</v>
      </c>
      <c r="P191">
        <f t="shared" si="60"/>
        <v>2383</v>
      </c>
    </row>
    <row r="192" spans="1:16" x14ac:dyDescent="0.25">
      <c r="A192" t="s">
        <v>1684</v>
      </c>
      <c r="B192">
        <v>2545</v>
      </c>
      <c r="C192">
        <v>1256</v>
      </c>
      <c r="D192">
        <v>1289</v>
      </c>
      <c r="E192">
        <v>534</v>
      </c>
      <c r="F192">
        <v>341</v>
      </c>
      <c r="G192">
        <v>193</v>
      </c>
      <c r="H192">
        <v>882</v>
      </c>
      <c r="I192">
        <v>517</v>
      </c>
      <c r="J192">
        <v>365</v>
      </c>
      <c r="K192">
        <v>1129</v>
      </c>
      <c r="L192">
        <v>398</v>
      </c>
      <c r="M192">
        <v>731</v>
      </c>
      <c r="O192" t="s">
        <v>1684</v>
      </c>
      <c r="P192">
        <f t="shared" si="60"/>
        <v>2545</v>
      </c>
    </row>
    <row r="193" spans="1:16" x14ac:dyDescent="0.25">
      <c r="A193" t="s">
        <v>1683</v>
      </c>
      <c r="B193">
        <v>2456</v>
      </c>
      <c r="C193">
        <v>1191</v>
      </c>
      <c r="D193">
        <v>1265</v>
      </c>
      <c r="E193">
        <v>461</v>
      </c>
      <c r="F193">
        <v>282</v>
      </c>
      <c r="G193">
        <v>179</v>
      </c>
      <c r="H193">
        <v>862</v>
      </c>
      <c r="I193">
        <v>506</v>
      </c>
      <c r="J193">
        <v>356</v>
      </c>
      <c r="K193">
        <v>1133</v>
      </c>
      <c r="L193">
        <v>403</v>
      </c>
      <c r="M193">
        <v>730</v>
      </c>
      <c r="O193" t="s">
        <v>1683</v>
      </c>
      <c r="P193">
        <f t="shared" si="60"/>
        <v>2456</v>
      </c>
    </row>
    <row r="194" spans="1:16" x14ac:dyDescent="0.25">
      <c r="A194" t="s">
        <v>1682</v>
      </c>
      <c r="B194">
        <v>2451</v>
      </c>
      <c r="C194">
        <v>1225</v>
      </c>
      <c r="D194">
        <v>1226</v>
      </c>
      <c r="E194">
        <v>476</v>
      </c>
      <c r="F194">
        <v>294</v>
      </c>
      <c r="G194">
        <v>182</v>
      </c>
      <c r="H194">
        <v>882</v>
      </c>
      <c r="I194">
        <v>532</v>
      </c>
      <c r="J194">
        <v>350</v>
      </c>
      <c r="K194">
        <v>1093</v>
      </c>
      <c r="L194">
        <v>399</v>
      </c>
      <c r="M194">
        <v>694</v>
      </c>
      <c r="O194" t="s">
        <v>1682</v>
      </c>
      <c r="P194">
        <f t="shared" si="60"/>
        <v>2451</v>
      </c>
    </row>
    <row r="195" spans="1:16" x14ac:dyDescent="0.25">
      <c r="A195" t="s">
        <v>1681</v>
      </c>
      <c r="B195">
        <v>2456</v>
      </c>
      <c r="C195">
        <v>1254</v>
      </c>
      <c r="D195">
        <v>1202</v>
      </c>
      <c r="E195">
        <v>507</v>
      </c>
      <c r="F195">
        <v>313</v>
      </c>
      <c r="G195">
        <v>194</v>
      </c>
      <c r="H195">
        <v>849</v>
      </c>
      <c r="I195">
        <v>528</v>
      </c>
      <c r="J195">
        <v>321</v>
      </c>
      <c r="K195">
        <v>1100</v>
      </c>
      <c r="L195">
        <v>413</v>
      </c>
      <c r="M195">
        <v>687</v>
      </c>
      <c r="O195" t="s">
        <v>1681</v>
      </c>
      <c r="P195">
        <f t="shared" si="60"/>
        <v>2456</v>
      </c>
    </row>
    <row r="196" spans="1:16" x14ac:dyDescent="0.25">
      <c r="A196" t="s">
        <v>1680</v>
      </c>
      <c r="B196">
        <v>2408</v>
      </c>
      <c r="C196">
        <v>1234</v>
      </c>
      <c r="D196">
        <v>1174</v>
      </c>
      <c r="E196">
        <v>475</v>
      </c>
      <c r="F196">
        <v>306</v>
      </c>
      <c r="G196">
        <v>169</v>
      </c>
      <c r="H196">
        <v>872</v>
      </c>
      <c r="I196">
        <v>520</v>
      </c>
      <c r="J196">
        <v>352</v>
      </c>
      <c r="K196">
        <v>1061</v>
      </c>
      <c r="L196">
        <v>408</v>
      </c>
      <c r="M196">
        <v>653</v>
      </c>
      <c r="O196" t="s">
        <v>1680</v>
      </c>
      <c r="P196">
        <f t="shared" si="60"/>
        <v>2408</v>
      </c>
    </row>
    <row r="197" spans="1:16" x14ac:dyDescent="0.25">
      <c r="A197" t="s">
        <v>1679</v>
      </c>
      <c r="B197">
        <v>2588</v>
      </c>
      <c r="C197">
        <v>1278</v>
      </c>
      <c r="D197">
        <v>1310</v>
      </c>
      <c r="E197">
        <v>496</v>
      </c>
      <c r="F197">
        <v>327</v>
      </c>
      <c r="G197">
        <v>169</v>
      </c>
      <c r="H197">
        <v>889</v>
      </c>
      <c r="I197">
        <v>513</v>
      </c>
      <c r="J197">
        <v>376</v>
      </c>
      <c r="K197">
        <v>1203</v>
      </c>
      <c r="L197">
        <v>438</v>
      </c>
      <c r="M197">
        <v>765</v>
      </c>
      <c r="O197" t="s">
        <v>1679</v>
      </c>
      <c r="P197">
        <f t="shared" si="60"/>
        <v>2588</v>
      </c>
    </row>
    <row r="198" spans="1:16" x14ac:dyDescent="0.25">
      <c r="A198" t="s">
        <v>1678</v>
      </c>
      <c r="B198">
        <v>2409</v>
      </c>
      <c r="C198">
        <v>1128</v>
      </c>
      <c r="D198">
        <v>1281</v>
      </c>
      <c r="E198">
        <v>492</v>
      </c>
      <c r="F198">
        <v>285</v>
      </c>
      <c r="G198">
        <v>207</v>
      </c>
      <c r="H198">
        <v>803</v>
      </c>
      <c r="I198">
        <v>478</v>
      </c>
      <c r="J198">
        <v>325</v>
      </c>
      <c r="K198">
        <v>1114</v>
      </c>
      <c r="L198">
        <v>365</v>
      </c>
      <c r="M198">
        <v>749</v>
      </c>
      <c r="O198" t="s">
        <v>1678</v>
      </c>
      <c r="P198">
        <f t="shared" si="60"/>
        <v>2409</v>
      </c>
    </row>
    <row r="199" spans="1:16" x14ac:dyDescent="0.25">
      <c r="A199" t="s">
        <v>1677</v>
      </c>
      <c r="B199">
        <v>2450</v>
      </c>
      <c r="C199">
        <v>1199</v>
      </c>
      <c r="D199">
        <v>1251</v>
      </c>
      <c r="E199">
        <v>472</v>
      </c>
      <c r="F199">
        <v>305</v>
      </c>
      <c r="G199">
        <v>167</v>
      </c>
      <c r="H199">
        <v>840</v>
      </c>
      <c r="I199">
        <v>492</v>
      </c>
      <c r="J199">
        <v>348</v>
      </c>
      <c r="K199">
        <v>1138</v>
      </c>
      <c r="L199">
        <v>402</v>
      </c>
      <c r="M199">
        <v>736</v>
      </c>
      <c r="O199" t="s">
        <v>1677</v>
      </c>
      <c r="P199">
        <f t="shared" ref="P199:P262" si="61">B199</f>
        <v>2450</v>
      </c>
    </row>
    <row r="200" spans="1:16" x14ac:dyDescent="0.25">
      <c r="A200" t="s">
        <v>1676</v>
      </c>
      <c r="B200">
        <v>2514</v>
      </c>
      <c r="C200">
        <v>1228</v>
      </c>
      <c r="D200">
        <v>1286</v>
      </c>
      <c r="E200">
        <v>515</v>
      </c>
      <c r="F200">
        <v>319</v>
      </c>
      <c r="G200">
        <v>196</v>
      </c>
      <c r="H200">
        <v>826</v>
      </c>
      <c r="I200">
        <v>472</v>
      </c>
      <c r="J200">
        <v>354</v>
      </c>
      <c r="K200">
        <v>1173</v>
      </c>
      <c r="L200">
        <v>437</v>
      </c>
      <c r="M200">
        <v>736</v>
      </c>
      <c r="O200" t="s">
        <v>1676</v>
      </c>
      <c r="P200">
        <f t="shared" si="61"/>
        <v>2514</v>
      </c>
    </row>
    <row r="201" spans="1:16" x14ac:dyDescent="0.25">
      <c r="A201" t="s">
        <v>1675</v>
      </c>
      <c r="B201">
        <v>2399</v>
      </c>
      <c r="C201">
        <v>1164</v>
      </c>
      <c r="D201">
        <v>1235</v>
      </c>
      <c r="E201">
        <v>488</v>
      </c>
      <c r="F201">
        <v>289</v>
      </c>
      <c r="G201">
        <v>199</v>
      </c>
      <c r="H201">
        <v>862</v>
      </c>
      <c r="I201">
        <v>512</v>
      </c>
      <c r="J201">
        <v>350</v>
      </c>
      <c r="K201">
        <v>1049</v>
      </c>
      <c r="L201">
        <v>363</v>
      </c>
      <c r="M201">
        <v>686</v>
      </c>
      <c r="O201" t="s">
        <v>1675</v>
      </c>
      <c r="P201">
        <f t="shared" si="61"/>
        <v>2399</v>
      </c>
    </row>
    <row r="202" spans="1:16" x14ac:dyDescent="0.25">
      <c r="A202" t="s">
        <v>1674</v>
      </c>
      <c r="B202">
        <v>2343</v>
      </c>
      <c r="C202">
        <v>1197</v>
      </c>
      <c r="D202">
        <v>1146</v>
      </c>
      <c r="E202">
        <v>503</v>
      </c>
      <c r="F202">
        <v>328</v>
      </c>
      <c r="G202">
        <v>175</v>
      </c>
      <c r="H202">
        <v>816</v>
      </c>
      <c r="I202">
        <v>486</v>
      </c>
      <c r="J202">
        <v>330</v>
      </c>
      <c r="K202">
        <v>1024</v>
      </c>
      <c r="L202">
        <v>383</v>
      </c>
      <c r="M202">
        <v>641</v>
      </c>
      <c r="O202" t="s">
        <v>1674</v>
      </c>
      <c r="P202">
        <f t="shared" si="61"/>
        <v>2343</v>
      </c>
    </row>
    <row r="203" spans="1:16" x14ac:dyDescent="0.25">
      <c r="A203" t="s">
        <v>1673</v>
      </c>
      <c r="B203">
        <v>2478</v>
      </c>
      <c r="C203">
        <v>1210</v>
      </c>
      <c r="D203">
        <v>1268</v>
      </c>
      <c r="E203">
        <v>513</v>
      </c>
      <c r="F203">
        <v>303</v>
      </c>
      <c r="G203">
        <v>210</v>
      </c>
      <c r="H203">
        <v>853</v>
      </c>
      <c r="I203">
        <v>503</v>
      </c>
      <c r="J203">
        <v>350</v>
      </c>
      <c r="K203">
        <v>1112</v>
      </c>
      <c r="L203">
        <v>404</v>
      </c>
      <c r="M203">
        <v>708</v>
      </c>
      <c r="O203" t="s">
        <v>1673</v>
      </c>
      <c r="P203">
        <f t="shared" si="61"/>
        <v>2478</v>
      </c>
    </row>
    <row r="204" spans="1:16" x14ac:dyDescent="0.25">
      <c r="A204" t="s">
        <v>1672</v>
      </c>
      <c r="B204">
        <v>2430</v>
      </c>
      <c r="C204">
        <v>1189</v>
      </c>
      <c r="D204">
        <v>1241</v>
      </c>
      <c r="E204">
        <v>458</v>
      </c>
      <c r="F204">
        <v>294</v>
      </c>
      <c r="G204">
        <v>164</v>
      </c>
      <c r="H204">
        <v>868</v>
      </c>
      <c r="I204">
        <v>501</v>
      </c>
      <c r="J204">
        <v>367</v>
      </c>
      <c r="K204">
        <v>1104</v>
      </c>
      <c r="L204">
        <v>394</v>
      </c>
      <c r="M204">
        <v>710</v>
      </c>
      <c r="O204" t="s">
        <v>1672</v>
      </c>
      <c r="P204">
        <f t="shared" si="61"/>
        <v>2430</v>
      </c>
    </row>
    <row r="205" spans="1:16" x14ac:dyDescent="0.25">
      <c r="A205" t="s">
        <v>1671</v>
      </c>
      <c r="B205">
        <v>2496</v>
      </c>
      <c r="C205">
        <v>1233</v>
      </c>
      <c r="D205">
        <v>1263</v>
      </c>
      <c r="E205">
        <v>520</v>
      </c>
      <c r="F205">
        <v>338</v>
      </c>
      <c r="G205">
        <v>182</v>
      </c>
      <c r="H205">
        <v>906</v>
      </c>
      <c r="I205">
        <v>516</v>
      </c>
      <c r="J205">
        <v>390</v>
      </c>
      <c r="K205">
        <v>1070</v>
      </c>
      <c r="L205">
        <v>379</v>
      </c>
      <c r="M205">
        <v>691</v>
      </c>
      <c r="O205" t="s">
        <v>1671</v>
      </c>
      <c r="P205">
        <f t="shared" si="61"/>
        <v>2496</v>
      </c>
    </row>
    <row r="206" spans="1:16" x14ac:dyDescent="0.25">
      <c r="A206" t="s">
        <v>1670</v>
      </c>
      <c r="B206">
        <v>2524</v>
      </c>
      <c r="C206">
        <v>1270</v>
      </c>
      <c r="D206">
        <v>1254</v>
      </c>
      <c r="E206">
        <v>502</v>
      </c>
      <c r="F206">
        <v>318</v>
      </c>
      <c r="G206">
        <v>184</v>
      </c>
      <c r="H206">
        <v>902</v>
      </c>
      <c r="I206">
        <v>537</v>
      </c>
      <c r="J206">
        <v>365</v>
      </c>
      <c r="K206">
        <v>1120</v>
      </c>
      <c r="L206">
        <v>415</v>
      </c>
      <c r="M206">
        <v>705</v>
      </c>
      <c r="O206" t="s">
        <v>1670</v>
      </c>
      <c r="P206">
        <f t="shared" si="61"/>
        <v>2524</v>
      </c>
    </row>
    <row r="207" spans="1:16" x14ac:dyDescent="0.25">
      <c r="A207" t="s">
        <v>1669</v>
      </c>
      <c r="B207">
        <v>2471</v>
      </c>
      <c r="C207">
        <v>1236</v>
      </c>
      <c r="D207">
        <v>1235</v>
      </c>
      <c r="E207">
        <v>506</v>
      </c>
      <c r="F207">
        <v>308</v>
      </c>
      <c r="G207">
        <v>198</v>
      </c>
      <c r="H207">
        <v>885</v>
      </c>
      <c r="I207">
        <v>563</v>
      </c>
      <c r="J207">
        <v>322</v>
      </c>
      <c r="K207">
        <v>1080</v>
      </c>
      <c r="L207">
        <v>365</v>
      </c>
      <c r="M207">
        <v>715</v>
      </c>
      <c r="O207" t="s">
        <v>1669</v>
      </c>
      <c r="P207">
        <f t="shared" si="61"/>
        <v>2471</v>
      </c>
    </row>
    <row r="208" spans="1:16" x14ac:dyDescent="0.25">
      <c r="A208" t="s">
        <v>1668</v>
      </c>
      <c r="B208">
        <v>2484</v>
      </c>
      <c r="C208">
        <v>1195</v>
      </c>
      <c r="D208">
        <v>1289</v>
      </c>
      <c r="E208">
        <v>464</v>
      </c>
      <c r="F208">
        <v>256</v>
      </c>
      <c r="G208">
        <v>208</v>
      </c>
      <c r="H208">
        <v>863</v>
      </c>
      <c r="I208">
        <v>514</v>
      </c>
      <c r="J208">
        <v>349</v>
      </c>
      <c r="K208">
        <v>1157</v>
      </c>
      <c r="L208">
        <v>425</v>
      </c>
      <c r="M208">
        <v>732</v>
      </c>
      <c r="O208" t="s">
        <v>1668</v>
      </c>
      <c r="P208">
        <f t="shared" si="61"/>
        <v>2484</v>
      </c>
    </row>
    <row r="209" spans="1:16" x14ac:dyDescent="0.25">
      <c r="A209" t="s">
        <v>1667</v>
      </c>
      <c r="B209">
        <v>2623</v>
      </c>
      <c r="C209">
        <v>1329</v>
      </c>
      <c r="D209">
        <v>1294</v>
      </c>
      <c r="E209">
        <v>506</v>
      </c>
      <c r="F209">
        <v>315</v>
      </c>
      <c r="G209">
        <v>191</v>
      </c>
      <c r="H209">
        <v>935</v>
      </c>
      <c r="I209">
        <v>583</v>
      </c>
      <c r="J209">
        <v>352</v>
      </c>
      <c r="K209">
        <v>1182</v>
      </c>
      <c r="L209">
        <v>431</v>
      </c>
      <c r="M209">
        <v>751</v>
      </c>
      <c r="O209" t="s">
        <v>1667</v>
      </c>
      <c r="P209">
        <f t="shared" si="61"/>
        <v>2623</v>
      </c>
    </row>
    <row r="210" spans="1:16" x14ac:dyDescent="0.25">
      <c r="A210" t="s">
        <v>1666</v>
      </c>
      <c r="B210">
        <v>2537</v>
      </c>
      <c r="C210">
        <v>1277</v>
      </c>
      <c r="D210">
        <v>1260</v>
      </c>
      <c r="E210">
        <v>511</v>
      </c>
      <c r="F210">
        <v>330</v>
      </c>
      <c r="G210">
        <v>181</v>
      </c>
      <c r="H210">
        <v>895</v>
      </c>
      <c r="I210">
        <v>524</v>
      </c>
      <c r="J210">
        <v>371</v>
      </c>
      <c r="K210">
        <v>1131</v>
      </c>
      <c r="L210">
        <v>423</v>
      </c>
      <c r="M210">
        <v>708</v>
      </c>
      <c r="O210" t="s">
        <v>1666</v>
      </c>
      <c r="P210">
        <f t="shared" si="61"/>
        <v>2537</v>
      </c>
    </row>
    <row r="211" spans="1:16" x14ac:dyDescent="0.25">
      <c r="A211" t="s">
        <v>1665</v>
      </c>
      <c r="B211">
        <v>2453</v>
      </c>
      <c r="C211">
        <v>1249</v>
      </c>
      <c r="D211">
        <v>1204</v>
      </c>
      <c r="E211">
        <v>523</v>
      </c>
      <c r="F211">
        <v>340</v>
      </c>
      <c r="G211">
        <v>183</v>
      </c>
      <c r="H211">
        <v>862</v>
      </c>
      <c r="I211">
        <v>520</v>
      </c>
      <c r="J211">
        <v>342</v>
      </c>
      <c r="K211">
        <v>1068</v>
      </c>
      <c r="L211">
        <v>389</v>
      </c>
      <c r="M211">
        <v>679</v>
      </c>
      <c r="O211" t="s">
        <v>1665</v>
      </c>
      <c r="P211">
        <f t="shared" si="61"/>
        <v>2453</v>
      </c>
    </row>
    <row r="212" spans="1:16" x14ac:dyDescent="0.25">
      <c r="A212" t="s">
        <v>1664</v>
      </c>
      <c r="B212">
        <v>2570</v>
      </c>
      <c r="C212">
        <v>1257</v>
      </c>
      <c r="D212">
        <v>1313</v>
      </c>
      <c r="E212">
        <v>492</v>
      </c>
      <c r="F212">
        <v>298</v>
      </c>
      <c r="G212">
        <v>194</v>
      </c>
      <c r="H212">
        <v>915</v>
      </c>
      <c r="I212">
        <v>520</v>
      </c>
      <c r="J212">
        <v>395</v>
      </c>
      <c r="K212">
        <v>1163</v>
      </c>
      <c r="L212">
        <v>439</v>
      </c>
      <c r="M212">
        <v>724</v>
      </c>
      <c r="O212" t="s">
        <v>1664</v>
      </c>
      <c r="P212">
        <f t="shared" si="61"/>
        <v>2570</v>
      </c>
    </row>
    <row r="213" spans="1:16" x14ac:dyDescent="0.25">
      <c r="A213" t="s">
        <v>1663</v>
      </c>
      <c r="B213">
        <v>2621</v>
      </c>
      <c r="C213">
        <v>1339</v>
      </c>
      <c r="D213">
        <v>1282</v>
      </c>
      <c r="E213">
        <v>503</v>
      </c>
      <c r="F213">
        <v>316</v>
      </c>
      <c r="G213">
        <v>187</v>
      </c>
      <c r="H213">
        <v>963</v>
      </c>
      <c r="I213">
        <v>569</v>
      </c>
      <c r="J213">
        <v>394</v>
      </c>
      <c r="K213">
        <v>1155</v>
      </c>
      <c r="L213">
        <v>454</v>
      </c>
      <c r="M213">
        <v>701</v>
      </c>
      <c r="O213" t="s">
        <v>1663</v>
      </c>
      <c r="P213">
        <f t="shared" si="61"/>
        <v>2621</v>
      </c>
    </row>
    <row r="214" spans="1:16" x14ac:dyDescent="0.25">
      <c r="A214" t="s">
        <v>1662</v>
      </c>
      <c r="B214">
        <v>2697</v>
      </c>
      <c r="C214">
        <v>1365</v>
      </c>
      <c r="D214">
        <v>1332</v>
      </c>
      <c r="E214">
        <v>538</v>
      </c>
      <c r="F214">
        <v>346</v>
      </c>
      <c r="G214">
        <v>192</v>
      </c>
      <c r="H214">
        <v>968</v>
      </c>
      <c r="I214">
        <v>570</v>
      </c>
      <c r="J214">
        <v>398</v>
      </c>
      <c r="K214">
        <v>1191</v>
      </c>
      <c r="L214">
        <v>449</v>
      </c>
      <c r="M214">
        <v>742</v>
      </c>
      <c r="O214" t="s">
        <v>1662</v>
      </c>
      <c r="P214">
        <f t="shared" si="61"/>
        <v>2697</v>
      </c>
    </row>
    <row r="215" spans="1:16" x14ac:dyDescent="0.25">
      <c r="A215" t="s">
        <v>1661</v>
      </c>
      <c r="B215">
        <v>2713</v>
      </c>
      <c r="C215">
        <v>1319</v>
      </c>
      <c r="D215">
        <v>1394</v>
      </c>
      <c r="E215">
        <v>523</v>
      </c>
      <c r="F215">
        <v>312</v>
      </c>
      <c r="G215">
        <v>211</v>
      </c>
      <c r="H215">
        <v>984</v>
      </c>
      <c r="I215">
        <v>580</v>
      </c>
      <c r="J215">
        <v>404</v>
      </c>
      <c r="K215">
        <v>1206</v>
      </c>
      <c r="L215">
        <v>427</v>
      </c>
      <c r="M215">
        <v>779</v>
      </c>
      <c r="O215" t="s">
        <v>1661</v>
      </c>
      <c r="P215">
        <f t="shared" si="61"/>
        <v>2713</v>
      </c>
    </row>
    <row r="216" spans="1:16" x14ac:dyDescent="0.25">
      <c r="A216" t="s">
        <v>1660</v>
      </c>
      <c r="B216">
        <v>2866</v>
      </c>
      <c r="C216">
        <v>1428</v>
      </c>
      <c r="D216">
        <v>1438</v>
      </c>
      <c r="E216">
        <v>537</v>
      </c>
      <c r="F216">
        <v>342</v>
      </c>
      <c r="G216">
        <v>195</v>
      </c>
      <c r="H216">
        <v>1019</v>
      </c>
      <c r="I216">
        <v>613</v>
      </c>
      <c r="J216">
        <v>406</v>
      </c>
      <c r="K216">
        <v>1310</v>
      </c>
      <c r="L216">
        <v>473</v>
      </c>
      <c r="M216">
        <v>837</v>
      </c>
      <c r="O216" t="s">
        <v>1660</v>
      </c>
      <c r="P216">
        <f t="shared" si="61"/>
        <v>2866</v>
      </c>
    </row>
    <row r="217" spans="1:16" x14ac:dyDescent="0.25">
      <c r="A217" t="s">
        <v>1659</v>
      </c>
      <c r="B217">
        <v>3034</v>
      </c>
      <c r="C217">
        <v>1474</v>
      </c>
      <c r="D217">
        <v>1560</v>
      </c>
      <c r="E217">
        <v>557</v>
      </c>
      <c r="F217">
        <v>325</v>
      </c>
      <c r="G217">
        <v>232</v>
      </c>
      <c r="H217">
        <v>1056</v>
      </c>
      <c r="I217">
        <v>633</v>
      </c>
      <c r="J217">
        <v>423</v>
      </c>
      <c r="K217">
        <v>1421</v>
      </c>
      <c r="L217">
        <v>516</v>
      </c>
      <c r="M217">
        <v>905</v>
      </c>
      <c r="O217" t="s">
        <v>1659</v>
      </c>
      <c r="P217">
        <f t="shared" si="61"/>
        <v>3034</v>
      </c>
    </row>
    <row r="218" spans="1:16" x14ac:dyDescent="0.25">
      <c r="A218" t="s">
        <v>1658</v>
      </c>
      <c r="B218">
        <v>3058</v>
      </c>
      <c r="C218">
        <v>1476</v>
      </c>
      <c r="D218">
        <v>1582</v>
      </c>
      <c r="E218">
        <v>592</v>
      </c>
      <c r="F218">
        <v>358</v>
      </c>
      <c r="G218">
        <v>234</v>
      </c>
      <c r="H218">
        <v>1040</v>
      </c>
      <c r="I218">
        <v>620</v>
      </c>
      <c r="J218">
        <v>420</v>
      </c>
      <c r="K218">
        <v>1426</v>
      </c>
      <c r="L218">
        <v>498</v>
      </c>
      <c r="M218">
        <v>928</v>
      </c>
      <c r="O218" t="s">
        <v>1658</v>
      </c>
      <c r="P218">
        <f t="shared" si="61"/>
        <v>3058</v>
      </c>
    </row>
    <row r="219" spans="1:16" x14ac:dyDescent="0.25">
      <c r="A219" t="s">
        <v>1657</v>
      </c>
      <c r="B219">
        <v>2964</v>
      </c>
      <c r="C219">
        <v>1474</v>
      </c>
      <c r="D219">
        <v>1490</v>
      </c>
      <c r="E219">
        <v>557</v>
      </c>
      <c r="F219">
        <v>347</v>
      </c>
      <c r="G219">
        <v>210</v>
      </c>
      <c r="H219">
        <v>1002</v>
      </c>
      <c r="I219">
        <v>587</v>
      </c>
      <c r="J219">
        <v>415</v>
      </c>
      <c r="K219">
        <v>1405</v>
      </c>
      <c r="L219">
        <v>540</v>
      </c>
      <c r="M219">
        <v>865</v>
      </c>
      <c r="O219" t="s">
        <v>1657</v>
      </c>
      <c r="P219">
        <f t="shared" si="61"/>
        <v>2964</v>
      </c>
    </row>
    <row r="220" spans="1:16" x14ac:dyDescent="0.25">
      <c r="A220" t="s">
        <v>1656</v>
      </c>
      <c r="B220">
        <v>1732</v>
      </c>
      <c r="C220">
        <v>827</v>
      </c>
      <c r="D220">
        <v>905</v>
      </c>
      <c r="E220">
        <v>326</v>
      </c>
      <c r="F220">
        <v>209</v>
      </c>
      <c r="G220">
        <v>117</v>
      </c>
      <c r="H220">
        <v>587</v>
      </c>
      <c r="I220">
        <v>342</v>
      </c>
      <c r="J220">
        <v>245</v>
      </c>
      <c r="K220">
        <v>819</v>
      </c>
      <c r="L220">
        <v>276</v>
      </c>
      <c r="M220">
        <v>543</v>
      </c>
      <c r="O220" t="s">
        <v>1656</v>
      </c>
      <c r="P220">
        <f t="shared" si="61"/>
        <v>1732</v>
      </c>
    </row>
    <row r="221" spans="1:16" x14ac:dyDescent="0.25">
      <c r="A221">
        <v>1998</v>
      </c>
      <c r="B221">
        <v>137482</v>
      </c>
      <c r="C221">
        <v>68209</v>
      </c>
      <c r="D221">
        <v>69273</v>
      </c>
      <c r="E221">
        <v>26031</v>
      </c>
      <c r="F221">
        <v>16143</v>
      </c>
      <c r="G221">
        <v>9888</v>
      </c>
      <c r="H221">
        <v>47865</v>
      </c>
      <c r="I221">
        <v>28544</v>
      </c>
      <c r="J221">
        <v>19321</v>
      </c>
      <c r="K221">
        <v>63586</v>
      </c>
      <c r="L221">
        <v>23522</v>
      </c>
      <c r="M221">
        <v>40064</v>
      </c>
      <c r="O221">
        <v>1998</v>
      </c>
      <c r="P221">
        <f t="shared" si="61"/>
        <v>137482</v>
      </c>
    </row>
    <row r="222" spans="1:16" x14ac:dyDescent="0.25">
      <c r="A222" t="s">
        <v>1655</v>
      </c>
      <c r="B222">
        <v>3106</v>
      </c>
      <c r="C222">
        <v>1479</v>
      </c>
      <c r="D222">
        <v>1627</v>
      </c>
      <c r="E222">
        <v>537</v>
      </c>
      <c r="F222">
        <v>327</v>
      </c>
      <c r="G222">
        <v>210</v>
      </c>
      <c r="H222">
        <v>965</v>
      </c>
      <c r="I222">
        <v>570</v>
      </c>
      <c r="J222">
        <v>395</v>
      </c>
      <c r="K222">
        <v>1604</v>
      </c>
      <c r="L222">
        <v>582</v>
      </c>
      <c r="M222">
        <v>1022</v>
      </c>
      <c r="O222" t="s">
        <v>1655</v>
      </c>
      <c r="P222">
        <f t="shared" si="61"/>
        <v>3106</v>
      </c>
    </row>
    <row r="223" spans="1:16" x14ac:dyDescent="0.25">
      <c r="A223" t="s">
        <v>1654</v>
      </c>
      <c r="B223">
        <v>3005</v>
      </c>
      <c r="C223">
        <v>1453</v>
      </c>
      <c r="D223">
        <v>1552</v>
      </c>
      <c r="E223">
        <v>529</v>
      </c>
      <c r="F223">
        <v>308</v>
      </c>
      <c r="G223">
        <v>221</v>
      </c>
      <c r="H223">
        <v>981</v>
      </c>
      <c r="I223">
        <v>579</v>
      </c>
      <c r="J223">
        <v>402</v>
      </c>
      <c r="K223">
        <v>1495</v>
      </c>
      <c r="L223">
        <v>566</v>
      </c>
      <c r="M223">
        <v>929</v>
      </c>
      <c r="O223" t="s">
        <v>1654</v>
      </c>
      <c r="P223">
        <f t="shared" si="61"/>
        <v>3005</v>
      </c>
    </row>
    <row r="224" spans="1:16" x14ac:dyDescent="0.25">
      <c r="A224" t="s">
        <v>1653</v>
      </c>
      <c r="B224">
        <v>2918</v>
      </c>
      <c r="C224">
        <v>1413</v>
      </c>
      <c r="D224">
        <v>1505</v>
      </c>
      <c r="E224">
        <v>527</v>
      </c>
      <c r="F224">
        <v>320</v>
      </c>
      <c r="G224">
        <v>207</v>
      </c>
      <c r="H224">
        <v>949</v>
      </c>
      <c r="I224">
        <v>543</v>
      </c>
      <c r="J224">
        <v>406</v>
      </c>
      <c r="K224">
        <v>1442</v>
      </c>
      <c r="L224">
        <v>550</v>
      </c>
      <c r="M224">
        <v>892</v>
      </c>
      <c r="O224" t="s">
        <v>1653</v>
      </c>
      <c r="P224">
        <f t="shared" si="61"/>
        <v>2918</v>
      </c>
    </row>
    <row r="225" spans="1:16" x14ac:dyDescent="0.25">
      <c r="A225" t="s">
        <v>1652</v>
      </c>
      <c r="B225">
        <v>2866</v>
      </c>
      <c r="C225">
        <v>1433</v>
      </c>
      <c r="D225">
        <v>1433</v>
      </c>
      <c r="E225">
        <v>502</v>
      </c>
      <c r="F225">
        <v>301</v>
      </c>
      <c r="G225">
        <v>201</v>
      </c>
      <c r="H225">
        <v>1024</v>
      </c>
      <c r="I225">
        <v>620</v>
      </c>
      <c r="J225">
        <v>404</v>
      </c>
      <c r="K225">
        <v>1340</v>
      </c>
      <c r="L225">
        <v>512</v>
      </c>
      <c r="M225">
        <v>828</v>
      </c>
      <c r="O225" t="s">
        <v>1652</v>
      </c>
      <c r="P225">
        <f t="shared" si="61"/>
        <v>2866</v>
      </c>
    </row>
    <row r="226" spans="1:16" x14ac:dyDescent="0.25">
      <c r="A226" t="s">
        <v>1651</v>
      </c>
      <c r="B226">
        <v>2972</v>
      </c>
      <c r="C226">
        <v>1451</v>
      </c>
      <c r="D226">
        <v>1521</v>
      </c>
      <c r="E226">
        <v>523</v>
      </c>
      <c r="F226">
        <v>324</v>
      </c>
      <c r="G226">
        <v>199</v>
      </c>
      <c r="H226">
        <v>988</v>
      </c>
      <c r="I226">
        <v>573</v>
      </c>
      <c r="J226">
        <v>415</v>
      </c>
      <c r="K226">
        <v>1461</v>
      </c>
      <c r="L226">
        <v>554</v>
      </c>
      <c r="M226">
        <v>907</v>
      </c>
      <c r="O226" t="s">
        <v>1651</v>
      </c>
      <c r="P226">
        <f t="shared" si="61"/>
        <v>2972</v>
      </c>
    </row>
    <row r="227" spans="1:16" x14ac:dyDescent="0.25">
      <c r="A227" t="s">
        <v>1650</v>
      </c>
      <c r="B227">
        <v>3105</v>
      </c>
      <c r="C227">
        <v>1488</v>
      </c>
      <c r="D227">
        <v>1617</v>
      </c>
      <c r="E227">
        <v>509</v>
      </c>
      <c r="F227">
        <v>307</v>
      </c>
      <c r="G227">
        <v>202</v>
      </c>
      <c r="H227">
        <v>1062</v>
      </c>
      <c r="I227">
        <v>628</v>
      </c>
      <c r="J227">
        <v>434</v>
      </c>
      <c r="K227">
        <v>1534</v>
      </c>
      <c r="L227">
        <v>553</v>
      </c>
      <c r="M227">
        <v>981</v>
      </c>
      <c r="O227" t="s">
        <v>1650</v>
      </c>
      <c r="P227">
        <f t="shared" si="61"/>
        <v>3105</v>
      </c>
    </row>
    <row r="228" spans="1:16" x14ac:dyDescent="0.25">
      <c r="A228" t="s">
        <v>1649</v>
      </c>
      <c r="B228">
        <v>3123</v>
      </c>
      <c r="C228">
        <v>1521</v>
      </c>
      <c r="D228">
        <v>1602</v>
      </c>
      <c r="E228">
        <v>507</v>
      </c>
      <c r="F228">
        <v>314</v>
      </c>
      <c r="G228">
        <v>193</v>
      </c>
      <c r="H228">
        <v>1094</v>
      </c>
      <c r="I228">
        <v>623</v>
      </c>
      <c r="J228">
        <v>471</v>
      </c>
      <c r="K228">
        <v>1522</v>
      </c>
      <c r="L228">
        <v>584</v>
      </c>
      <c r="M228">
        <v>938</v>
      </c>
      <c r="O228" t="s">
        <v>1649</v>
      </c>
      <c r="P228">
        <f t="shared" si="61"/>
        <v>3123</v>
      </c>
    </row>
    <row r="229" spans="1:16" x14ac:dyDescent="0.25">
      <c r="A229" t="s">
        <v>1648</v>
      </c>
      <c r="B229">
        <v>3134</v>
      </c>
      <c r="C229">
        <v>1531</v>
      </c>
      <c r="D229">
        <v>1603</v>
      </c>
      <c r="E229">
        <v>495</v>
      </c>
      <c r="F229">
        <v>314</v>
      </c>
      <c r="G229">
        <v>181</v>
      </c>
      <c r="H229">
        <v>1016</v>
      </c>
      <c r="I229">
        <v>622</v>
      </c>
      <c r="J229">
        <v>394</v>
      </c>
      <c r="K229">
        <v>1623</v>
      </c>
      <c r="L229">
        <v>595</v>
      </c>
      <c r="M229">
        <v>1028</v>
      </c>
      <c r="O229" t="s">
        <v>1648</v>
      </c>
      <c r="P229">
        <f t="shared" si="61"/>
        <v>3134</v>
      </c>
    </row>
    <row r="230" spans="1:16" x14ac:dyDescent="0.25">
      <c r="A230" t="s">
        <v>1647</v>
      </c>
      <c r="B230">
        <v>3241</v>
      </c>
      <c r="C230">
        <v>1625</v>
      </c>
      <c r="D230">
        <v>1616</v>
      </c>
      <c r="E230">
        <v>516</v>
      </c>
      <c r="F230">
        <v>310</v>
      </c>
      <c r="G230">
        <v>206</v>
      </c>
      <c r="H230">
        <v>1113</v>
      </c>
      <c r="I230">
        <v>656</v>
      </c>
      <c r="J230">
        <v>457</v>
      </c>
      <c r="K230">
        <v>1612</v>
      </c>
      <c r="L230">
        <v>659</v>
      </c>
      <c r="M230">
        <v>953</v>
      </c>
      <c r="O230" t="s">
        <v>1647</v>
      </c>
      <c r="P230">
        <f t="shared" si="61"/>
        <v>3241</v>
      </c>
    </row>
    <row r="231" spans="1:16" x14ac:dyDescent="0.25">
      <c r="A231" t="s">
        <v>1646</v>
      </c>
      <c r="B231">
        <v>3078</v>
      </c>
      <c r="C231">
        <v>1477</v>
      </c>
      <c r="D231">
        <v>1601</v>
      </c>
      <c r="E231">
        <v>529</v>
      </c>
      <c r="F231">
        <v>322</v>
      </c>
      <c r="G231">
        <v>207</v>
      </c>
      <c r="H231">
        <v>1019</v>
      </c>
      <c r="I231">
        <v>597</v>
      </c>
      <c r="J231">
        <v>422</v>
      </c>
      <c r="K231">
        <v>1530</v>
      </c>
      <c r="L231">
        <v>558</v>
      </c>
      <c r="M231">
        <v>972</v>
      </c>
      <c r="O231" t="s">
        <v>1646</v>
      </c>
      <c r="P231">
        <f t="shared" si="61"/>
        <v>3078</v>
      </c>
    </row>
    <row r="232" spans="1:16" x14ac:dyDescent="0.25">
      <c r="A232" t="s">
        <v>1645</v>
      </c>
      <c r="B232">
        <v>2797</v>
      </c>
      <c r="C232">
        <v>1442</v>
      </c>
      <c r="D232">
        <v>1355</v>
      </c>
      <c r="E232">
        <v>511</v>
      </c>
      <c r="F232">
        <v>320</v>
      </c>
      <c r="G232">
        <v>191</v>
      </c>
      <c r="H232">
        <v>949</v>
      </c>
      <c r="I232">
        <v>592</v>
      </c>
      <c r="J232">
        <v>357</v>
      </c>
      <c r="K232">
        <v>1337</v>
      </c>
      <c r="L232">
        <v>530</v>
      </c>
      <c r="M232">
        <v>807</v>
      </c>
      <c r="O232" t="s">
        <v>1645</v>
      </c>
      <c r="P232">
        <f t="shared" si="61"/>
        <v>2797</v>
      </c>
    </row>
    <row r="233" spans="1:16" x14ac:dyDescent="0.25">
      <c r="A233" t="s">
        <v>1644</v>
      </c>
      <c r="B233">
        <v>2824</v>
      </c>
      <c r="C233">
        <v>1348</v>
      </c>
      <c r="D233">
        <v>1476</v>
      </c>
      <c r="E233">
        <v>515</v>
      </c>
      <c r="F233">
        <v>308</v>
      </c>
      <c r="G233">
        <v>207</v>
      </c>
      <c r="H233">
        <v>948</v>
      </c>
      <c r="I233">
        <v>553</v>
      </c>
      <c r="J233">
        <v>395</v>
      </c>
      <c r="K233">
        <v>1361</v>
      </c>
      <c r="L233">
        <v>487</v>
      </c>
      <c r="M233">
        <v>874</v>
      </c>
      <c r="O233" t="s">
        <v>1644</v>
      </c>
      <c r="P233">
        <f t="shared" si="61"/>
        <v>2824</v>
      </c>
    </row>
    <row r="234" spans="1:16" x14ac:dyDescent="0.25">
      <c r="A234" t="s">
        <v>1643</v>
      </c>
      <c r="B234">
        <v>2713</v>
      </c>
      <c r="C234">
        <v>1346</v>
      </c>
      <c r="D234">
        <v>1367</v>
      </c>
      <c r="E234">
        <v>511</v>
      </c>
      <c r="F234">
        <v>309</v>
      </c>
      <c r="G234">
        <v>202</v>
      </c>
      <c r="H234">
        <v>906</v>
      </c>
      <c r="I234">
        <v>557</v>
      </c>
      <c r="J234">
        <v>349</v>
      </c>
      <c r="K234">
        <v>1296</v>
      </c>
      <c r="L234">
        <v>480</v>
      </c>
      <c r="M234">
        <v>816</v>
      </c>
      <c r="O234" t="s">
        <v>1643</v>
      </c>
      <c r="P234">
        <f t="shared" si="61"/>
        <v>2713</v>
      </c>
    </row>
    <row r="235" spans="1:16" x14ac:dyDescent="0.25">
      <c r="A235" t="s">
        <v>1642</v>
      </c>
      <c r="B235">
        <v>2671</v>
      </c>
      <c r="C235">
        <v>1327</v>
      </c>
      <c r="D235">
        <v>1344</v>
      </c>
      <c r="E235">
        <v>460</v>
      </c>
      <c r="F235">
        <v>281</v>
      </c>
      <c r="G235">
        <v>179</v>
      </c>
      <c r="H235">
        <v>930</v>
      </c>
      <c r="I235">
        <v>561</v>
      </c>
      <c r="J235">
        <v>369</v>
      </c>
      <c r="K235">
        <v>1281</v>
      </c>
      <c r="L235">
        <v>485</v>
      </c>
      <c r="M235">
        <v>796</v>
      </c>
      <c r="O235" t="s">
        <v>1642</v>
      </c>
      <c r="P235">
        <f t="shared" si="61"/>
        <v>2671</v>
      </c>
    </row>
    <row r="236" spans="1:16" x14ac:dyDescent="0.25">
      <c r="A236" t="s">
        <v>1641</v>
      </c>
      <c r="B236">
        <v>2533</v>
      </c>
      <c r="C236">
        <v>1245</v>
      </c>
      <c r="D236">
        <v>1288</v>
      </c>
      <c r="E236">
        <v>467</v>
      </c>
      <c r="F236">
        <v>284</v>
      </c>
      <c r="G236">
        <v>183</v>
      </c>
      <c r="H236">
        <v>899</v>
      </c>
      <c r="I236">
        <v>540</v>
      </c>
      <c r="J236">
        <v>359</v>
      </c>
      <c r="K236">
        <v>1167</v>
      </c>
      <c r="L236">
        <v>421</v>
      </c>
      <c r="M236">
        <v>746</v>
      </c>
      <c r="O236" t="s">
        <v>1641</v>
      </c>
      <c r="P236">
        <f t="shared" si="61"/>
        <v>2533</v>
      </c>
    </row>
    <row r="237" spans="1:16" x14ac:dyDescent="0.25">
      <c r="A237" t="s">
        <v>1640</v>
      </c>
      <c r="B237">
        <v>2646</v>
      </c>
      <c r="C237">
        <v>1330</v>
      </c>
      <c r="D237">
        <v>1316</v>
      </c>
      <c r="E237">
        <v>491</v>
      </c>
      <c r="F237">
        <v>314</v>
      </c>
      <c r="G237">
        <v>177</v>
      </c>
      <c r="H237">
        <v>954</v>
      </c>
      <c r="I237">
        <v>573</v>
      </c>
      <c r="J237">
        <v>381</v>
      </c>
      <c r="K237">
        <v>1201</v>
      </c>
      <c r="L237">
        <v>443</v>
      </c>
      <c r="M237">
        <v>758</v>
      </c>
      <c r="O237" t="s">
        <v>1640</v>
      </c>
      <c r="P237">
        <f t="shared" si="61"/>
        <v>2646</v>
      </c>
    </row>
    <row r="238" spans="1:16" x14ac:dyDescent="0.25">
      <c r="A238" t="s">
        <v>1639</v>
      </c>
      <c r="B238">
        <v>2636</v>
      </c>
      <c r="C238">
        <v>1337</v>
      </c>
      <c r="D238">
        <v>1299</v>
      </c>
      <c r="E238">
        <v>514</v>
      </c>
      <c r="F238">
        <v>312</v>
      </c>
      <c r="G238">
        <v>202</v>
      </c>
      <c r="H238">
        <v>926</v>
      </c>
      <c r="I238">
        <v>569</v>
      </c>
      <c r="J238">
        <v>357</v>
      </c>
      <c r="K238">
        <v>1196</v>
      </c>
      <c r="L238">
        <v>456</v>
      </c>
      <c r="M238">
        <v>740</v>
      </c>
      <c r="O238" t="s">
        <v>1639</v>
      </c>
      <c r="P238">
        <f t="shared" si="61"/>
        <v>2636</v>
      </c>
    </row>
    <row r="239" spans="1:16" x14ac:dyDescent="0.25">
      <c r="A239" t="s">
        <v>1638</v>
      </c>
      <c r="B239">
        <v>2674</v>
      </c>
      <c r="C239">
        <v>1328</v>
      </c>
      <c r="D239">
        <v>1346</v>
      </c>
      <c r="E239">
        <v>488</v>
      </c>
      <c r="F239">
        <v>296</v>
      </c>
      <c r="G239">
        <v>192</v>
      </c>
      <c r="H239">
        <v>969</v>
      </c>
      <c r="I239">
        <v>585</v>
      </c>
      <c r="J239">
        <v>384</v>
      </c>
      <c r="K239">
        <v>1217</v>
      </c>
      <c r="L239">
        <v>447</v>
      </c>
      <c r="M239">
        <v>770</v>
      </c>
      <c r="O239" t="s">
        <v>1638</v>
      </c>
      <c r="P239">
        <f t="shared" si="61"/>
        <v>2674</v>
      </c>
    </row>
    <row r="240" spans="1:16" x14ac:dyDescent="0.25">
      <c r="A240" t="s">
        <v>1637</v>
      </c>
      <c r="B240">
        <v>2507</v>
      </c>
      <c r="C240">
        <v>1223</v>
      </c>
      <c r="D240">
        <v>1284</v>
      </c>
      <c r="E240">
        <v>522</v>
      </c>
      <c r="F240">
        <v>313</v>
      </c>
      <c r="G240">
        <v>209</v>
      </c>
      <c r="H240">
        <v>832</v>
      </c>
      <c r="I240">
        <v>496</v>
      </c>
      <c r="J240">
        <v>336</v>
      </c>
      <c r="K240">
        <v>1153</v>
      </c>
      <c r="L240">
        <v>414</v>
      </c>
      <c r="M240">
        <v>739</v>
      </c>
      <c r="O240" t="s">
        <v>1637</v>
      </c>
      <c r="P240">
        <f t="shared" si="61"/>
        <v>2507</v>
      </c>
    </row>
    <row r="241" spans="1:16" x14ac:dyDescent="0.25">
      <c r="A241" t="s">
        <v>1636</v>
      </c>
      <c r="B241">
        <v>2589</v>
      </c>
      <c r="C241">
        <v>1280</v>
      </c>
      <c r="D241">
        <v>1309</v>
      </c>
      <c r="E241">
        <v>530</v>
      </c>
      <c r="F241">
        <v>327</v>
      </c>
      <c r="G241">
        <v>203</v>
      </c>
      <c r="H241">
        <v>881</v>
      </c>
      <c r="I241">
        <v>514</v>
      </c>
      <c r="J241">
        <v>367</v>
      </c>
      <c r="K241">
        <v>1178</v>
      </c>
      <c r="L241">
        <v>439</v>
      </c>
      <c r="M241">
        <v>739</v>
      </c>
      <c r="O241" t="s">
        <v>1636</v>
      </c>
      <c r="P241">
        <f t="shared" si="61"/>
        <v>2589</v>
      </c>
    </row>
    <row r="242" spans="1:16" x14ac:dyDescent="0.25">
      <c r="A242" t="s">
        <v>1635</v>
      </c>
      <c r="B242">
        <v>2561</v>
      </c>
      <c r="C242">
        <v>1234</v>
      </c>
      <c r="D242">
        <v>1327</v>
      </c>
      <c r="E242">
        <v>463</v>
      </c>
      <c r="F242">
        <v>262</v>
      </c>
      <c r="G242">
        <v>201</v>
      </c>
      <c r="H242">
        <v>908</v>
      </c>
      <c r="I242">
        <v>531</v>
      </c>
      <c r="J242">
        <v>377</v>
      </c>
      <c r="K242">
        <v>1190</v>
      </c>
      <c r="L242">
        <v>441</v>
      </c>
      <c r="M242">
        <v>749</v>
      </c>
      <c r="O242" t="s">
        <v>1635</v>
      </c>
      <c r="P242">
        <f t="shared" si="61"/>
        <v>2561</v>
      </c>
    </row>
    <row r="243" spans="1:16" x14ac:dyDescent="0.25">
      <c r="A243" t="s">
        <v>1634</v>
      </c>
      <c r="B243">
        <v>2534</v>
      </c>
      <c r="C243">
        <v>1243</v>
      </c>
      <c r="D243">
        <v>1291</v>
      </c>
      <c r="E243">
        <v>490</v>
      </c>
      <c r="F243">
        <v>308</v>
      </c>
      <c r="G243">
        <v>182</v>
      </c>
      <c r="H243">
        <v>886</v>
      </c>
      <c r="I243">
        <v>537</v>
      </c>
      <c r="J243">
        <v>349</v>
      </c>
      <c r="K243">
        <v>1158</v>
      </c>
      <c r="L243">
        <v>398</v>
      </c>
      <c r="M243">
        <v>760</v>
      </c>
      <c r="O243" t="s">
        <v>1634</v>
      </c>
      <c r="P243">
        <f t="shared" si="61"/>
        <v>2534</v>
      </c>
    </row>
    <row r="244" spans="1:16" x14ac:dyDescent="0.25">
      <c r="A244" t="s">
        <v>1633</v>
      </c>
      <c r="B244">
        <v>2575</v>
      </c>
      <c r="C244">
        <v>1248</v>
      </c>
      <c r="D244">
        <v>1327</v>
      </c>
      <c r="E244">
        <v>522</v>
      </c>
      <c r="F244">
        <v>316</v>
      </c>
      <c r="G244">
        <v>206</v>
      </c>
      <c r="H244">
        <v>900</v>
      </c>
      <c r="I244">
        <v>517</v>
      </c>
      <c r="J244">
        <v>383</v>
      </c>
      <c r="K244">
        <v>1153</v>
      </c>
      <c r="L244">
        <v>415</v>
      </c>
      <c r="M244">
        <v>738</v>
      </c>
      <c r="O244" t="s">
        <v>1633</v>
      </c>
      <c r="P244">
        <f t="shared" si="61"/>
        <v>2575</v>
      </c>
    </row>
    <row r="245" spans="1:16" x14ac:dyDescent="0.25">
      <c r="A245" t="s">
        <v>1632</v>
      </c>
      <c r="B245">
        <v>2583</v>
      </c>
      <c r="C245">
        <v>1260</v>
      </c>
      <c r="D245">
        <v>1323</v>
      </c>
      <c r="E245">
        <v>493</v>
      </c>
      <c r="F245">
        <v>315</v>
      </c>
      <c r="G245">
        <v>178</v>
      </c>
      <c r="H245">
        <v>928</v>
      </c>
      <c r="I245">
        <v>539</v>
      </c>
      <c r="J245">
        <v>389</v>
      </c>
      <c r="K245">
        <v>1162</v>
      </c>
      <c r="L245">
        <v>406</v>
      </c>
      <c r="M245">
        <v>756</v>
      </c>
      <c r="O245" t="s">
        <v>1632</v>
      </c>
      <c r="P245">
        <f t="shared" si="61"/>
        <v>2583</v>
      </c>
    </row>
    <row r="246" spans="1:16" x14ac:dyDescent="0.25">
      <c r="A246" t="s">
        <v>1631</v>
      </c>
      <c r="B246">
        <v>2462</v>
      </c>
      <c r="C246">
        <v>1260</v>
      </c>
      <c r="D246">
        <v>1202</v>
      </c>
      <c r="E246">
        <v>487</v>
      </c>
      <c r="F246">
        <v>319</v>
      </c>
      <c r="G246">
        <v>168</v>
      </c>
      <c r="H246">
        <v>898</v>
      </c>
      <c r="I246">
        <v>545</v>
      </c>
      <c r="J246">
        <v>353</v>
      </c>
      <c r="K246">
        <v>1077</v>
      </c>
      <c r="L246">
        <v>396</v>
      </c>
      <c r="M246">
        <v>681</v>
      </c>
      <c r="O246" t="s">
        <v>1631</v>
      </c>
      <c r="P246">
        <f t="shared" si="61"/>
        <v>2462</v>
      </c>
    </row>
    <row r="247" spans="1:16" x14ac:dyDescent="0.25">
      <c r="A247" t="s">
        <v>1630</v>
      </c>
      <c r="B247">
        <v>2630</v>
      </c>
      <c r="C247">
        <v>1256</v>
      </c>
      <c r="D247">
        <v>1374</v>
      </c>
      <c r="E247">
        <v>552</v>
      </c>
      <c r="F247">
        <v>316</v>
      </c>
      <c r="G247">
        <v>236</v>
      </c>
      <c r="H247">
        <v>911</v>
      </c>
      <c r="I247">
        <v>530</v>
      </c>
      <c r="J247">
        <v>381</v>
      </c>
      <c r="K247">
        <v>1167</v>
      </c>
      <c r="L247">
        <v>410</v>
      </c>
      <c r="M247">
        <v>757</v>
      </c>
      <c r="O247" t="s">
        <v>1630</v>
      </c>
      <c r="P247">
        <f t="shared" si="61"/>
        <v>2630</v>
      </c>
    </row>
    <row r="248" spans="1:16" x14ac:dyDescent="0.25">
      <c r="A248" t="s">
        <v>1629</v>
      </c>
      <c r="B248">
        <v>2485</v>
      </c>
      <c r="C248">
        <v>1225</v>
      </c>
      <c r="D248">
        <v>1260</v>
      </c>
      <c r="E248">
        <v>475</v>
      </c>
      <c r="F248">
        <v>278</v>
      </c>
      <c r="G248">
        <v>197</v>
      </c>
      <c r="H248">
        <v>840</v>
      </c>
      <c r="I248">
        <v>506</v>
      </c>
      <c r="J248">
        <v>334</v>
      </c>
      <c r="K248">
        <v>1170</v>
      </c>
      <c r="L248">
        <v>441</v>
      </c>
      <c r="M248">
        <v>729</v>
      </c>
      <c r="O248" t="s">
        <v>1629</v>
      </c>
      <c r="P248">
        <f t="shared" si="61"/>
        <v>2485</v>
      </c>
    </row>
    <row r="249" spans="1:16" x14ac:dyDescent="0.25">
      <c r="A249" t="s">
        <v>1628</v>
      </c>
      <c r="B249">
        <v>2611</v>
      </c>
      <c r="C249">
        <v>1281</v>
      </c>
      <c r="D249">
        <v>1330</v>
      </c>
      <c r="E249">
        <v>488</v>
      </c>
      <c r="F249">
        <v>273</v>
      </c>
      <c r="G249">
        <v>215</v>
      </c>
      <c r="H249">
        <v>904</v>
      </c>
      <c r="I249">
        <v>555</v>
      </c>
      <c r="J249">
        <v>349</v>
      </c>
      <c r="K249">
        <v>1219</v>
      </c>
      <c r="L249">
        <v>453</v>
      </c>
      <c r="M249">
        <v>766</v>
      </c>
      <c r="O249" t="s">
        <v>1628</v>
      </c>
      <c r="P249">
        <f t="shared" si="61"/>
        <v>2611</v>
      </c>
    </row>
    <row r="250" spans="1:16" x14ac:dyDescent="0.25">
      <c r="A250" t="s">
        <v>1627</v>
      </c>
      <c r="B250">
        <v>2548</v>
      </c>
      <c r="C250">
        <v>1252</v>
      </c>
      <c r="D250">
        <v>1296</v>
      </c>
      <c r="E250">
        <v>464</v>
      </c>
      <c r="F250">
        <v>289</v>
      </c>
      <c r="G250">
        <v>175</v>
      </c>
      <c r="H250">
        <v>879</v>
      </c>
      <c r="I250">
        <v>519</v>
      </c>
      <c r="J250">
        <v>360</v>
      </c>
      <c r="K250">
        <v>1205</v>
      </c>
      <c r="L250">
        <v>444</v>
      </c>
      <c r="M250">
        <v>761</v>
      </c>
      <c r="O250" t="s">
        <v>1627</v>
      </c>
      <c r="P250">
        <f t="shared" si="61"/>
        <v>2548</v>
      </c>
    </row>
    <row r="251" spans="1:16" x14ac:dyDescent="0.25">
      <c r="A251" t="s">
        <v>1626</v>
      </c>
      <c r="B251">
        <v>2486</v>
      </c>
      <c r="C251">
        <v>1212</v>
      </c>
      <c r="D251">
        <v>1274</v>
      </c>
      <c r="E251">
        <v>506</v>
      </c>
      <c r="F251">
        <v>330</v>
      </c>
      <c r="G251">
        <v>176</v>
      </c>
      <c r="H251">
        <v>835</v>
      </c>
      <c r="I251">
        <v>487</v>
      </c>
      <c r="J251">
        <v>348</v>
      </c>
      <c r="K251">
        <v>1145</v>
      </c>
      <c r="L251">
        <v>395</v>
      </c>
      <c r="M251">
        <v>750</v>
      </c>
      <c r="O251" t="s">
        <v>1626</v>
      </c>
      <c r="P251">
        <f t="shared" si="61"/>
        <v>2486</v>
      </c>
    </row>
    <row r="252" spans="1:16" x14ac:dyDescent="0.25">
      <c r="A252" t="s">
        <v>1625</v>
      </c>
      <c r="B252">
        <v>2753</v>
      </c>
      <c r="C252">
        <v>1297</v>
      </c>
      <c r="D252">
        <v>1456</v>
      </c>
      <c r="E252">
        <v>514</v>
      </c>
      <c r="F252">
        <v>307</v>
      </c>
      <c r="G252">
        <v>207</v>
      </c>
      <c r="H252">
        <v>919</v>
      </c>
      <c r="I252">
        <v>525</v>
      </c>
      <c r="J252">
        <v>394</v>
      </c>
      <c r="K252">
        <v>1320</v>
      </c>
      <c r="L252">
        <v>465</v>
      </c>
      <c r="M252">
        <v>855</v>
      </c>
      <c r="O252" t="s">
        <v>1625</v>
      </c>
      <c r="P252">
        <f t="shared" si="61"/>
        <v>2753</v>
      </c>
    </row>
    <row r="253" spans="1:16" x14ac:dyDescent="0.25">
      <c r="A253" t="s">
        <v>1624</v>
      </c>
      <c r="B253">
        <v>2452</v>
      </c>
      <c r="C253">
        <v>1186</v>
      </c>
      <c r="D253">
        <v>1266</v>
      </c>
      <c r="E253">
        <v>509</v>
      </c>
      <c r="F253">
        <v>292</v>
      </c>
      <c r="G253">
        <v>217</v>
      </c>
      <c r="H253">
        <v>824</v>
      </c>
      <c r="I253">
        <v>498</v>
      </c>
      <c r="J253">
        <v>326</v>
      </c>
      <c r="K253">
        <v>1119</v>
      </c>
      <c r="L253">
        <v>396</v>
      </c>
      <c r="M253">
        <v>723</v>
      </c>
      <c r="O253" t="s">
        <v>1624</v>
      </c>
      <c r="P253">
        <f t="shared" si="61"/>
        <v>2452</v>
      </c>
    </row>
    <row r="254" spans="1:16" x14ac:dyDescent="0.25">
      <c r="A254" t="s">
        <v>1623</v>
      </c>
      <c r="B254">
        <v>2450</v>
      </c>
      <c r="C254">
        <v>1160</v>
      </c>
      <c r="D254">
        <v>1290</v>
      </c>
      <c r="E254">
        <v>527</v>
      </c>
      <c r="F254">
        <v>310</v>
      </c>
      <c r="G254">
        <v>217</v>
      </c>
      <c r="H254">
        <v>866</v>
      </c>
      <c r="I254">
        <v>525</v>
      </c>
      <c r="J254">
        <v>341</v>
      </c>
      <c r="K254">
        <v>1057</v>
      </c>
      <c r="L254">
        <v>325</v>
      </c>
      <c r="M254">
        <v>732</v>
      </c>
      <c r="O254" t="s">
        <v>1623</v>
      </c>
      <c r="P254">
        <f t="shared" si="61"/>
        <v>2450</v>
      </c>
    </row>
    <row r="255" spans="1:16" x14ac:dyDescent="0.25">
      <c r="A255" t="s">
        <v>1622</v>
      </c>
      <c r="B255">
        <v>2571</v>
      </c>
      <c r="C255">
        <v>1258</v>
      </c>
      <c r="D255">
        <v>1313</v>
      </c>
      <c r="E255">
        <v>566</v>
      </c>
      <c r="F255">
        <v>333</v>
      </c>
      <c r="G255">
        <v>233</v>
      </c>
      <c r="H255">
        <v>873</v>
      </c>
      <c r="I255">
        <v>527</v>
      </c>
      <c r="J255">
        <v>346</v>
      </c>
      <c r="K255">
        <v>1132</v>
      </c>
      <c r="L255">
        <v>398</v>
      </c>
      <c r="M255">
        <v>734</v>
      </c>
      <c r="O255" t="s">
        <v>1622</v>
      </c>
      <c r="P255">
        <f t="shared" si="61"/>
        <v>2571</v>
      </c>
    </row>
    <row r="256" spans="1:16" x14ac:dyDescent="0.25">
      <c r="A256" t="s">
        <v>1621</v>
      </c>
      <c r="B256">
        <v>2459</v>
      </c>
      <c r="C256">
        <v>1219</v>
      </c>
      <c r="D256">
        <v>1240</v>
      </c>
      <c r="E256">
        <v>486</v>
      </c>
      <c r="F256">
        <v>309</v>
      </c>
      <c r="G256">
        <v>177</v>
      </c>
      <c r="H256">
        <v>871</v>
      </c>
      <c r="I256">
        <v>511</v>
      </c>
      <c r="J256">
        <v>360</v>
      </c>
      <c r="K256">
        <v>1102</v>
      </c>
      <c r="L256">
        <v>399</v>
      </c>
      <c r="M256">
        <v>703</v>
      </c>
      <c r="O256" t="s">
        <v>1621</v>
      </c>
      <c r="P256">
        <f t="shared" si="61"/>
        <v>2459</v>
      </c>
    </row>
    <row r="257" spans="1:16" x14ac:dyDescent="0.25">
      <c r="A257" t="s">
        <v>1620</v>
      </c>
      <c r="B257">
        <v>2501</v>
      </c>
      <c r="C257">
        <v>1280</v>
      </c>
      <c r="D257">
        <v>1221</v>
      </c>
      <c r="E257">
        <v>503</v>
      </c>
      <c r="F257">
        <v>327</v>
      </c>
      <c r="G257">
        <v>176</v>
      </c>
      <c r="H257">
        <v>883</v>
      </c>
      <c r="I257">
        <v>530</v>
      </c>
      <c r="J257">
        <v>353</v>
      </c>
      <c r="K257">
        <v>1115</v>
      </c>
      <c r="L257">
        <v>423</v>
      </c>
      <c r="M257">
        <v>692</v>
      </c>
      <c r="O257" t="s">
        <v>1620</v>
      </c>
      <c r="P257">
        <f t="shared" si="61"/>
        <v>2501</v>
      </c>
    </row>
    <row r="258" spans="1:16" x14ac:dyDescent="0.25">
      <c r="A258" t="s">
        <v>1619</v>
      </c>
      <c r="B258">
        <v>2527</v>
      </c>
      <c r="C258">
        <v>1232</v>
      </c>
      <c r="D258">
        <v>1295</v>
      </c>
      <c r="E258">
        <v>512</v>
      </c>
      <c r="F258">
        <v>319</v>
      </c>
      <c r="G258">
        <v>193</v>
      </c>
      <c r="H258">
        <v>847</v>
      </c>
      <c r="I258">
        <v>499</v>
      </c>
      <c r="J258">
        <v>348</v>
      </c>
      <c r="K258">
        <v>1168</v>
      </c>
      <c r="L258">
        <v>414</v>
      </c>
      <c r="M258">
        <v>754</v>
      </c>
      <c r="O258" t="s">
        <v>1619</v>
      </c>
      <c r="P258">
        <f t="shared" si="61"/>
        <v>2527</v>
      </c>
    </row>
    <row r="259" spans="1:16" x14ac:dyDescent="0.25">
      <c r="A259" t="s">
        <v>1618</v>
      </c>
      <c r="B259">
        <v>2497</v>
      </c>
      <c r="C259">
        <v>1240</v>
      </c>
      <c r="D259">
        <v>1257</v>
      </c>
      <c r="E259">
        <v>496</v>
      </c>
      <c r="F259">
        <v>300</v>
      </c>
      <c r="G259">
        <v>196</v>
      </c>
      <c r="H259">
        <v>880</v>
      </c>
      <c r="I259">
        <v>526</v>
      </c>
      <c r="J259">
        <v>354</v>
      </c>
      <c r="K259">
        <v>1121</v>
      </c>
      <c r="L259">
        <v>414</v>
      </c>
      <c r="M259">
        <v>707</v>
      </c>
      <c r="O259" t="s">
        <v>1618</v>
      </c>
      <c r="P259">
        <f t="shared" si="61"/>
        <v>2497</v>
      </c>
    </row>
    <row r="260" spans="1:16" x14ac:dyDescent="0.25">
      <c r="A260" t="s">
        <v>1617</v>
      </c>
      <c r="B260">
        <v>2458</v>
      </c>
      <c r="C260">
        <v>1214</v>
      </c>
      <c r="D260">
        <v>1244</v>
      </c>
      <c r="E260">
        <v>536</v>
      </c>
      <c r="F260">
        <v>336</v>
      </c>
      <c r="G260">
        <v>200</v>
      </c>
      <c r="H260">
        <v>909</v>
      </c>
      <c r="I260">
        <v>498</v>
      </c>
      <c r="J260">
        <v>411</v>
      </c>
      <c r="K260">
        <v>1013</v>
      </c>
      <c r="L260">
        <v>380</v>
      </c>
      <c r="M260">
        <v>633</v>
      </c>
      <c r="O260" t="s">
        <v>1617</v>
      </c>
      <c r="P260">
        <f t="shared" si="61"/>
        <v>2458</v>
      </c>
    </row>
    <row r="261" spans="1:16" x14ac:dyDescent="0.25">
      <c r="A261" t="s">
        <v>1616</v>
      </c>
      <c r="B261">
        <v>2335</v>
      </c>
      <c r="C261">
        <v>1172</v>
      </c>
      <c r="D261">
        <v>1163</v>
      </c>
      <c r="E261">
        <v>479</v>
      </c>
      <c r="F261">
        <v>308</v>
      </c>
      <c r="G261">
        <v>171</v>
      </c>
      <c r="H261">
        <v>845</v>
      </c>
      <c r="I261">
        <v>484</v>
      </c>
      <c r="J261">
        <v>361</v>
      </c>
      <c r="K261">
        <v>1011</v>
      </c>
      <c r="L261">
        <v>380</v>
      </c>
      <c r="M261">
        <v>631</v>
      </c>
      <c r="O261" t="s">
        <v>1616</v>
      </c>
      <c r="P261">
        <f t="shared" si="61"/>
        <v>2335</v>
      </c>
    </row>
    <row r="262" spans="1:16" x14ac:dyDescent="0.25">
      <c r="A262" t="s">
        <v>1615</v>
      </c>
      <c r="B262">
        <v>2403</v>
      </c>
      <c r="C262">
        <v>1196</v>
      </c>
      <c r="D262">
        <v>1207</v>
      </c>
      <c r="E262">
        <v>479</v>
      </c>
      <c r="F262">
        <v>297</v>
      </c>
      <c r="G262">
        <v>182</v>
      </c>
      <c r="H262">
        <v>873</v>
      </c>
      <c r="I262">
        <v>506</v>
      </c>
      <c r="J262">
        <v>367</v>
      </c>
      <c r="K262">
        <v>1051</v>
      </c>
      <c r="L262">
        <v>393</v>
      </c>
      <c r="M262">
        <v>658</v>
      </c>
      <c r="O262" t="s">
        <v>1615</v>
      </c>
      <c r="P262">
        <f t="shared" si="61"/>
        <v>2403</v>
      </c>
    </row>
    <row r="263" spans="1:16" x14ac:dyDescent="0.25">
      <c r="A263" t="s">
        <v>1614</v>
      </c>
      <c r="B263">
        <v>2631</v>
      </c>
      <c r="C263">
        <v>1316</v>
      </c>
      <c r="D263">
        <v>1315</v>
      </c>
      <c r="E263">
        <v>537</v>
      </c>
      <c r="F263">
        <v>314</v>
      </c>
      <c r="G263">
        <v>223</v>
      </c>
      <c r="H263">
        <v>963</v>
      </c>
      <c r="I263">
        <v>566</v>
      </c>
      <c r="J263">
        <v>397</v>
      </c>
      <c r="K263">
        <v>1131</v>
      </c>
      <c r="L263">
        <v>436</v>
      </c>
      <c r="M263">
        <v>695</v>
      </c>
      <c r="O263" t="s">
        <v>1614</v>
      </c>
      <c r="P263">
        <f t="shared" ref="P263:P326" si="62">B263</f>
        <v>2631</v>
      </c>
    </row>
    <row r="264" spans="1:16" x14ac:dyDescent="0.25">
      <c r="A264" t="s">
        <v>1613</v>
      </c>
      <c r="B264">
        <v>2663</v>
      </c>
      <c r="C264">
        <v>1293</v>
      </c>
      <c r="D264">
        <v>1370</v>
      </c>
      <c r="E264">
        <v>497</v>
      </c>
      <c r="F264">
        <v>310</v>
      </c>
      <c r="G264">
        <v>187</v>
      </c>
      <c r="H264">
        <v>942</v>
      </c>
      <c r="I264">
        <v>548</v>
      </c>
      <c r="J264">
        <v>394</v>
      </c>
      <c r="K264">
        <v>1224</v>
      </c>
      <c r="L264">
        <v>435</v>
      </c>
      <c r="M264">
        <v>789</v>
      </c>
      <c r="O264" t="s">
        <v>1613</v>
      </c>
      <c r="P264">
        <f t="shared" si="62"/>
        <v>2663</v>
      </c>
    </row>
    <row r="265" spans="1:16" x14ac:dyDescent="0.25">
      <c r="A265" t="s">
        <v>1612</v>
      </c>
      <c r="B265">
        <v>2565</v>
      </c>
      <c r="C265">
        <v>1222</v>
      </c>
      <c r="D265">
        <v>1343</v>
      </c>
      <c r="E265">
        <v>518</v>
      </c>
      <c r="F265">
        <v>324</v>
      </c>
      <c r="G265">
        <v>194</v>
      </c>
      <c r="H265">
        <v>924</v>
      </c>
      <c r="I265">
        <v>517</v>
      </c>
      <c r="J265">
        <v>407</v>
      </c>
      <c r="K265">
        <v>1123</v>
      </c>
      <c r="L265">
        <v>381</v>
      </c>
      <c r="M265">
        <v>742</v>
      </c>
      <c r="O265" t="s">
        <v>1612</v>
      </c>
      <c r="P265">
        <f t="shared" si="62"/>
        <v>2565</v>
      </c>
    </row>
    <row r="266" spans="1:16" x14ac:dyDescent="0.25">
      <c r="A266" t="s">
        <v>1611</v>
      </c>
      <c r="B266">
        <v>2583</v>
      </c>
      <c r="C266">
        <v>1248</v>
      </c>
      <c r="D266">
        <v>1335</v>
      </c>
      <c r="E266">
        <v>498</v>
      </c>
      <c r="F266">
        <v>276</v>
      </c>
      <c r="G266">
        <v>222</v>
      </c>
      <c r="H266">
        <v>936</v>
      </c>
      <c r="I266">
        <v>579</v>
      </c>
      <c r="J266">
        <v>357</v>
      </c>
      <c r="K266">
        <v>1149</v>
      </c>
      <c r="L266">
        <v>393</v>
      </c>
      <c r="M266">
        <v>756</v>
      </c>
      <c r="O266" t="s">
        <v>1611</v>
      </c>
      <c r="P266">
        <f t="shared" si="62"/>
        <v>2583</v>
      </c>
    </row>
    <row r="267" spans="1:16" x14ac:dyDescent="0.25">
      <c r="A267" t="s">
        <v>1610</v>
      </c>
      <c r="B267">
        <v>2571</v>
      </c>
      <c r="C267">
        <v>1277</v>
      </c>
      <c r="D267">
        <v>1294</v>
      </c>
      <c r="E267">
        <v>523</v>
      </c>
      <c r="F267">
        <v>313</v>
      </c>
      <c r="G267">
        <v>210</v>
      </c>
      <c r="H267">
        <v>938</v>
      </c>
      <c r="I267">
        <v>538</v>
      </c>
      <c r="J267">
        <v>400</v>
      </c>
      <c r="K267">
        <v>1110</v>
      </c>
      <c r="L267">
        <v>426</v>
      </c>
      <c r="M267">
        <v>684</v>
      </c>
      <c r="O267" t="s">
        <v>1610</v>
      </c>
      <c r="P267">
        <f t="shared" si="62"/>
        <v>2571</v>
      </c>
    </row>
    <row r="268" spans="1:16" x14ac:dyDescent="0.25">
      <c r="A268" t="s">
        <v>1609</v>
      </c>
      <c r="B268">
        <v>2631</v>
      </c>
      <c r="C268">
        <v>1324</v>
      </c>
      <c r="D268">
        <v>1307</v>
      </c>
      <c r="E268">
        <v>523</v>
      </c>
      <c r="F268">
        <v>319</v>
      </c>
      <c r="G268">
        <v>204</v>
      </c>
      <c r="H268">
        <v>924</v>
      </c>
      <c r="I268">
        <v>551</v>
      </c>
      <c r="J268">
        <v>373</v>
      </c>
      <c r="K268">
        <v>1184</v>
      </c>
      <c r="L268">
        <v>454</v>
      </c>
      <c r="M268">
        <v>730</v>
      </c>
      <c r="O268" t="s">
        <v>1609</v>
      </c>
      <c r="P268">
        <f t="shared" si="62"/>
        <v>2631</v>
      </c>
    </row>
    <row r="269" spans="1:16" x14ac:dyDescent="0.25">
      <c r="A269" t="s">
        <v>1608</v>
      </c>
      <c r="B269">
        <v>2618</v>
      </c>
      <c r="C269">
        <v>1263</v>
      </c>
      <c r="D269">
        <v>1355</v>
      </c>
      <c r="E269">
        <v>511</v>
      </c>
      <c r="F269">
        <v>318</v>
      </c>
      <c r="G269">
        <v>193</v>
      </c>
      <c r="H269">
        <v>953</v>
      </c>
      <c r="I269">
        <v>550</v>
      </c>
      <c r="J269">
        <v>403</v>
      </c>
      <c r="K269">
        <v>1154</v>
      </c>
      <c r="L269">
        <v>395</v>
      </c>
      <c r="M269">
        <v>759</v>
      </c>
      <c r="O269" t="s">
        <v>1608</v>
      </c>
      <c r="P269">
        <f t="shared" si="62"/>
        <v>2618</v>
      </c>
    </row>
    <row r="270" spans="1:16" x14ac:dyDescent="0.25">
      <c r="A270" t="s">
        <v>1607</v>
      </c>
      <c r="B270">
        <v>2791</v>
      </c>
      <c r="C270">
        <v>1383</v>
      </c>
      <c r="D270">
        <v>1408</v>
      </c>
      <c r="E270">
        <v>536</v>
      </c>
      <c r="F270">
        <v>335</v>
      </c>
      <c r="G270">
        <v>201</v>
      </c>
      <c r="H270">
        <v>958</v>
      </c>
      <c r="I270">
        <v>579</v>
      </c>
      <c r="J270">
        <v>379</v>
      </c>
      <c r="K270">
        <v>1297</v>
      </c>
      <c r="L270">
        <v>469</v>
      </c>
      <c r="M270">
        <v>828</v>
      </c>
      <c r="O270" t="s">
        <v>1607</v>
      </c>
      <c r="P270">
        <f t="shared" si="62"/>
        <v>2791</v>
      </c>
    </row>
    <row r="271" spans="1:16" x14ac:dyDescent="0.25">
      <c r="A271" t="s">
        <v>1606</v>
      </c>
      <c r="B271">
        <v>2885</v>
      </c>
      <c r="C271">
        <v>1352</v>
      </c>
      <c r="D271">
        <v>1533</v>
      </c>
      <c r="E271">
        <v>554</v>
      </c>
      <c r="F271">
        <v>342</v>
      </c>
      <c r="G271">
        <v>212</v>
      </c>
      <c r="H271">
        <v>1022</v>
      </c>
      <c r="I271">
        <v>570</v>
      </c>
      <c r="J271">
        <v>452</v>
      </c>
      <c r="K271">
        <v>1309</v>
      </c>
      <c r="L271">
        <v>440</v>
      </c>
      <c r="M271">
        <v>869</v>
      </c>
      <c r="O271" t="s">
        <v>1606</v>
      </c>
      <c r="P271">
        <f t="shared" si="62"/>
        <v>2885</v>
      </c>
    </row>
    <row r="272" spans="1:16" x14ac:dyDescent="0.25">
      <c r="A272" t="s">
        <v>1605</v>
      </c>
      <c r="B272">
        <v>2974</v>
      </c>
      <c r="C272">
        <v>1462</v>
      </c>
      <c r="D272">
        <v>1512</v>
      </c>
      <c r="E272">
        <v>519</v>
      </c>
      <c r="F272">
        <v>316</v>
      </c>
      <c r="G272">
        <v>203</v>
      </c>
      <c r="H272">
        <v>1064</v>
      </c>
      <c r="I272">
        <v>628</v>
      </c>
      <c r="J272">
        <v>436</v>
      </c>
      <c r="K272">
        <v>1391</v>
      </c>
      <c r="L272">
        <v>518</v>
      </c>
      <c r="M272">
        <v>873</v>
      </c>
      <c r="O272" t="s">
        <v>1605</v>
      </c>
      <c r="P272">
        <f t="shared" si="62"/>
        <v>2974</v>
      </c>
    </row>
    <row r="273" spans="1:16" x14ac:dyDescent="0.25">
      <c r="A273" t="s">
        <v>1604</v>
      </c>
      <c r="B273">
        <v>2306</v>
      </c>
      <c r="C273">
        <v>1104</v>
      </c>
      <c r="D273">
        <v>1202</v>
      </c>
      <c r="E273">
        <v>408</v>
      </c>
      <c r="F273">
        <v>252</v>
      </c>
      <c r="G273">
        <v>156</v>
      </c>
      <c r="H273">
        <v>811</v>
      </c>
      <c r="I273">
        <v>453</v>
      </c>
      <c r="J273">
        <v>358</v>
      </c>
      <c r="K273">
        <v>1087</v>
      </c>
      <c r="L273">
        <v>399</v>
      </c>
      <c r="M273">
        <v>688</v>
      </c>
      <c r="O273" t="s">
        <v>1604</v>
      </c>
      <c r="P273">
        <f t="shared" si="62"/>
        <v>2306</v>
      </c>
    </row>
    <row r="274" spans="1:16" x14ac:dyDescent="0.25">
      <c r="A274">
        <v>1999</v>
      </c>
      <c r="B274">
        <v>140487</v>
      </c>
      <c r="C274">
        <v>68872</v>
      </c>
      <c r="D274">
        <v>71615</v>
      </c>
      <c r="E274">
        <v>26557</v>
      </c>
      <c r="F274">
        <v>16211</v>
      </c>
      <c r="G274">
        <v>10346</v>
      </c>
      <c r="H274">
        <v>48729</v>
      </c>
      <c r="I274">
        <v>28767</v>
      </c>
      <c r="J274">
        <v>19962</v>
      </c>
      <c r="K274">
        <v>65201</v>
      </c>
      <c r="L274">
        <v>23894</v>
      </c>
      <c r="M274">
        <v>41307</v>
      </c>
      <c r="O274">
        <v>1999</v>
      </c>
      <c r="P274">
        <f t="shared" si="62"/>
        <v>140487</v>
      </c>
    </row>
    <row r="275" spans="1:16" x14ac:dyDescent="0.25">
      <c r="A275" t="s">
        <v>1603</v>
      </c>
      <c r="B275">
        <v>3564</v>
      </c>
      <c r="C275">
        <v>1697</v>
      </c>
      <c r="D275">
        <v>1867</v>
      </c>
      <c r="E275">
        <v>543</v>
      </c>
      <c r="F275">
        <v>335</v>
      </c>
      <c r="G275">
        <v>208</v>
      </c>
      <c r="H275">
        <v>1071</v>
      </c>
      <c r="I275">
        <v>636</v>
      </c>
      <c r="J275">
        <v>435</v>
      </c>
      <c r="K275">
        <v>1950</v>
      </c>
      <c r="L275">
        <v>726</v>
      </c>
      <c r="M275">
        <v>1224</v>
      </c>
      <c r="O275" t="s">
        <v>1603</v>
      </c>
      <c r="P275">
        <f t="shared" si="62"/>
        <v>3564</v>
      </c>
    </row>
    <row r="276" spans="1:16" x14ac:dyDescent="0.25">
      <c r="A276" t="s">
        <v>1602</v>
      </c>
      <c r="B276">
        <v>3438</v>
      </c>
      <c r="C276">
        <v>1629</v>
      </c>
      <c r="D276">
        <v>1809</v>
      </c>
      <c r="E276">
        <v>512</v>
      </c>
      <c r="F276">
        <v>319</v>
      </c>
      <c r="G276">
        <v>193</v>
      </c>
      <c r="H276">
        <v>1109</v>
      </c>
      <c r="I276">
        <v>641</v>
      </c>
      <c r="J276">
        <v>468</v>
      </c>
      <c r="K276">
        <v>1817</v>
      </c>
      <c r="L276">
        <v>669</v>
      </c>
      <c r="M276">
        <v>1148</v>
      </c>
      <c r="O276" t="s">
        <v>1602</v>
      </c>
      <c r="P276">
        <f t="shared" si="62"/>
        <v>3438</v>
      </c>
    </row>
    <row r="277" spans="1:16" x14ac:dyDescent="0.25">
      <c r="A277" t="s">
        <v>1601</v>
      </c>
      <c r="B277">
        <v>3307</v>
      </c>
      <c r="C277">
        <v>1586</v>
      </c>
      <c r="D277">
        <v>1721</v>
      </c>
      <c r="E277">
        <v>563</v>
      </c>
      <c r="F277">
        <v>342</v>
      </c>
      <c r="G277">
        <v>221</v>
      </c>
      <c r="H277">
        <v>994</v>
      </c>
      <c r="I277">
        <v>579</v>
      </c>
      <c r="J277">
        <v>415</v>
      </c>
      <c r="K277">
        <v>1750</v>
      </c>
      <c r="L277">
        <v>665</v>
      </c>
      <c r="M277">
        <v>1085</v>
      </c>
      <c r="O277" t="s">
        <v>1601</v>
      </c>
      <c r="P277">
        <f t="shared" si="62"/>
        <v>3307</v>
      </c>
    </row>
    <row r="278" spans="1:16" x14ac:dyDescent="0.25">
      <c r="A278" t="s">
        <v>1600</v>
      </c>
      <c r="B278">
        <v>3203</v>
      </c>
      <c r="C278">
        <v>1564</v>
      </c>
      <c r="D278">
        <v>1639</v>
      </c>
      <c r="E278">
        <v>555</v>
      </c>
      <c r="F278">
        <v>337</v>
      </c>
      <c r="G278">
        <v>218</v>
      </c>
      <c r="H278">
        <v>1038</v>
      </c>
      <c r="I278">
        <v>632</v>
      </c>
      <c r="J278">
        <v>406</v>
      </c>
      <c r="K278">
        <v>1610</v>
      </c>
      <c r="L278">
        <v>595</v>
      </c>
      <c r="M278">
        <v>1015</v>
      </c>
      <c r="O278" t="s">
        <v>1600</v>
      </c>
      <c r="P278">
        <f t="shared" si="62"/>
        <v>3203</v>
      </c>
    </row>
    <row r="279" spans="1:16" x14ac:dyDescent="0.25">
      <c r="A279" t="s">
        <v>1599</v>
      </c>
      <c r="B279">
        <v>2967</v>
      </c>
      <c r="C279">
        <v>1427</v>
      </c>
      <c r="D279">
        <v>1540</v>
      </c>
      <c r="E279">
        <v>496</v>
      </c>
      <c r="F279">
        <v>293</v>
      </c>
      <c r="G279">
        <v>203</v>
      </c>
      <c r="H279">
        <v>971</v>
      </c>
      <c r="I279">
        <v>573</v>
      </c>
      <c r="J279">
        <v>398</v>
      </c>
      <c r="K279">
        <v>1500</v>
      </c>
      <c r="L279">
        <v>561</v>
      </c>
      <c r="M279">
        <v>939</v>
      </c>
      <c r="O279" t="s">
        <v>1599</v>
      </c>
      <c r="P279">
        <f t="shared" si="62"/>
        <v>2967</v>
      </c>
    </row>
    <row r="280" spans="1:16" x14ac:dyDescent="0.25">
      <c r="A280" t="s">
        <v>1598</v>
      </c>
      <c r="B280">
        <v>2835</v>
      </c>
      <c r="C280">
        <v>1360</v>
      </c>
      <c r="D280">
        <v>1475</v>
      </c>
      <c r="E280">
        <v>479</v>
      </c>
      <c r="F280">
        <v>293</v>
      </c>
      <c r="G280">
        <v>186</v>
      </c>
      <c r="H280">
        <v>922</v>
      </c>
      <c r="I280">
        <v>530</v>
      </c>
      <c r="J280">
        <v>392</v>
      </c>
      <c r="K280">
        <v>1434</v>
      </c>
      <c r="L280">
        <v>537</v>
      </c>
      <c r="M280">
        <v>897</v>
      </c>
      <c r="O280" t="s">
        <v>1598</v>
      </c>
      <c r="P280">
        <f t="shared" si="62"/>
        <v>2835</v>
      </c>
    </row>
    <row r="281" spans="1:16" x14ac:dyDescent="0.25">
      <c r="A281" t="s">
        <v>1597</v>
      </c>
      <c r="B281">
        <v>2773</v>
      </c>
      <c r="C281">
        <v>1353</v>
      </c>
      <c r="D281">
        <v>1420</v>
      </c>
      <c r="E281">
        <v>481</v>
      </c>
      <c r="F281">
        <v>283</v>
      </c>
      <c r="G281">
        <v>198</v>
      </c>
      <c r="H281">
        <v>960</v>
      </c>
      <c r="I281">
        <v>563</v>
      </c>
      <c r="J281">
        <v>397</v>
      </c>
      <c r="K281">
        <v>1332</v>
      </c>
      <c r="L281">
        <v>507</v>
      </c>
      <c r="M281">
        <v>825</v>
      </c>
      <c r="O281" t="s">
        <v>1597</v>
      </c>
      <c r="P281">
        <f t="shared" si="62"/>
        <v>2773</v>
      </c>
    </row>
    <row r="282" spans="1:16" x14ac:dyDescent="0.25">
      <c r="A282" t="s">
        <v>1596</v>
      </c>
      <c r="B282">
        <v>2869</v>
      </c>
      <c r="C282">
        <v>1391</v>
      </c>
      <c r="D282">
        <v>1478</v>
      </c>
      <c r="E282">
        <v>521</v>
      </c>
      <c r="F282">
        <v>310</v>
      </c>
      <c r="G282">
        <v>211</v>
      </c>
      <c r="H282">
        <v>924</v>
      </c>
      <c r="I282">
        <v>561</v>
      </c>
      <c r="J282">
        <v>363</v>
      </c>
      <c r="K282">
        <v>1424</v>
      </c>
      <c r="L282">
        <v>520</v>
      </c>
      <c r="M282">
        <v>904</v>
      </c>
      <c r="O282" t="s">
        <v>1596</v>
      </c>
      <c r="P282">
        <f t="shared" si="62"/>
        <v>2869</v>
      </c>
    </row>
    <row r="283" spans="1:16" x14ac:dyDescent="0.25">
      <c r="A283" t="s">
        <v>1595</v>
      </c>
      <c r="B283">
        <v>2673</v>
      </c>
      <c r="C283">
        <v>1335</v>
      </c>
      <c r="D283">
        <v>1338</v>
      </c>
      <c r="E283">
        <v>489</v>
      </c>
      <c r="F283">
        <v>303</v>
      </c>
      <c r="G283">
        <v>186</v>
      </c>
      <c r="H283">
        <v>891</v>
      </c>
      <c r="I283">
        <v>522</v>
      </c>
      <c r="J283">
        <v>369</v>
      </c>
      <c r="K283">
        <v>1293</v>
      </c>
      <c r="L283">
        <v>510</v>
      </c>
      <c r="M283">
        <v>783</v>
      </c>
      <c r="O283" t="s">
        <v>1595</v>
      </c>
      <c r="P283">
        <f t="shared" si="62"/>
        <v>2673</v>
      </c>
    </row>
    <row r="284" spans="1:16" x14ac:dyDescent="0.25">
      <c r="A284" t="s">
        <v>1594</v>
      </c>
      <c r="B284">
        <v>2690</v>
      </c>
      <c r="C284">
        <v>1314</v>
      </c>
      <c r="D284">
        <v>1376</v>
      </c>
      <c r="E284">
        <v>495</v>
      </c>
      <c r="F284">
        <v>315</v>
      </c>
      <c r="G284">
        <v>180</v>
      </c>
      <c r="H284">
        <v>894</v>
      </c>
      <c r="I284">
        <v>527</v>
      </c>
      <c r="J284">
        <v>367</v>
      </c>
      <c r="K284">
        <v>1301</v>
      </c>
      <c r="L284">
        <v>472</v>
      </c>
      <c r="M284">
        <v>829</v>
      </c>
      <c r="O284" t="s">
        <v>1594</v>
      </c>
      <c r="P284">
        <f t="shared" si="62"/>
        <v>2690</v>
      </c>
    </row>
    <row r="285" spans="1:16" x14ac:dyDescent="0.25">
      <c r="A285" t="s">
        <v>1593</v>
      </c>
      <c r="B285">
        <v>2673</v>
      </c>
      <c r="C285">
        <v>1290</v>
      </c>
      <c r="D285">
        <v>1383</v>
      </c>
      <c r="E285">
        <v>496</v>
      </c>
      <c r="F285">
        <v>299</v>
      </c>
      <c r="G285">
        <v>197</v>
      </c>
      <c r="H285">
        <v>887</v>
      </c>
      <c r="I285">
        <v>522</v>
      </c>
      <c r="J285">
        <v>365</v>
      </c>
      <c r="K285">
        <v>1290</v>
      </c>
      <c r="L285">
        <v>469</v>
      </c>
      <c r="M285">
        <v>821</v>
      </c>
      <c r="O285" t="s">
        <v>1593</v>
      </c>
      <c r="P285">
        <f t="shared" si="62"/>
        <v>2673</v>
      </c>
    </row>
    <row r="286" spans="1:16" x14ac:dyDescent="0.25">
      <c r="A286" t="s">
        <v>1592</v>
      </c>
      <c r="B286">
        <v>2533</v>
      </c>
      <c r="C286">
        <v>1263</v>
      </c>
      <c r="D286">
        <v>1270</v>
      </c>
      <c r="E286">
        <v>505</v>
      </c>
      <c r="F286">
        <v>311</v>
      </c>
      <c r="G286">
        <v>194</v>
      </c>
      <c r="H286">
        <v>837</v>
      </c>
      <c r="I286">
        <v>506</v>
      </c>
      <c r="J286">
        <v>331</v>
      </c>
      <c r="K286">
        <v>1191</v>
      </c>
      <c r="L286">
        <v>446</v>
      </c>
      <c r="M286">
        <v>745</v>
      </c>
      <c r="O286" t="s">
        <v>1592</v>
      </c>
      <c r="P286">
        <f t="shared" si="62"/>
        <v>2533</v>
      </c>
    </row>
    <row r="287" spans="1:16" x14ac:dyDescent="0.25">
      <c r="A287" t="s">
        <v>1591</v>
      </c>
      <c r="B287">
        <v>2554</v>
      </c>
      <c r="C287">
        <v>1268</v>
      </c>
      <c r="D287">
        <v>1286</v>
      </c>
      <c r="E287">
        <v>511</v>
      </c>
      <c r="F287">
        <v>301</v>
      </c>
      <c r="G287">
        <v>210</v>
      </c>
      <c r="H287">
        <v>851</v>
      </c>
      <c r="I287">
        <v>511</v>
      </c>
      <c r="J287">
        <v>340</v>
      </c>
      <c r="K287">
        <v>1192</v>
      </c>
      <c r="L287">
        <v>456</v>
      </c>
      <c r="M287">
        <v>736</v>
      </c>
      <c r="O287" t="s">
        <v>1591</v>
      </c>
      <c r="P287">
        <f t="shared" si="62"/>
        <v>2554</v>
      </c>
    </row>
    <row r="288" spans="1:16" x14ac:dyDescent="0.25">
      <c r="A288" t="s">
        <v>1590</v>
      </c>
      <c r="B288">
        <v>2690</v>
      </c>
      <c r="C288">
        <v>1325</v>
      </c>
      <c r="D288">
        <v>1365</v>
      </c>
      <c r="E288">
        <v>505</v>
      </c>
      <c r="F288">
        <v>317</v>
      </c>
      <c r="G288">
        <v>188</v>
      </c>
      <c r="H288">
        <v>879</v>
      </c>
      <c r="I288">
        <v>525</v>
      </c>
      <c r="J288">
        <v>354</v>
      </c>
      <c r="K288">
        <v>1306</v>
      </c>
      <c r="L288">
        <v>483</v>
      </c>
      <c r="M288">
        <v>823</v>
      </c>
      <c r="O288" t="s">
        <v>1590</v>
      </c>
      <c r="P288">
        <f t="shared" si="62"/>
        <v>2690</v>
      </c>
    </row>
    <row r="289" spans="1:16" x14ac:dyDescent="0.25">
      <c r="A289" t="s">
        <v>1589</v>
      </c>
      <c r="B289">
        <v>2687</v>
      </c>
      <c r="C289">
        <v>1405</v>
      </c>
      <c r="D289">
        <v>1282</v>
      </c>
      <c r="E289">
        <v>507</v>
      </c>
      <c r="F289">
        <v>343</v>
      </c>
      <c r="G289">
        <v>164</v>
      </c>
      <c r="H289">
        <v>913</v>
      </c>
      <c r="I289">
        <v>542</v>
      </c>
      <c r="J289">
        <v>371</v>
      </c>
      <c r="K289">
        <v>1267</v>
      </c>
      <c r="L289">
        <v>520</v>
      </c>
      <c r="M289">
        <v>747</v>
      </c>
      <c r="O289" t="s">
        <v>1589</v>
      </c>
      <c r="P289">
        <f t="shared" si="62"/>
        <v>2687</v>
      </c>
    </row>
    <row r="290" spans="1:16" x14ac:dyDescent="0.25">
      <c r="A290" t="s">
        <v>1588</v>
      </c>
      <c r="B290">
        <v>2705</v>
      </c>
      <c r="C290">
        <v>1310</v>
      </c>
      <c r="D290">
        <v>1395</v>
      </c>
      <c r="E290">
        <v>501</v>
      </c>
      <c r="F290">
        <v>306</v>
      </c>
      <c r="G290">
        <v>195</v>
      </c>
      <c r="H290">
        <v>882</v>
      </c>
      <c r="I290">
        <v>509</v>
      </c>
      <c r="J290">
        <v>373</v>
      </c>
      <c r="K290">
        <v>1322</v>
      </c>
      <c r="L290">
        <v>495</v>
      </c>
      <c r="M290">
        <v>827</v>
      </c>
      <c r="O290" t="s">
        <v>1588</v>
      </c>
      <c r="P290">
        <f t="shared" si="62"/>
        <v>2705</v>
      </c>
    </row>
    <row r="291" spans="1:16" x14ac:dyDescent="0.25">
      <c r="A291" t="s">
        <v>1587</v>
      </c>
      <c r="B291">
        <v>2647</v>
      </c>
      <c r="C291">
        <v>1290</v>
      </c>
      <c r="D291">
        <v>1357</v>
      </c>
      <c r="E291">
        <v>488</v>
      </c>
      <c r="F291">
        <v>317</v>
      </c>
      <c r="G291">
        <v>171</v>
      </c>
      <c r="H291">
        <v>902</v>
      </c>
      <c r="I291">
        <v>528</v>
      </c>
      <c r="J291">
        <v>374</v>
      </c>
      <c r="K291">
        <v>1257</v>
      </c>
      <c r="L291">
        <v>445</v>
      </c>
      <c r="M291">
        <v>812</v>
      </c>
      <c r="O291" t="s">
        <v>1587</v>
      </c>
      <c r="P291">
        <f t="shared" si="62"/>
        <v>2647</v>
      </c>
    </row>
    <row r="292" spans="1:16" x14ac:dyDescent="0.25">
      <c r="A292" t="s">
        <v>1586</v>
      </c>
      <c r="B292">
        <v>2554</v>
      </c>
      <c r="C292">
        <v>1249</v>
      </c>
      <c r="D292">
        <v>1305</v>
      </c>
      <c r="E292">
        <v>490</v>
      </c>
      <c r="F292">
        <v>305</v>
      </c>
      <c r="G292">
        <v>185</v>
      </c>
      <c r="H292">
        <v>869</v>
      </c>
      <c r="I292">
        <v>510</v>
      </c>
      <c r="J292">
        <v>359</v>
      </c>
      <c r="K292">
        <v>1195</v>
      </c>
      <c r="L292">
        <v>434</v>
      </c>
      <c r="M292">
        <v>761</v>
      </c>
      <c r="O292" t="s">
        <v>1586</v>
      </c>
      <c r="P292">
        <f t="shared" si="62"/>
        <v>2554</v>
      </c>
    </row>
    <row r="293" spans="1:16" x14ac:dyDescent="0.25">
      <c r="A293" t="s">
        <v>1585</v>
      </c>
      <c r="B293">
        <v>2744</v>
      </c>
      <c r="C293">
        <v>1308</v>
      </c>
      <c r="D293">
        <v>1436</v>
      </c>
      <c r="E293">
        <v>530</v>
      </c>
      <c r="F293">
        <v>321</v>
      </c>
      <c r="G293">
        <v>209</v>
      </c>
      <c r="H293">
        <v>909</v>
      </c>
      <c r="I293">
        <v>536</v>
      </c>
      <c r="J293">
        <v>373</v>
      </c>
      <c r="K293">
        <v>1305</v>
      </c>
      <c r="L293">
        <v>451</v>
      </c>
      <c r="M293">
        <v>854</v>
      </c>
      <c r="O293" t="s">
        <v>1585</v>
      </c>
      <c r="P293">
        <f t="shared" si="62"/>
        <v>2744</v>
      </c>
    </row>
    <row r="294" spans="1:16" x14ac:dyDescent="0.25">
      <c r="A294" t="s">
        <v>1584</v>
      </c>
      <c r="B294">
        <v>2698</v>
      </c>
      <c r="C294">
        <v>1328</v>
      </c>
      <c r="D294">
        <v>1370</v>
      </c>
      <c r="E294">
        <v>488</v>
      </c>
      <c r="F294">
        <v>295</v>
      </c>
      <c r="G294">
        <v>193</v>
      </c>
      <c r="H294">
        <v>888</v>
      </c>
      <c r="I294">
        <v>512</v>
      </c>
      <c r="J294">
        <v>376</v>
      </c>
      <c r="K294">
        <v>1322</v>
      </c>
      <c r="L294">
        <v>521</v>
      </c>
      <c r="M294">
        <v>801</v>
      </c>
      <c r="O294" t="s">
        <v>1584</v>
      </c>
      <c r="P294">
        <f t="shared" si="62"/>
        <v>2698</v>
      </c>
    </row>
    <row r="295" spans="1:16" x14ac:dyDescent="0.25">
      <c r="A295" t="s">
        <v>1583</v>
      </c>
      <c r="B295">
        <v>2455</v>
      </c>
      <c r="C295">
        <v>1217</v>
      </c>
      <c r="D295">
        <v>1238</v>
      </c>
      <c r="E295">
        <v>481</v>
      </c>
      <c r="F295">
        <v>286</v>
      </c>
      <c r="G295">
        <v>195</v>
      </c>
      <c r="H295">
        <v>858</v>
      </c>
      <c r="I295">
        <v>521</v>
      </c>
      <c r="J295">
        <v>337</v>
      </c>
      <c r="K295">
        <v>1116</v>
      </c>
      <c r="L295">
        <v>410</v>
      </c>
      <c r="M295">
        <v>706</v>
      </c>
      <c r="O295" t="s">
        <v>1583</v>
      </c>
      <c r="P295">
        <f t="shared" si="62"/>
        <v>2455</v>
      </c>
    </row>
    <row r="296" spans="1:16" x14ac:dyDescent="0.25">
      <c r="A296" t="s">
        <v>1582</v>
      </c>
      <c r="B296">
        <v>2513</v>
      </c>
      <c r="C296">
        <v>1235</v>
      </c>
      <c r="D296">
        <v>1278</v>
      </c>
      <c r="E296">
        <v>472</v>
      </c>
      <c r="F296">
        <v>306</v>
      </c>
      <c r="G296">
        <v>166</v>
      </c>
      <c r="H296">
        <v>864</v>
      </c>
      <c r="I296">
        <v>509</v>
      </c>
      <c r="J296">
        <v>355</v>
      </c>
      <c r="K296">
        <v>1177</v>
      </c>
      <c r="L296">
        <v>420</v>
      </c>
      <c r="M296">
        <v>757</v>
      </c>
      <c r="O296" t="s">
        <v>1582</v>
      </c>
      <c r="P296">
        <f t="shared" si="62"/>
        <v>2513</v>
      </c>
    </row>
    <row r="297" spans="1:16" x14ac:dyDescent="0.25">
      <c r="A297" t="s">
        <v>1581</v>
      </c>
      <c r="B297">
        <v>2484</v>
      </c>
      <c r="C297">
        <v>1277</v>
      </c>
      <c r="D297">
        <v>1207</v>
      </c>
      <c r="E297">
        <v>484</v>
      </c>
      <c r="F297">
        <v>308</v>
      </c>
      <c r="G297">
        <v>176</v>
      </c>
      <c r="H297">
        <v>845</v>
      </c>
      <c r="I297">
        <v>517</v>
      </c>
      <c r="J297">
        <v>328</v>
      </c>
      <c r="K297">
        <v>1155</v>
      </c>
      <c r="L297">
        <v>452</v>
      </c>
      <c r="M297">
        <v>703</v>
      </c>
      <c r="O297" t="s">
        <v>1581</v>
      </c>
      <c r="P297">
        <f t="shared" si="62"/>
        <v>2484</v>
      </c>
    </row>
    <row r="298" spans="1:16" x14ac:dyDescent="0.25">
      <c r="A298" t="s">
        <v>1580</v>
      </c>
      <c r="B298">
        <v>2452</v>
      </c>
      <c r="C298">
        <v>1212</v>
      </c>
      <c r="D298">
        <v>1240</v>
      </c>
      <c r="E298">
        <v>480</v>
      </c>
      <c r="F298">
        <v>287</v>
      </c>
      <c r="G298">
        <v>193</v>
      </c>
      <c r="H298">
        <v>821</v>
      </c>
      <c r="I298">
        <v>507</v>
      </c>
      <c r="J298">
        <v>314</v>
      </c>
      <c r="K298">
        <v>1151</v>
      </c>
      <c r="L298">
        <v>418</v>
      </c>
      <c r="M298">
        <v>733</v>
      </c>
      <c r="O298" t="s">
        <v>1580</v>
      </c>
      <c r="P298">
        <f t="shared" si="62"/>
        <v>2452</v>
      </c>
    </row>
    <row r="299" spans="1:16" x14ac:dyDescent="0.25">
      <c r="A299" t="s">
        <v>1579</v>
      </c>
      <c r="B299">
        <v>2969</v>
      </c>
      <c r="C299">
        <v>1385</v>
      </c>
      <c r="D299">
        <v>1584</v>
      </c>
      <c r="E299">
        <v>598</v>
      </c>
      <c r="F299">
        <v>356</v>
      </c>
      <c r="G299">
        <v>242</v>
      </c>
      <c r="H299">
        <v>955</v>
      </c>
      <c r="I299">
        <v>539</v>
      </c>
      <c r="J299">
        <v>416</v>
      </c>
      <c r="K299">
        <v>1416</v>
      </c>
      <c r="L299">
        <v>490</v>
      </c>
      <c r="M299">
        <v>926</v>
      </c>
      <c r="O299" t="s">
        <v>1579</v>
      </c>
      <c r="P299">
        <f t="shared" si="62"/>
        <v>2969</v>
      </c>
    </row>
    <row r="300" spans="1:16" x14ac:dyDescent="0.25">
      <c r="A300" t="s">
        <v>1578</v>
      </c>
      <c r="B300">
        <v>2632</v>
      </c>
      <c r="C300">
        <v>1308</v>
      </c>
      <c r="D300">
        <v>1324</v>
      </c>
      <c r="E300">
        <v>522</v>
      </c>
      <c r="F300">
        <v>333</v>
      </c>
      <c r="G300">
        <v>189</v>
      </c>
      <c r="H300">
        <v>888</v>
      </c>
      <c r="I300">
        <v>536</v>
      </c>
      <c r="J300">
        <v>352</v>
      </c>
      <c r="K300">
        <v>1222</v>
      </c>
      <c r="L300">
        <v>439</v>
      </c>
      <c r="M300">
        <v>783</v>
      </c>
      <c r="O300" t="s">
        <v>1578</v>
      </c>
      <c r="P300">
        <f t="shared" si="62"/>
        <v>2632</v>
      </c>
    </row>
    <row r="301" spans="1:16" x14ac:dyDescent="0.25">
      <c r="A301" t="s">
        <v>1577</v>
      </c>
      <c r="B301">
        <v>2572</v>
      </c>
      <c r="C301">
        <v>1237</v>
      </c>
      <c r="D301">
        <v>1335</v>
      </c>
      <c r="E301">
        <v>472</v>
      </c>
      <c r="F301">
        <v>283</v>
      </c>
      <c r="G301">
        <v>189</v>
      </c>
      <c r="H301">
        <v>913</v>
      </c>
      <c r="I301">
        <v>546</v>
      </c>
      <c r="J301">
        <v>367</v>
      </c>
      <c r="K301">
        <v>1187</v>
      </c>
      <c r="L301">
        <v>408</v>
      </c>
      <c r="M301">
        <v>779</v>
      </c>
      <c r="O301" t="s">
        <v>1577</v>
      </c>
      <c r="P301">
        <f t="shared" si="62"/>
        <v>2572</v>
      </c>
    </row>
    <row r="302" spans="1:16" x14ac:dyDescent="0.25">
      <c r="A302" t="s">
        <v>1576</v>
      </c>
      <c r="B302">
        <v>2469</v>
      </c>
      <c r="C302">
        <v>1230</v>
      </c>
      <c r="D302">
        <v>1239</v>
      </c>
      <c r="E302">
        <v>535</v>
      </c>
      <c r="F302">
        <v>330</v>
      </c>
      <c r="G302">
        <v>205</v>
      </c>
      <c r="H302">
        <v>870</v>
      </c>
      <c r="I302">
        <v>480</v>
      </c>
      <c r="J302">
        <v>390</v>
      </c>
      <c r="K302">
        <v>1064</v>
      </c>
      <c r="L302">
        <v>420</v>
      </c>
      <c r="M302">
        <v>644</v>
      </c>
      <c r="O302" t="s">
        <v>1576</v>
      </c>
      <c r="P302">
        <f t="shared" si="62"/>
        <v>2469</v>
      </c>
    </row>
    <row r="303" spans="1:16" x14ac:dyDescent="0.25">
      <c r="A303" t="s">
        <v>1575</v>
      </c>
      <c r="B303">
        <v>2456</v>
      </c>
      <c r="C303">
        <v>1214</v>
      </c>
      <c r="D303">
        <v>1242</v>
      </c>
      <c r="E303">
        <v>493</v>
      </c>
      <c r="F303">
        <v>301</v>
      </c>
      <c r="G303">
        <v>192</v>
      </c>
      <c r="H303">
        <v>836</v>
      </c>
      <c r="I303">
        <v>504</v>
      </c>
      <c r="J303">
        <v>332</v>
      </c>
      <c r="K303">
        <v>1127</v>
      </c>
      <c r="L303">
        <v>409</v>
      </c>
      <c r="M303">
        <v>718</v>
      </c>
      <c r="O303" t="s">
        <v>1575</v>
      </c>
      <c r="P303">
        <f t="shared" si="62"/>
        <v>2456</v>
      </c>
    </row>
    <row r="304" spans="1:16" x14ac:dyDescent="0.25">
      <c r="A304" t="s">
        <v>1574</v>
      </c>
      <c r="B304">
        <v>2505</v>
      </c>
      <c r="C304">
        <v>1247</v>
      </c>
      <c r="D304">
        <v>1258</v>
      </c>
      <c r="E304">
        <v>466</v>
      </c>
      <c r="F304">
        <v>286</v>
      </c>
      <c r="G304">
        <v>180</v>
      </c>
      <c r="H304">
        <v>928</v>
      </c>
      <c r="I304">
        <v>564</v>
      </c>
      <c r="J304">
        <v>364</v>
      </c>
      <c r="K304">
        <v>1111</v>
      </c>
      <c r="L304">
        <v>397</v>
      </c>
      <c r="M304">
        <v>714</v>
      </c>
      <c r="O304" t="s">
        <v>1574</v>
      </c>
      <c r="P304">
        <f t="shared" si="62"/>
        <v>2505</v>
      </c>
    </row>
    <row r="305" spans="1:16" x14ac:dyDescent="0.25">
      <c r="A305" t="s">
        <v>1573</v>
      </c>
      <c r="B305">
        <v>2532</v>
      </c>
      <c r="C305">
        <v>1208</v>
      </c>
      <c r="D305">
        <v>1324</v>
      </c>
      <c r="E305">
        <v>541</v>
      </c>
      <c r="F305">
        <v>313</v>
      </c>
      <c r="G305">
        <v>228</v>
      </c>
      <c r="H305">
        <v>828</v>
      </c>
      <c r="I305">
        <v>464</v>
      </c>
      <c r="J305">
        <v>364</v>
      </c>
      <c r="K305">
        <v>1163</v>
      </c>
      <c r="L305">
        <v>431</v>
      </c>
      <c r="M305">
        <v>732</v>
      </c>
      <c r="O305" t="s">
        <v>1573</v>
      </c>
      <c r="P305">
        <f t="shared" si="62"/>
        <v>2532</v>
      </c>
    </row>
    <row r="306" spans="1:16" x14ac:dyDescent="0.25">
      <c r="A306" t="s">
        <v>1572</v>
      </c>
      <c r="B306">
        <v>2488</v>
      </c>
      <c r="C306">
        <v>1201</v>
      </c>
      <c r="D306">
        <v>1287</v>
      </c>
      <c r="E306">
        <v>510</v>
      </c>
      <c r="F306">
        <v>320</v>
      </c>
      <c r="G306">
        <v>190</v>
      </c>
      <c r="H306">
        <v>825</v>
      </c>
      <c r="I306">
        <v>468</v>
      </c>
      <c r="J306">
        <v>357</v>
      </c>
      <c r="K306">
        <v>1153</v>
      </c>
      <c r="L306">
        <v>413</v>
      </c>
      <c r="M306">
        <v>740</v>
      </c>
      <c r="O306" t="s">
        <v>1572</v>
      </c>
      <c r="P306">
        <f t="shared" si="62"/>
        <v>2488</v>
      </c>
    </row>
    <row r="307" spans="1:16" x14ac:dyDescent="0.25">
      <c r="A307" t="s">
        <v>1571</v>
      </c>
      <c r="B307">
        <v>2539</v>
      </c>
      <c r="C307">
        <v>1260</v>
      </c>
      <c r="D307">
        <v>1279</v>
      </c>
      <c r="E307">
        <v>474</v>
      </c>
      <c r="F307">
        <v>287</v>
      </c>
      <c r="G307">
        <v>187</v>
      </c>
      <c r="H307">
        <v>880</v>
      </c>
      <c r="I307">
        <v>551</v>
      </c>
      <c r="J307">
        <v>329</v>
      </c>
      <c r="K307">
        <v>1185</v>
      </c>
      <c r="L307">
        <v>422</v>
      </c>
      <c r="M307">
        <v>763</v>
      </c>
      <c r="O307" t="s">
        <v>1571</v>
      </c>
      <c r="P307">
        <f t="shared" si="62"/>
        <v>2539</v>
      </c>
    </row>
    <row r="308" spans="1:16" x14ac:dyDescent="0.25">
      <c r="A308" t="s">
        <v>1570</v>
      </c>
      <c r="B308">
        <v>2416</v>
      </c>
      <c r="C308">
        <v>1177</v>
      </c>
      <c r="D308">
        <v>1239</v>
      </c>
      <c r="E308">
        <v>503</v>
      </c>
      <c r="F308">
        <v>319</v>
      </c>
      <c r="G308">
        <v>184</v>
      </c>
      <c r="H308">
        <v>812</v>
      </c>
      <c r="I308">
        <v>477</v>
      </c>
      <c r="J308">
        <v>335</v>
      </c>
      <c r="K308">
        <v>1101</v>
      </c>
      <c r="L308">
        <v>381</v>
      </c>
      <c r="M308">
        <v>720</v>
      </c>
      <c r="O308" t="s">
        <v>1570</v>
      </c>
      <c r="P308">
        <f t="shared" si="62"/>
        <v>2416</v>
      </c>
    </row>
    <row r="309" spans="1:16" x14ac:dyDescent="0.25">
      <c r="A309" t="s">
        <v>1569</v>
      </c>
      <c r="B309">
        <v>2391</v>
      </c>
      <c r="C309">
        <v>1189</v>
      </c>
      <c r="D309">
        <v>1202</v>
      </c>
      <c r="E309">
        <v>511</v>
      </c>
      <c r="F309">
        <v>307</v>
      </c>
      <c r="G309">
        <v>204</v>
      </c>
      <c r="H309">
        <v>836</v>
      </c>
      <c r="I309">
        <v>499</v>
      </c>
      <c r="J309">
        <v>337</v>
      </c>
      <c r="K309">
        <v>1044</v>
      </c>
      <c r="L309">
        <v>383</v>
      </c>
      <c r="M309">
        <v>661</v>
      </c>
      <c r="O309" t="s">
        <v>1569</v>
      </c>
      <c r="P309">
        <f t="shared" si="62"/>
        <v>2391</v>
      </c>
    </row>
    <row r="310" spans="1:16" x14ac:dyDescent="0.25">
      <c r="A310" t="s">
        <v>1568</v>
      </c>
      <c r="B310">
        <v>2506</v>
      </c>
      <c r="C310">
        <v>1219</v>
      </c>
      <c r="D310">
        <v>1287</v>
      </c>
      <c r="E310">
        <v>512</v>
      </c>
      <c r="F310">
        <v>307</v>
      </c>
      <c r="G310">
        <v>205</v>
      </c>
      <c r="H310">
        <v>853</v>
      </c>
      <c r="I310">
        <v>506</v>
      </c>
      <c r="J310">
        <v>347</v>
      </c>
      <c r="K310">
        <v>1141</v>
      </c>
      <c r="L310">
        <v>406</v>
      </c>
      <c r="M310">
        <v>735</v>
      </c>
      <c r="O310" t="s">
        <v>1568</v>
      </c>
      <c r="P310">
        <f t="shared" si="62"/>
        <v>2506</v>
      </c>
    </row>
    <row r="311" spans="1:16" x14ac:dyDescent="0.25">
      <c r="A311" t="s">
        <v>1567</v>
      </c>
      <c r="B311">
        <v>2517</v>
      </c>
      <c r="C311">
        <v>1215</v>
      </c>
      <c r="D311">
        <v>1302</v>
      </c>
      <c r="E311">
        <v>522</v>
      </c>
      <c r="F311">
        <v>314</v>
      </c>
      <c r="G311">
        <v>208</v>
      </c>
      <c r="H311">
        <v>844</v>
      </c>
      <c r="I311">
        <v>482</v>
      </c>
      <c r="J311">
        <v>362</v>
      </c>
      <c r="K311">
        <v>1151</v>
      </c>
      <c r="L311">
        <v>419</v>
      </c>
      <c r="M311">
        <v>732</v>
      </c>
      <c r="O311" t="s">
        <v>1567</v>
      </c>
      <c r="P311">
        <f t="shared" si="62"/>
        <v>2517</v>
      </c>
    </row>
    <row r="312" spans="1:16" x14ac:dyDescent="0.25">
      <c r="A312" t="s">
        <v>1566</v>
      </c>
      <c r="B312">
        <v>2501</v>
      </c>
      <c r="C312">
        <v>1236</v>
      </c>
      <c r="D312">
        <v>1265</v>
      </c>
      <c r="E312">
        <v>533</v>
      </c>
      <c r="F312">
        <v>331</v>
      </c>
      <c r="G312">
        <v>202</v>
      </c>
      <c r="H312">
        <v>884</v>
      </c>
      <c r="I312">
        <v>509</v>
      </c>
      <c r="J312">
        <v>375</v>
      </c>
      <c r="K312">
        <v>1084</v>
      </c>
      <c r="L312">
        <v>396</v>
      </c>
      <c r="M312">
        <v>688</v>
      </c>
      <c r="O312" t="s">
        <v>1566</v>
      </c>
      <c r="P312">
        <f t="shared" si="62"/>
        <v>2501</v>
      </c>
    </row>
    <row r="313" spans="1:16" x14ac:dyDescent="0.25">
      <c r="A313" t="s">
        <v>1565</v>
      </c>
      <c r="B313">
        <v>2479</v>
      </c>
      <c r="C313">
        <v>1183</v>
      </c>
      <c r="D313">
        <v>1296</v>
      </c>
      <c r="E313">
        <v>466</v>
      </c>
      <c r="F313">
        <v>272</v>
      </c>
      <c r="G313">
        <v>194</v>
      </c>
      <c r="H313">
        <v>879</v>
      </c>
      <c r="I313">
        <v>504</v>
      </c>
      <c r="J313">
        <v>375</v>
      </c>
      <c r="K313">
        <v>1134</v>
      </c>
      <c r="L313">
        <v>407</v>
      </c>
      <c r="M313">
        <v>727</v>
      </c>
      <c r="O313" t="s">
        <v>1565</v>
      </c>
      <c r="P313">
        <f t="shared" si="62"/>
        <v>2479</v>
      </c>
    </row>
    <row r="314" spans="1:16" x14ac:dyDescent="0.25">
      <c r="A314" t="s">
        <v>1564</v>
      </c>
      <c r="B314">
        <v>2578</v>
      </c>
      <c r="C314">
        <v>1262</v>
      </c>
      <c r="D314">
        <v>1316</v>
      </c>
      <c r="E314">
        <v>540</v>
      </c>
      <c r="F314">
        <v>329</v>
      </c>
      <c r="G314">
        <v>211</v>
      </c>
      <c r="H314">
        <v>892</v>
      </c>
      <c r="I314">
        <v>524</v>
      </c>
      <c r="J314">
        <v>368</v>
      </c>
      <c r="K314">
        <v>1146</v>
      </c>
      <c r="L314">
        <v>409</v>
      </c>
      <c r="M314">
        <v>737</v>
      </c>
      <c r="O314" t="s">
        <v>1564</v>
      </c>
      <c r="P314">
        <f t="shared" si="62"/>
        <v>2578</v>
      </c>
    </row>
    <row r="315" spans="1:16" x14ac:dyDescent="0.25">
      <c r="A315" t="s">
        <v>1563</v>
      </c>
      <c r="B315">
        <v>2539</v>
      </c>
      <c r="C315">
        <v>1229</v>
      </c>
      <c r="D315">
        <v>1310</v>
      </c>
      <c r="E315">
        <v>505</v>
      </c>
      <c r="F315">
        <v>284</v>
      </c>
      <c r="G315">
        <v>221</v>
      </c>
      <c r="H315">
        <v>916</v>
      </c>
      <c r="I315">
        <v>535</v>
      </c>
      <c r="J315">
        <v>381</v>
      </c>
      <c r="K315">
        <v>1118</v>
      </c>
      <c r="L315">
        <v>410</v>
      </c>
      <c r="M315">
        <v>708</v>
      </c>
      <c r="O315" t="s">
        <v>1563</v>
      </c>
      <c r="P315">
        <f t="shared" si="62"/>
        <v>2539</v>
      </c>
    </row>
    <row r="316" spans="1:16" x14ac:dyDescent="0.25">
      <c r="A316" t="s">
        <v>1562</v>
      </c>
      <c r="B316">
        <v>2571</v>
      </c>
      <c r="C316">
        <v>1247</v>
      </c>
      <c r="D316">
        <v>1324</v>
      </c>
      <c r="E316">
        <v>520</v>
      </c>
      <c r="F316">
        <v>306</v>
      </c>
      <c r="G316">
        <v>214</v>
      </c>
      <c r="H316">
        <v>894</v>
      </c>
      <c r="I316">
        <v>526</v>
      </c>
      <c r="J316">
        <v>368</v>
      </c>
      <c r="K316">
        <v>1157</v>
      </c>
      <c r="L316">
        <v>415</v>
      </c>
      <c r="M316">
        <v>742</v>
      </c>
      <c r="O316" t="s">
        <v>1562</v>
      </c>
      <c r="P316">
        <f t="shared" si="62"/>
        <v>2571</v>
      </c>
    </row>
    <row r="317" spans="1:16" x14ac:dyDescent="0.25">
      <c r="A317" t="s">
        <v>1561</v>
      </c>
      <c r="B317">
        <v>2734</v>
      </c>
      <c r="C317">
        <v>1386</v>
      </c>
      <c r="D317">
        <v>1348</v>
      </c>
      <c r="E317">
        <v>560</v>
      </c>
      <c r="F317">
        <v>341</v>
      </c>
      <c r="G317">
        <v>219</v>
      </c>
      <c r="H317">
        <v>973</v>
      </c>
      <c r="I317">
        <v>618</v>
      </c>
      <c r="J317">
        <v>355</v>
      </c>
      <c r="K317">
        <v>1201</v>
      </c>
      <c r="L317">
        <v>427</v>
      </c>
      <c r="M317">
        <v>774</v>
      </c>
      <c r="O317" t="s">
        <v>1561</v>
      </c>
      <c r="P317">
        <f t="shared" si="62"/>
        <v>2734</v>
      </c>
    </row>
    <row r="318" spans="1:16" x14ac:dyDescent="0.25">
      <c r="A318" t="s">
        <v>1560</v>
      </c>
      <c r="B318">
        <v>2652</v>
      </c>
      <c r="C318">
        <v>1310</v>
      </c>
      <c r="D318">
        <v>1342</v>
      </c>
      <c r="E318">
        <v>528</v>
      </c>
      <c r="F318">
        <v>323</v>
      </c>
      <c r="G318">
        <v>205</v>
      </c>
      <c r="H318">
        <v>944</v>
      </c>
      <c r="I318">
        <v>556</v>
      </c>
      <c r="J318">
        <v>388</v>
      </c>
      <c r="K318">
        <v>1180</v>
      </c>
      <c r="L318">
        <v>431</v>
      </c>
      <c r="M318">
        <v>749</v>
      </c>
      <c r="O318" t="s">
        <v>1560</v>
      </c>
      <c r="P318">
        <f t="shared" si="62"/>
        <v>2652</v>
      </c>
    </row>
    <row r="319" spans="1:16" x14ac:dyDescent="0.25">
      <c r="A319" t="s">
        <v>1559</v>
      </c>
      <c r="B319">
        <v>2572</v>
      </c>
      <c r="C319">
        <v>1294</v>
      </c>
      <c r="D319">
        <v>1278</v>
      </c>
      <c r="E319">
        <v>511</v>
      </c>
      <c r="F319">
        <v>307</v>
      </c>
      <c r="G319">
        <v>204</v>
      </c>
      <c r="H319">
        <v>889</v>
      </c>
      <c r="I319">
        <v>547</v>
      </c>
      <c r="J319">
        <v>342</v>
      </c>
      <c r="K319">
        <v>1172</v>
      </c>
      <c r="L319">
        <v>440</v>
      </c>
      <c r="M319">
        <v>732</v>
      </c>
      <c r="O319" t="s">
        <v>1559</v>
      </c>
      <c r="P319">
        <f t="shared" si="62"/>
        <v>2572</v>
      </c>
    </row>
    <row r="320" spans="1:16" x14ac:dyDescent="0.25">
      <c r="A320" t="s">
        <v>1558</v>
      </c>
      <c r="B320">
        <v>2644</v>
      </c>
      <c r="C320">
        <v>1343</v>
      </c>
      <c r="D320">
        <v>1301</v>
      </c>
      <c r="E320">
        <v>529</v>
      </c>
      <c r="F320">
        <v>320</v>
      </c>
      <c r="G320">
        <v>209</v>
      </c>
      <c r="H320">
        <v>918</v>
      </c>
      <c r="I320">
        <v>578</v>
      </c>
      <c r="J320">
        <v>340</v>
      </c>
      <c r="K320">
        <v>1197</v>
      </c>
      <c r="L320">
        <v>445</v>
      </c>
      <c r="M320">
        <v>752</v>
      </c>
      <c r="O320" t="s">
        <v>1558</v>
      </c>
      <c r="P320">
        <f t="shared" si="62"/>
        <v>2644</v>
      </c>
    </row>
    <row r="321" spans="1:16" x14ac:dyDescent="0.25">
      <c r="A321" t="s">
        <v>1557</v>
      </c>
      <c r="B321">
        <v>2689</v>
      </c>
      <c r="C321">
        <v>1284</v>
      </c>
      <c r="D321">
        <v>1405</v>
      </c>
      <c r="E321">
        <v>527</v>
      </c>
      <c r="F321">
        <v>318</v>
      </c>
      <c r="G321">
        <v>209</v>
      </c>
      <c r="H321">
        <v>920</v>
      </c>
      <c r="I321">
        <v>523</v>
      </c>
      <c r="J321">
        <v>397</v>
      </c>
      <c r="K321">
        <v>1242</v>
      </c>
      <c r="L321">
        <v>443</v>
      </c>
      <c r="M321">
        <v>799</v>
      </c>
      <c r="O321" t="s">
        <v>1557</v>
      </c>
      <c r="P321">
        <f t="shared" si="62"/>
        <v>2689</v>
      </c>
    </row>
    <row r="322" spans="1:16" x14ac:dyDescent="0.25">
      <c r="A322" t="s">
        <v>1556</v>
      </c>
      <c r="B322">
        <v>2773</v>
      </c>
      <c r="C322">
        <v>1332</v>
      </c>
      <c r="D322">
        <v>1441</v>
      </c>
      <c r="E322">
        <v>530</v>
      </c>
      <c r="F322">
        <v>317</v>
      </c>
      <c r="G322">
        <v>213</v>
      </c>
      <c r="H322">
        <v>995</v>
      </c>
      <c r="I322">
        <v>582</v>
      </c>
      <c r="J322">
        <v>413</v>
      </c>
      <c r="K322">
        <v>1248</v>
      </c>
      <c r="L322">
        <v>433</v>
      </c>
      <c r="M322">
        <v>815</v>
      </c>
      <c r="O322" t="s">
        <v>1556</v>
      </c>
      <c r="P322">
        <f t="shared" si="62"/>
        <v>2773</v>
      </c>
    </row>
    <row r="323" spans="1:16" x14ac:dyDescent="0.25">
      <c r="A323" t="s">
        <v>1555</v>
      </c>
      <c r="B323">
        <v>2618</v>
      </c>
      <c r="C323">
        <v>1294</v>
      </c>
      <c r="D323">
        <v>1324</v>
      </c>
      <c r="E323">
        <v>468</v>
      </c>
      <c r="F323">
        <v>289</v>
      </c>
      <c r="G323">
        <v>179</v>
      </c>
      <c r="H323">
        <v>959</v>
      </c>
      <c r="I323">
        <v>567</v>
      </c>
      <c r="J323">
        <v>392</v>
      </c>
      <c r="K323">
        <v>1191</v>
      </c>
      <c r="L323">
        <v>438</v>
      </c>
      <c r="M323">
        <v>753</v>
      </c>
      <c r="O323" t="s">
        <v>1555</v>
      </c>
      <c r="P323">
        <f t="shared" si="62"/>
        <v>2618</v>
      </c>
    </row>
    <row r="324" spans="1:16" x14ac:dyDescent="0.25">
      <c r="A324" t="s">
        <v>1554</v>
      </c>
      <c r="B324">
        <v>2737</v>
      </c>
      <c r="C324">
        <v>1346</v>
      </c>
      <c r="D324">
        <v>1391</v>
      </c>
      <c r="E324">
        <v>515</v>
      </c>
      <c r="F324">
        <v>308</v>
      </c>
      <c r="G324">
        <v>207</v>
      </c>
      <c r="H324">
        <v>978</v>
      </c>
      <c r="I324">
        <v>582</v>
      </c>
      <c r="J324">
        <v>396</v>
      </c>
      <c r="K324">
        <v>1244</v>
      </c>
      <c r="L324">
        <v>456</v>
      </c>
      <c r="M324">
        <v>788</v>
      </c>
      <c r="O324" t="s">
        <v>1554</v>
      </c>
      <c r="P324">
        <f t="shared" si="62"/>
        <v>2737</v>
      </c>
    </row>
    <row r="325" spans="1:16" x14ac:dyDescent="0.25">
      <c r="A325" t="s">
        <v>1553</v>
      </c>
      <c r="B325">
        <v>2855</v>
      </c>
      <c r="C325">
        <v>1412</v>
      </c>
      <c r="D325">
        <v>1443</v>
      </c>
      <c r="E325">
        <v>547</v>
      </c>
      <c r="F325">
        <v>334</v>
      </c>
      <c r="G325">
        <v>213</v>
      </c>
      <c r="H325">
        <v>991</v>
      </c>
      <c r="I325">
        <v>593</v>
      </c>
      <c r="J325">
        <v>398</v>
      </c>
      <c r="K325">
        <v>1317</v>
      </c>
      <c r="L325">
        <v>485</v>
      </c>
      <c r="M325">
        <v>832</v>
      </c>
      <c r="O325" t="s">
        <v>1553</v>
      </c>
      <c r="P325">
        <f t="shared" si="62"/>
        <v>2855</v>
      </c>
    </row>
    <row r="326" spans="1:16" x14ac:dyDescent="0.25">
      <c r="A326" t="s">
        <v>1552</v>
      </c>
      <c r="B326">
        <v>2929</v>
      </c>
      <c r="C326">
        <v>1421</v>
      </c>
      <c r="D326">
        <v>1508</v>
      </c>
      <c r="E326">
        <v>533</v>
      </c>
      <c r="F326">
        <v>335</v>
      </c>
      <c r="G326">
        <v>198</v>
      </c>
      <c r="H326">
        <v>1011</v>
      </c>
      <c r="I326">
        <v>584</v>
      </c>
      <c r="J326">
        <v>427</v>
      </c>
      <c r="K326">
        <v>1385</v>
      </c>
      <c r="L326">
        <v>502</v>
      </c>
      <c r="M326">
        <v>883</v>
      </c>
      <c r="O326" t="s">
        <v>1552</v>
      </c>
      <c r="P326">
        <f t="shared" si="62"/>
        <v>2929</v>
      </c>
    </row>
    <row r="327" spans="1:16" x14ac:dyDescent="0.25">
      <c r="A327">
        <v>2000</v>
      </c>
      <c r="B327">
        <v>140527</v>
      </c>
      <c r="C327">
        <v>68773</v>
      </c>
      <c r="D327">
        <v>71754</v>
      </c>
      <c r="E327">
        <v>26711</v>
      </c>
      <c r="F327">
        <v>16309</v>
      </c>
      <c r="G327">
        <v>10402</v>
      </c>
      <c r="H327">
        <v>47591</v>
      </c>
      <c r="I327">
        <v>28141</v>
      </c>
      <c r="J327">
        <v>19450</v>
      </c>
      <c r="K327">
        <v>66225</v>
      </c>
      <c r="L327">
        <v>24323</v>
      </c>
      <c r="M327">
        <v>41902</v>
      </c>
      <c r="O327">
        <v>2000</v>
      </c>
      <c r="P327">
        <f t="shared" ref="P327:P390" si="63">B327</f>
        <v>140527</v>
      </c>
    </row>
    <row r="328" spans="1:16" x14ac:dyDescent="0.25">
      <c r="A328" t="s">
        <v>1551</v>
      </c>
      <c r="B328">
        <v>3051</v>
      </c>
      <c r="C328">
        <v>1436</v>
      </c>
      <c r="D328">
        <v>1615</v>
      </c>
      <c r="E328">
        <v>514</v>
      </c>
      <c r="F328">
        <v>303</v>
      </c>
      <c r="G328">
        <v>211</v>
      </c>
      <c r="H328">
        <v>987</v>
      </c>
      <c r="I328">
        <v>581</v>
      </c>
      <c r="J328">
        <v>406</v>
      </c>
      <c r="K328">
        <v>1550</v>
      </c>
      <c r="L328">
        <v>552</v>
      </c>
      <c r="M328">
        <v>998</v>
      </c>
      <c r="O328" t="s">
        <v>1551</v>
      </c>
      <c r="P328">
        <f t="shared" si="63"/>
        <v>3051</v>
      </c>
    </row>
    <row r="329" spans="1:16" x14ac:dyDescent="0.25">
      <c r="A329" t="s">
        <v>1550</v>
      </c>
      <c r="B329">
        <v>2852</v>
      </c>
      <c r="C329">
        <v>1354</v>
      </c>
      <c r="D329">
        <v>1498</v>
      </c>
      <c r="E329">
        <v>518</v>
      </c>
      <c r="F329">
        <v>315</v>
      </c>
      <c r="G329">
        <v>203</v>
      </c>
      <c r="H329">
        <v>889</v>
      </c>
      <c r="I329">
        <v>496</v>
      </c>
      <c r="J329">
        <v>393</v>
      </c>
      <c r="K329">
        <v>1445</v>
      </c>
      <c r="L329">
        <v>543</v>
      </c>
      <c r="M329">
        <v>902</v>
      </c>
      <c r="O329" t="s">
        <v>1550</v>
      </c>
      <c r="P329">
        <f t="shared" si="63"/>
        <v>2852</v>
      </c>
    </row>
    <row r="330" spans="1:16" x14ac:dyDescent="0.25">
      <c r="A330" t="s">
        <v>1549</v>
      </c>
      <c r="B330">
        <v>2907</v>
      </c>
      <c r="C330">
        <v>1419</v>
      </c>
      <c r="D330">
        <v>1488</v>
      </c>
      <c r="E330">
        <v>525</v>
      </c>
      <c r="F330">
        <v>320</v>
      </c>
      <c r="G330">
        <v>205</v>
      </c>
      <c r="H330">
        <v>896</v>
      </c>
      <c r="I330">
        <v>524</v>
      </c>
      <c r="J330">
        <v>372</v>
      </c>
      <c r="K330">
        <v>1486</v>
      </c>
      <c r="L330">
        <v>575</v>
      </c>
      <c r="M330">
        <v>911</v>
      </c>
      <c r="O330" t="s">
        <v>1549</v>
      </c>
      <c r="P330">
        <f t="shared" si="63"/>
        <v>2907</v>
      </c>
    </row>
    <row r="331" spans="1:16" x14ac:dyDescent="0.25">
      <c r="A331" t="s">
        <v>1548</v>
      </c>
      <c r="B331">
        <v>3031</v>
      </c>
      <c r="C331">
        <v>1410</v>
      </c>
      <c r="D331">
        <v>1621</v>
      </c>
      <c r="E331">
        <v>537</v>
      </c>
      <c r="F331">
        <v>317</v>
      </c>
      <c r="G331">
        <v>220</v>
      </c>
      <c r="H331">
        <v>978</v>
      </c>
      <c r="I331">
        <v>570</v>
      </c>
      <c r="J331">
        <v>408</v>
      </c>
      <c r="K331">
        <v>1516</v>
      </c>
      <c r="L331">
        <v>523</v>
      </c>
      <c r="M331">
        <v>993</v>
      </c>
      <c r="O331" t="s">
        <v>1548</v>
      </c>
      <c r="P331">
        <f t="shared" si="63"/>
        <v>3031</v>
      </c>
    </row>
    <row r="332" spans="1:16" x14ac:dyDescent="0.25">
      <c r="A332" t="s">
        <v>1547</v>
      </c>
      <c r="B332">
        <v>2928</v>
      </c>
      <c r="C332">
        <v>1394</v>
      </c>
      <c r="D332">
        <v>1534</v>
      </c>
      <c r="E332">
        <v>512</v>
      </c>
      <c r="F332">
        <v>299</v>
      </c>
      <c r="G332">
        <v>213</v>
      </c>
      <c r="H332">
        <v>977</v>
      </c>
      <c r="I332">
        <v>583</v>
      </c>
      <c r="J332">
        <v>394</v>
      </c>
      <c r="K332">
        <v>1439</v>
      </c>
      <c r="L332">
        <v>512</v>
      </c>
      <c r="M332">
        <v>927</v>
      </c>
      <c r="O332" t="s">
        <v>1547</v>
      </c>
      <c r="P332">
        <f t="shared" si="63"/>
        <v>2928</v>
      </c>
    </row>
    <row r="333" spans="1:16" x14ac:dyDescent="0.25">
      <c r="A333" t="s">
        <v>1546</v>
      </c>
      <c r="B333">
        <v>2861</v>
      </c>
      <c r="C333">
        <v>1414</v>
      </c>
      <c r="D333">
        <v>1447</v>
      </c>
      <c r="E333">
        <v>486</v>
      </c>
      <c r="F333">
        <v>294</v>
      </c>
      <c r="G333">
        <v>192</v>
      </c>
      <c r="H333">
        <v>964</v>
      </c>
      <c r="I333">
        <v>569</v>
      </c>
      <c r="J333">
        <v>395</v>
      </c>
      <c r="K333">
        <v>1411</v>
      </c>
      <c r="L333">
        <v>551</v>
      </c>
      <c r="M333">
        <v>860</v>
      </c>
      <c r="O333" t="s">
        <v>1546</v>
      </c>
      <c r="P333">
        <f t="shared" si="63"/>
        <v>2861</v>
      </c>
    </row>
    <row r="334" spans="1:16" x14ac:dyDescent="0.25">
      <c r="A334" t="s">
        <v>1545</v>
      </c>
      <c r="B334">
        <v>2761</v>
      </c>
      <c r="C334">
        <v>1359</v>
      </c>
      <c r="D334">
        <v>1402</v>
      </c>
      <c r="E334">
        <v>520</v>
      </c>
      <c r="F334">
        <v>331</v>
      </c>
      <c r="G334">
        <v>189</v>
      </c>
      <c r="H334">
        <v>918</v>
      </c>
      <c r="I334">
        <v>528</v>
      </c>
      <c r="J334">
        <v>390</v>
      </c>
      <c r="K334">
        <v>1323</v>
      </c>
      <c r="L334">
        <v>500</v>
      </c>
      <c r="M334">
        <v>823</v>
      </c>
      <c r="O334" t="s">
        <v>1545</v>
      </c>
      <c r="P334">
        <f t="shared" si="63"/>
        <v>2761</v>
      </c>
    </row>
    <row r="335" spans="1:16" x14ac:dyDescent="0.25">
      <c r="A335" t="s">
        <v>1544</v>
      </c>
      <c r="B335">
        <v>2685</v>
      </c>
      <c r="C335">
        <v>1263</v>
      </c>
      <c r="D335">
        <v>1422</v>
      </c>
      <c r="E335">
        <v>475</v>
      </c>
      <c r="F335">
        <v>270</v>
      </c>
      <c r="G335">
        <v>205</v>
      </c>
      <c r="H335">
        <v>892</v>
      </c>
      <c r="I335">
        <v>518</v>
      </c>
      <c r="J335">
        <v>374</v>
      </c>
      <c r="K335">
        <v>1318</v>
      </c>
      <c r="L335">
        <v>475</v>
      </c>
      <c r="M335">
        <v>843</v>
      </c>
      <c r="O335" t="s">
        <v>1544</v>
      </c>
      <c r="P335">
        <f t="shared" si="63"/>
        <v>2685</v>
      </c>
    </row>
    <row r="336" spans="1:16" x14ac:dyDescent="0.25">
      <c r="A336" t="s">
        <v>1543</v>
      </c>
      <c r="B336">
        <v>2749</v>
      </c>
      <c r="C336">
        <v>1362</v>
      </c>
      <c r="D336">
        <v>1387</v>
      </c>
      <c r="E336">
        <v>507</v>
      </c>
      <c r="F336">
        <v>304</v>
      </c>
      <c r="G336">
        <v>203</v>
      </c>
      <c r="H336">
        <v>928</v>
      </c>
      <c r="I336">
        <v>587</v>
      </c>
      <c r="J336">
        <v>341</v>
      </c>
      <c r="K336">
        <v>1314</v>
      </c>
      <c r="L336">
        <v>471</v>
      </c>
      <c r="M336">
        <v>843</v>
      </c>
      <c r="O336" t="s">
        <v>1543</v>
      </c>
      <c r="P336">
        <f t="shared" si="63"/>
        <v>2749</v>
      </c>
    </row>
    <row r="337" spans="1:16" x14ac:dyDescent="0.25">
      <c r="A337" t="s">
        <v>1542</v>
      </c>
      <c r="B337">
        <v>2896</v>
      </c>
      <c r="C337">
        <v>1388</v>
      </c>
      <c r="D337">
        <v>1508</v>
      </c>
      <c r="E337">
        <v>513</v>
      </c>
      <c r="F337">
        <v>309</v>
      </c>
      <c r="G337">
        <v>204</v>
      </c>
      <c r="H337">
        <v>998</v>
      </c>
      <c r="I337">
        <v>566</v>
      </c>
      <c r="J337">
        <v>432</v>
      </c>
      <c r="K337">
        <v>1385</v>
      </c>
      <c r="L337">
        <v>513</v>
      </c>
      <c r="M337">
        <v>872</v>
      </c>
      <c r="O337" t="s">
        <v>1542</v>
      </c>
      <c r="P337">
        <f t="shared" si="63"/>
        <v>2896</v>
      </c>
    </row>
    <row r="338" spans="1:16" x14ac:dyDescent="0.25">
      <c r="A338" t="s">
        <v>1541</v>
      </c>
      <c r="B338">
        <v>2812</v>
      </c>
      <c r="C338">
        <v>1381</v>
      </c>
      <c r="D338">
        <v>1431</v>
      </c>
      <c r="E338">
        <v>519</v>
      </c>
      <c r="F338">
        <v>312</v>
      </c>
      <c r="G338">
        <v>207</v>
      </c>
      <c r="H338">
        <v>968</v>
      </c>
      <c r="I338">
        <v>582</v>
      </c>
      <c r="J338">
        <v>386</v>
      </c>
      <c r="K338">
        <v>1325</v>
      </c>
      <c r="L338">
        <v>487</v>
      </c>
      <c r="M338">
        <v>838</v>
      </c>
      <c r="O338" t="s">
        <v>1541</v>
      </c>
      <c r="P338">
        <f t="shared" si="63"/>
        <v>2812</v>
      </c>
    </row>
    <row r="339" spans="1:16" x14ac:dyDescent="0.25">
      <c r="A339" t="s">
        <v>1540</v>
      </c>
      <c r="B339">
        <v>2837</v>
      </c>
      <c r="C339">
        <v>1395</v>
      </c>
      <c r="D339">
        <v>1442</v>
      </c>
      <c r="E339">
        <v>541</v>
      </c>
      <c r="F339">
        <v>329</v>
      </c>
      <c r="G339">
        <v>212</v>
      </c>
      <c r="H339">
        <v>888</v>
      </c>
      <c r="I339">
        <v>528</v>
      </c>
      <c r="J339">
        <v>360</v>
      </c>
      <c r="K339">
        <v>1408</v>
      </c>
      <c r="L339">
        <v>538</v>
      </c>
      <c r="M339">
        <v>870</v>
      </c>
      <c r="O339" t="s">
        <v>1540</v>
      </c>
      <c r="P339">
        <f t="shared" si="63"/>
        <v>2837</v>
      </c>
    </row>
    <row r="340" spans="1:16" x14ac:dyDescent="0.25">
      <c r="A340" t="s">
        <v>1539</v>
      </c>
      <c r="B340">
        <v>2774</v>
      </c>
      <c r="C340">
        <v>1400</v>
      </c>
      <c r="D340">
        <v>1374</v>
      </c>
      <c r="E340">
        <v>535</v>
      </c>
      <c r="F340">
        <v>332</v>
      </c>
      <c r="G340">
        <v>203</v>
      </c>
      <c r="H340">
        <v>905</v>
      </c>
      <c r="I340">
        <v>561</v>
      </c>
      <c r="J340">
        <v>344</v>
      </c>
      <c r="K340">
        <v>1334</v>
      </c>
      <c r="L340">
        <v>507</v>
      </c>
      <c r="M340">
        <v>827</v>
      </c>
      <c r="O340" t="s">
        <v>1539</v>
      </c>
      <c r="P340">
        <f t="shared" si="63"/>
        <v>2774</v>
      </c>
    </row>
    <row r="341" spans="1:16" x14ac:dyDescent="0.25">
      <c r="A341" t="s">
        <v>1538</v>
      </c>
      <c r="B341">
        <v>2794</v>
      </c>
      <c r="C341">
        <v>1383</v>
      </c>
      <c r="D341">
        <v>1411</v>
      </c>
      <c r="E341">
        <v>507</v>
      </c>
      <c r="F341">
        <v>306</v>
      </c>
      <c r="G341">
        <v>201</v>
      </c>
      <c r="H341">
        <v>937</v>
      </c>
      <c r="I341">
        <v>550</v>
      </c>
      <c r="J341">
        <v>387</v>
      </c>
      <c r="K341">
        <v>1350</v>
      </c>
      <c r="L341">
        <v>527</v>
      </c>
      <c r="M341">
        <v>823</v>
      </c>
      <c r="O341" t="s">
        <v>1538</v>
      </c>
      <c r="P341">
        <f t="shared" si="63"/>
        <v>2794</v>
      </c>
    </row>
    <row r="342" spans="1:16" x14ac:dyDescent="0.25">
      <c r="A342" t="s">
        <v>1537</v>
      </c>
      <c r="B342">
        <v>2752</v>
      </c>
      <c r="C342">
        <v>1355</v>
      </c>
      <c r="D342">
        <v>1397</v>
      </c>
      <c r="E342">
        <v>481</v>
      </c>
      <c r="F342">
        <v>274</v>
      </c>
      <c r="G342">
        <v>207</v>
      </c>
      <c r="H342">
        <v>905</v>
      </c>
      <c r="I342">
        <v>555</v>
      </c>
      <c r="J342">
        <v>350</v>
      </c>
      <c r="K342">
        <v>1366</v>
      </c>
      <c r="L342">
        <v>526</v>
      </c>
      <c r="M342">
        <v>840</v>
      </c>
      <c r="O342" t="s">
        <v>1537</v>
      </c>
      <c r="P342">
        <f t="shared" si="63"/>
        <v>2752</v>
      </c>
    </row>
    <row r="343" spans="1:16" x14ac:dyDescent="0.25">
      <c r="A343" t="s">
        <v>1536</v>
      </c>
      <c r="B343">
        <v>2590</v>
      </c>
      <c r="C343">
        <v>1284</v>
      </c>
      <c r="D343">
        <v>1306</v>
      </c>
      <c r="E343">
        <v>498</v>
      </c>
      <c r="F343">
        <v>305</v>
      </c>
      <c r="G343">
        <v>193</v>
      </c>
      <c r="H343">
        <v>873</v>
      </c>
      <c r="I343">
        <v>514</v>
      </c>
      <c r="J343">
        <v>359</v>
      </c>
      <c r="K343">
        <v>1219</v>
      </c>
      <c r="L343">
        <v>465</v>
      </c>
      <c r="M343">
        <v>754</v>
      </c>
      <c r="O343" t="s">
        <v>1536</v>
      </c>
      <c r="P343">
        <f t="shared" si="63"/>
        <v>2590</v>
      </c>
    </row>
    <row r="344" spans="1:16" x14ac:dyDescent="0.25">
      <c r="A344" t="s">
        <v>1535</v>
      </c>
      <c r="B344">
        <v>2712</v>
      </c>
      <c r="C344">
        <v>1374</v>
      </c>
      <c r="D344">
        <v>1338</v>
      </c>
      <c r="E344">
        <v>526</v>
      </c>
      <c r="F344">
        <v>329</v>
      </c>
      <c r="G344">
        <v>197</v>
      </c>
      <c r="H344">
        <v>908</v>
      </c>
      <c r="I344">
        <v>562</v>
      </c>
      <c r="J344">
        <v>346</v>
      </c>
      <c r="K344">
        <v>1278</v>
      </c>
      <c r="L344">
        <v>483</v>
      </c>
      <c r="M344">
        <v>795</v>
      </c>
      <c r="O344" t="s">
        <v>1535</v>
      </c>
      <c r="P344">
        <f t="shared" si="63"/>
        <v>2712</v>
      </c>
    </row>
    <row r="345" spans="1:16" x14ac:dyDescent="0.25">
      <c r="A345" t="s">
        <v>1534</v>
      </c>
      <c r="B345">
        <v>2685</v>
      </c>
      <c r="C345">
        <v>1316</v>
      </c>
      <c r="D345">
        <v>1369</v>
      </c>
      <c r="E345">
        <v>495</v>
      </c>
      <c r="F345">
        <v>291</v>
      </c>
      <c r="G345">
        <v>204</v>
      </c>
      <c r="H345">
        <v>915</v>
      </c>
      <c r="I345">
        <v>556</v>
      </c>
      <c r="J345">
        <v>359</v>
      </c>
      <c r="K345">
        <v>1275</v>
      </c>
      <c r="L345">
        <v>469</v>
      </c>
      <c r="M345">
        <v>806</v>
      </c>
      <c r="O345" t="s">
        <v>1534</v>
      </c>
      <c r="P345">
        <f t="shared" si="63"/>
        <v>2685</v>
      </c>
    </row>
    <row r="346" spans="1:16" x14ac:dyDescent="0.25">
      <c r="A346" t="s">
        <v>1533</v>
      </c>
      <c r="B346">
        <v>2739</v>
      </c>
      <c r="C346">
        <v>1370</v>
      </c>
      <c r="D346">
        <v>1369</v>
      </c>
      <c r="E346">
        <v>509</v>
      </c>
      <c r="F346">
        <v>322</v>
      </c>
      <c r="G346">
        <v>187</v>
      </c>
      <c r="H346">
        <v>893</v>
      </c>
      <c r="I346">
        <v>547</v>
      </c>
      <c r="J346">
        <v>346</v>
      </c>
      <c r="K346">
        <v>1337</v>
      </c>
      <c r="L346">
        <v>501</v>
      </c>
      <c r="M346">
        <v>836</v>
      </c>
      <c r="O346" t="s">
        <v>1533</v>
      </c>
      <c r="P346">
        <f t="shared" si="63"/>
        <v>2739</v>
      </c>
    </row>
    <row r="347" spans="1:16" x14ac:dyDescent="0.25">
      <c r="A347" t="s">
        <v>1532</v>
      </c>
      <c r="B347">
        <v>2759</v>
      </c>
      <c r="C347">
        <v>1358</v>
      </c>
      <c r="D347">
        <v>1401</v>
      </c>
      <c r="E347">
        <v>542</v>
      </c>
      <c r="F347">
        <v>354</v>
      </c>
      <c r="G347">
        <v>188</v>
      </c>
      <c r="H347">
        <v>902</v>
      </c>
      <c r="I347">
        <v>544</v>
      </c>
      <c r="J347">
        <v>358</v>
      </c>
      <c r="K347">
        <v>1315</v>
      </c>
      <c r="L347">
        <v>460</v>
      </c>
      <c r="M347">
        <v>855</v>
      </c>
      <c r="O347" t="s">
        <v>1532</v>
      </c>
      <c r="P347">
        <f t="shared" si="63"/>
        <v>2759</v>
      </c>
    </row>
    <row r="348" spans="1:16" x14ac:dyDescent="0.25">
      <c r="A348" t="s">
        <v>1531</v>
      </c>
      <c r="B348">
        <v>2674</v>
      </c>
      <c r="C348">
        <v>1317</v>
      </c>
      <c r="D348">
        <v>1357</v>
      </c>
      <c r="E348">
        <v>511</v>
      </c>
      <c r="F348">
        <v>305</v>
      </c>
      <c r="G348">
        <v>206</v>
      </c>
      <c r="H348">
        <v>901</v>
      </c>
      <c r="I348">
        <v>541</v>
      </c>
      <c r="J348">
        <v>360</v>
      </c>
      <c r="K348">
        <v>1262</v>
      </c>
      <c r="L348">
        <v>471</v>
      </c>
      <c r="M348">
        <v>791</v>
      </c>
      <c r="O348" t="s">
        <v>1531</v>
      </c>
      <c r="P348">
        <f t="shared" si="63"/>
        <v>2674</v>
      </c>
    </row>
    <row r="349" spans="1:16" x14ac:dyDescent="0.25">
      <c r="A349" t="s">
        <v>1530</v>
      </c>
      <c r="B349">
        <v>2722</v>
      </c>
      <c r="C349">
        <v>1328</v>
      </c>
      <c r="D349">
        <v>1394</v>
      </c>
      <c r="E349">
        <v>488</v>
      </c>
      <c r="F349">
        <v>285</v>
      </c>
      <c r="G349">
        <v>203</v>
      </c>
      <c r="H349">
        <v>931</v>
      </c>
      <c r="I349">
        <v>572</v>
      </c>
      <c r="J349">
        <v>359</v>
      </c>
      <c r="K349">
        <v>1303</v>
      </c>
      <c r="L349">
        <v>471</v>
      </c>
      <c r="M349">
        <v>832</v>
      </c>
      <c r="O349" t="s">
        <v>1530</v>
      </c>
      <c r="P349">
        <f t="shared" si="63"/>
        <v>2722</v>
      </c>
    </row>
    <row r="350" spans="1:16" x14ac:dyDescent="0.25">
      <c r="A350" t="s">
        <v>1529</v>
      </c>
      <c r="B350">
        <v>2581</v>
      </c>
      <c r="C350">
        <v>1259</v>
      </c>
      <c r="D350">
        <v>1322</v>
      </c>
      <c r="E350">
        <v>475</v>
      </c>
      <c r="F350">
        <v>275</v>
      </c>
      <c r="G350">
        <v>200</v>
      </c>
      <c r="H350">
        <v>880</v>
      </c>
      <c r="I350">
        <v>529</v>
      </c>
      <c r="J350">
        <v>351</v>
      </c>
      <c r="K350">
        <v>1226</v>
      </c>
      <c r="L350">
        <v>455</v>
      </c>
      <c r="M350">
        <v>771</v>
      </c>
      <c r="O350" t="s">
        <v>1529</v>
      </c>
      <c r="P350">
        <f t="shared" si="63"/>
        <v>2581</v>
      </c>
    </row>
    <row r="351" spans="1:16" x14ac:dyDescent="0.25">
      <c r="A351" t="s">
        <v>1528</v>
      </c>
      <c r="B351">
        <v>2721</v>
      </c>
      <c r="C351">
        <v>1281</v>
      </c>
      <c r="D351">
        <v>1440</v>
      </c>
      <c r="E351">
        <v>509</v>
      </c>
      <c r="F351">
        <v>305</v>
      </c>
      <c r="G351">
        <v>204</v>
      </c>
      <c r="H351">
        <v>914</v>
      </c>
      <c r="I351">
        <v>544</v>
      </c>
      <c r="J351">
        <v>370</v>
      </c>
      <c r="K351">
        <v>1298</v>
      </c>
      <c r="L351">
        <v>432</v>
      </c>
      <c r="M351">
        <v>866</v>
      </c>
      <c r="O351" t="s">
        <v>1528</v>
      </c>
      <c r="P351">
        <f t="shared" si="63"/>
        <v>2721</v>
      </c>
    </row>
    <row r="352" spans="1:16" x14ac:dyDescent="0.25">
      <c r="A352" t="s">
        <v>1527</v>
      </c>
      <c r="B352">
        <v>2585</v>
      </c>
      <c r="C352">
        <v>1283</v>
      </c>
      <c r="D352">
        <v>1302</v>
      </c>
      <c r="E352">
        <v>508</v>
      </c>
      <c r="F352">
        <v>305</v>
      </c>
      <c r="G352">
        <v>203</v>
      </c>
      <c r="H352">
        <v>871</v>
      </c>
      <c r="I352">
        <v>525</v>
      </c>
      <c r="J352">
        <v>346</v>
      </c>
      <c r="K352">
        <v>1206</v>
      </c>
      <c r="L352">
        <v>453</v>
      </c>
      <c r="M352">
        <v>753</v>
      </c>
      <c r="O352" t="s">
        <v>1527</v>
      </c>
      <c r="P352">
        <f t="shared" si="63"/>
        <v>2585</v>
      </c>
    </row>
    <row r="353" spans="1:16" x14ac:dyDescent="0.25">
      <c r="A353" t="s">
        <v>1526</v>
      </c>
      <c r="B353">
        <v>2683</v>
      </c>
      <c r="C353">
        <v>1326</v>
      </c>
      <c r="D353">
        <v>1357</v>
      </c>
      <c r="E353">
        <v>483</v>
      </c>
      <c r="F353">
        <v>313</v>
      </c>
      <c r="G353">
        <v>170</v>
      </c>
      <c r="H353">
        <v>913</v>
      </c>
      <c r="I353">
        <v>540</v>
      </c>
      <c r="J353">
        <v>373</v>
      </c>
      <c r="K353">
        <v>1287</v>
      </c>
      <c r="L353">
        <v>473</v>
      </c>
      <c r="M353">
        <v>814</v>
      </c>
      <c r="O353" t="s">
        <v>1526</v>
      </c>
      <c r="P353">
        <f t="shared" si="63"/>
        <v>2683</v>
      </c>
    </row>
    <row r="354" spans="1:16" x14ac:dyDescent="0.25">
      <c r="A354" t="s">
        <v>1525</v>
      </c>
      <c r="B354">
        <v>2751</v>
      </c>
      <c r="C354">
        <v>1335</v>
      </c>
      <c r="D354">
        <v>1416</v>
      </c>
      <c r="E354">
        <v>466</v>
      </c>
      <c r="F354">
        <v>291</v>
      </c>
      <c r="G354">
        <v>175</v>
      </c>
      <c r="H354">
        <v>909</v>
      </c>
      <c r="I354">
        <v>543</v>
      </c>
      <c r="J354">
        <v>366</v>
      </c>
      <c r="K354">
        <v>1376</v>
      </c>
      <c r="L354">
        <v>501</v>
      </c>
      <c r="M354">
        <v>875</v>
      </c>
      <c r="O354" t="s">
        <v>1525</v>
      </c>
      <c r="P354">
        <f t="shared" si="63"/>
        <v>2751</v>
      </c>
    </row>
    <row r="355" spans="1:16" x14ac:dyDescent="0.25">
      <c r="A355" t="s">
        <v>1524</v>
      </c>
      <c r="B355">
        <v>2475</v>
      </c>
      <c r="C355">
        <v>1170</v>
      </c>
      <c r="D355">
        <v>1305</v>
      </c>
      <c r="E355">
        <v>447</v>
      </c>
      <c r="F355">
        <v>277</v>
      </c>
      <c r="G355">
        <v>170</v>
      </c>
      <c r="H355">
        <v>819</v>
      </c>
      <c r="I355">
        <v>468</v>
      </c>
      <c r="J355">
        <v>351</v>
      </c>
      <c r="K355">
        <v>1209</v>
      </c>
      <c r="L355">
        <v>425</v>
      </c>
      <c r="M355">
        <v>784</v>
      </c>
      <c r="O355" t="s">
        <v>1524</v>
      </c>
      <c r="P355">
        <f t="shared" si="63"/>
        <v>2475</v>
      </c>
    </row>
    <row r="356" spans="1:16" x14ac:dyDescent="0.25">
      <c r="A356" t="s">
        <v>1523</v>
      </c>
      <c r="B356">
        <v>2405</v>
      </c>
      <c r="C356">
        <v>1129</v>
      </c>
      <c r="D356">
        <v>1276</v>
      </c>
      <c r="E356">
        <v>473</v>
      </c>
      <c r="F356">
        <v>282</v>
      </c>
      <c r="G356">
        <v>191</v>
      </c>
      <c r="H356">
        <v>774</v>
      </c>
      <c r="I356">
        <v>442</v>
      </c>
      <c r="J356">
        <v>332</v>
      </c>
      <c r="K356">
        <v>1158</v>
      </c>
      <c r="L356">
        <v>405</v>
      </c>
      <c r="M356">
        <v>753</v>
      </c>
      <c r="O356" t="s">
        <v>1523</v>
      </c>
      <c r="P356">
        <f t="shared" si="63"/>
        <v>2405</v>
      </c>
    </row>
    <row r="357" spans="1:16" x14ac:dyDescent="0.25">
      <c r="A357" t="s">
        <v>1522</v>
      </c>
      <c r="B357">
        <v>2519</v>
      </c>
      <c r="C357">
        <v>1231</v>
      </c>
      <c r="D357">
        <v>1288</v>
      </c>
      <c r="E357">
        <v>519</v>
      </c>
      <c r="F357">
        <v>324</v>
      </c>
      <c r="G357">
        <v>195</v>
      </c>
      <c r="H357">
        <v>848</v>
      </c>
      <c r="I357">
        <v>496</v>
      </c>
      <c r="J357">
        <v>352</v>
      </c>
      <c r="K357">
        <v>1152</v>
      </c>
      <c r="L357">
        <v>411</v>
      </c>
      <c r="M357">
        <v>741</v>
      </c>
      <c r="O357" t="s">
        <v>1522</v>
      </c>
      <c r="P357">
        <f t="shared" si="63"/>
        <v>2519</v>
      </c>
    </row>
    <row r="358" spans="1:16" x14ac:dyDescent="0.25">
      <c r="A358" t="s">
        <v>1521</v>
      </c>
      <c r="B358">
        <v>2438</v>
      </c>
      <c r="C358">
        <v>1255</v>
      </c>
      <c r="D358">
        <v>1183</v>
      </c>
      <c r="E358">
        <v>502</v>
      </c>
      <c r="F358">
        <v>310</v>
      </c>
      <c r="G358">
        <v>192</v>
      </c>
      <c r="H358">
        <v>837</v>
      </c>
      <c r="I358">
        <v>519</v>
      </c>
      <c r="J358">
        <v>318</v>
      </c>
      <c r="K358">
        <v>1099</v>
      </c>
      <c r="L358">
        <v>426</v>
      </c>
      <c r="M358">
        <v>673</v>
      </c>
      <c r="O358" t="s">
        <v>1521</v>
      </c>
      <c r="P358">
        <f t="shared" si="63"/>
        <v>2438</v>
      </c>
    </row>
    <row r="359" spans="1:16" x14ac:dyDescent="0.25">
      <c r="A359" t="s">
        <v>1520</v>
      </c>
      <c r="B359">
        <v>2450</v>
      </c>
      <c r="C359">
        <v>1160</v>
      </c>
      <c r="D359">
        <v>1290</v>
      </c>
      <c r="E359">
        <v>507</v>
      </c>
      <c r="F359">
        <v>305</v>
      </c>
      <c r="G359">
        <v>202</v>
      </c>
      <c r="H359">
        <v>808</v>
      </c>
      <c r="I359">
        <v>451</v>
      </c>
      <c r="J359">
        <v>357</v>
      </c>
      <c r="K359">
        <v>1135</v>
      </c>
      <c r="L359">
        <v>404</v>
      </c>
      <c r="M359">
        <v>731</v>
      </c>
      <c r="O359" t="s">
        <v>1520</v>
      </c>
      <c r="P359">
        <f t="shared" si="63"/>
        <v>2450</v>
      </c>
    </row>
    <row r="360" spans="1:16" x14ac:dyDescent="0.25">
      <c r="A360" t="s">
        <v>1519</v>
      </c>
      <c r="B360">
        <v>2511</v>
      </c>
      <c r="C360">
        <v>1207</v>
      </c>
      <c r="D360">
        <v>1304</v>
      </c>
      <c r="E360">
        <v>520</v>
      </c>
      <c r="F360">
        <v>320</v>
      </c>
      <c r="G360">
        <v>200</v>
      </c>
      <c r="H360">
        <v>801</v>
      </c>
      <c r="I360">
        <v>459</v>
      </c>
      <c r="J360">
        <v>342</v>
      </c>
      <c r="K360">
        <v>1190</v>
      </c>
      <c r="L360">
        <v>428</v>
      </c>
      <c r="M360">
        <v>762</v>
      </c>
      <c r="O360" t="s">
        <v>1519</v>
      </c>
      <c r="P360">
        <f t="shared" si="63"/>
        <v>2511</v>
      </c>
    </row>
    <row r="361" spans="1:16" x14ac:dyDescent="0.25">
      <c r="A361" t="s">
        <v>1518</v>
      </c>
      <c r="B361">
        <v>2648</v>
      </c>
      <c r="C361">
        <v>1227</v>
      </c>
      <c r="D361">
        <v>1421</v>
      </c>
      <c r="E361">
        <v>496</v>
      </c>
      <c r="F361">
        <v>281</v>
      </c>
      <c r="G361">
        <v>215</v>
      </c>
      <c r="H361">
        <v>914</v>
      </c>
      <c r="I361">
        <v>535</v>
      </c>
      <c r="J361">
        <v>379</v>
      </c>
      <c r="K361">
        <v>1238</v>
      </c>
      <c r="L361">
        <v>411</v>
      </c>
      <c r="M361">
        <v>827</v>
      </c>
      <c r="O361" t="s">
        <v>1518</v>
      </c>
      <c r="P361">
        <f t="shared" si="63"/>
        <v>2648</v>
      </c>
    </row>
    <row r="362" spans="1:16" x14ac:dyDescent="0.25">
      <c r="A362" t="s">
        <v>1517</v>
      </c>
      <c r="B362">
        <v>2441</v>
      </c>
      <c r="C362">
        <v>1146</v>
      </c>
      <c r="D362">
        <v>1295</v>
      </c>
      <c r="E362">
        <v>476</v>
      </c>
      <c r="F362">
        <v>286</v>
      </c>
      <c r="G362">
        <v>190</v>
      </c>
      <c r="H362">
        <v>795</v>
      </c>
      <c r="I362">
        <v>449</v>
      </c>
      <c r="J362">
        <v>346</v>
      </c>
      <c r="K362">
        <v>1170</v>
      </c>
      <c r="L362">
        <v>411</v>
      </c>
      <c r="M362">
        <v>759</v>
      </c>
      <c r="O362" t="s">
        <v>1517</v>
      </c>
      <c r="P362">
        <f t="shared" si="63"/>
        <v>2441</v>
      </c>
    </row>
    <row r="363" spans="1:16" x14ac:dyDescent="0.25">
      <c r="A363" t="s">
        <v>1516</v>
      </c>
      <c r="B363">
        <v>2482</v>
      </c>
      <c r="C363">
        <v>1194</v>
      </c>
      <c r="D363">
        <v>1288</v>
      </c>
      <c r="E363">
        <v>534</v>
      </c>
      <c r="F363">
        <v>326</v>
      </c>
      <c r="G363">
        <v>208</v>
      </c>
      <c r="H363">
        <v>806</v>
      </c>
      <c r="I363">
        <v>452</v>
      </c>
      <c r="J363">
        <v>354</v>
      </c>
      <c r="K363">
        <v>1142</v>
      </c>
      <c r="L363">
        <v>416</v>
      </c>
      <c r="M363">
        <v>726</v>
      </c>
      <c r="O363" t="s">
        <v>1516</v>
      </c>
      <c r="P363">
        <f t="shared" si="63"/>
        <v>2482</v>
      </c>
    </row>
    <row r="364" spans="1:16" x14ac:dyDescent="0.25">
      <c r="A364" t="s">
        <v>1515</v>
      </c>
      <c r="B364">
        <v>2403</v>
      </c>
      <c r="C364">
        <v>1149</v>
      </c>
      <c r="D364">
        <v>1254</v>
      </c>
      <c r="E364">
        <v>473</v>
      </c>
      <c r="F364">
        <v>292</v>
      </c>
      <c r="G364">
        <v>181</v>
      </c>
      <c r="H364">
        <v>808</v>
      </c>
      <c r="I364">
        <v>460</v>
      </c>
      <c r="J364">
        <v>348</v>
      </c>
      <c r="K364">
        <v>1122</v>
      </c>
      <c r="L364">
        <v>397</v>
      </c>
      <c r="M364">
        <v>725</v>
      </c>
      <c r="O364" t="s">
        <v>1515</v>
      </c>
      <c r="P364">
        <f t="shared" si="63"/>
        <v>2403</v>
      </c>
    </row>
    <row r="365" spans="1:16" x14ac:dyDescent="0.25">
      <c r="A365" t="s">
        <v>1514</v>
      </c>
      <c r="B365">
        <v>2577</v>
      </c>
      <c r="C365">
        <v>1239</v>
      </c>
      <c r="D365">
        <v>1338</v>
      </c>
      <c r="E365">
        <v>538</v>
      </c>
      <c r="F365">
        <v>311</v>
      </c>
      <c r="G365">
        <v>227</v>
      </c>
      <c r="H365">
        <v>880</v>
      </c>
      <c r="I365">
        <v>517</v>
      </c>
      <c r="J365">
        <v>363</v>
      </c>
      <c r="K365">
        <v>1159</v>
      </c>
      <c r="L365">
        <v>411</v>
      </c>
      <c r="M365">
        <v>748</v>
      </c>
      <c r="O365" t="s">
        <v>1514</v>
      </c>
      <c r="P365">
        <f t="shared" si="63"/>
        <v>2577</v>
      </c>
    </row>
    <row r="366" spans="1:16" x14ac:dyDescent="0.25">
      <c r="A366" t="s">
        <v>1513</v>
      </c>
      <c r="B366">
        <v>2588</v>
      </c>
      <c r="C366">
        <v>1261</v>
      </c>
      <c r="D366">
        <v>1327</v>
      </c>
      <c r="E366">
        <v>555</v>
      </c>
      <c r="F366">
        <v>343</v>
      </c>
      <c r="G366">
        <v>212</v>
      </c>
      <c r="H366">
        <v>879</v>
      </c>
      <c r="I366">
        <v>492</v>
      </c>
      <c r="J366">
        <v>387</v>
      </c>
      <c r="K366">
        <v>1154</v>
      </c>
      <c r="L366">
        <v>426</v>
      </c>
      <c r="M366">
        <v>728</v>
      </c>
      <c r="O366" t="s">
        <v>1513</v>
      </c>
      <c r="P366">
        <f t="shared" si="63"/>
        <v>2588</v>
      </c>
    </row>
    <row r="367" spans="1:16" x14ac:dyDescent="0.25">
      <c r="A367" t="s">
        <v>1512</v>
      </c>
      <c r="B367">
        <v>2607</v>
      </c>
      <c r="C367">
        <v>1281</v>
      </c>
      <c r="D367">
        <v>1326</v>
      </c>
      <c r="E367">
        <v>509</v>
      </c>
      <c r="F367">
        <v>314</v>
      </c>
      <c r="G367">
        <v>195</v>
      </c>
      <c r="H367">
        <v>868</v>
      </c>
      <c r="I367">
        <v>495</v>
      </c>
      <c r="J367">
        <v>373</v>
      </c>
      <c r="K367">
        <v>1230</v>
      </c>
      <c r="L367">
        <v>472</v>
      </c>
      <c r="M367">
        <v>758</v>
      </c>
      <c r="O367" t="s">
        <v>1512</v>
      </c>
      <c r="P367">
        <f t="shared" si="63"/>
        <v>2607</v>
      </c>
    </row>
    <row r="368" spans="1:16" x14ac:dyDescent="0.25">
      <c r="A368" t="s">
        <v>1511</v>
      </c>
      <c r="B368">
        <v>2567</v>
      </c>
      <c r="C368">
        <v>1276</v>
      </c>
      <c r="D368">
        <v>1291</v>
      </c>
      <c r="E368">
        <v>479</v>
      </c>
      <c r="F368">
        <v>274</v>
      </c>
      <c r="G368">
        <v>205</v>
      </c>
      <c r="H368">
        <v>926</v>
      </c>
      <c r="I368">
        <v>555</v>
      </c>
      <c r="J368">
        <v>371</v>
      </c>
      <c r="K368">
        <v>1162</v>
      </c>
      <c r="L368">
        <v>447</v>
      </c>
      <c r="M368">
        <v>715</v>
      </c>
      <c r="O368" t="s">
        <v>1511</v>
      </c>
      <c r="P368">
        <f t="shared" si="63"/>
        <v>2567</v>
      </c>
    </row>
    <row r="369" spans="1:16" x14ac:dyDescent="0.25">
      <c r="A369" t="s">
        <v>1510</v>
      </c>
      <c r="B369">
        <v>2701</v>
      </c>
      <c r="C369">
        <v>1300</v>
      </c>
      <c r="D369">
        <v>1401</v>
      </c>
      <c r="E369">
        <v>534</v>
      </c>
      <c r="F369">
        <v>320</v>
      </c>
      <c r="G369">
        <v>214</v>
      </c>
      <c r="H369">
        <v>969</v>
      </c>
      <c r="I369">
        <v>554</v>
      </c>
      <c r="J369">
        <v>415</v>
      </c>
      <c r="K369">
        <v>1198</v>
      </c>
      <c r="L369">
        <v>426</v>
      </c>
      <c r="M369">
        <v>772</v>
      </c>
      <c r="O369" t="s">
        <v>1510</v>
      </c>
      <c r="P369">
        <f t="shared" si="63"/>
        <v>2701</v>
      </c>
    </row>
    <row r="370" spans="1:16" x14ac:dyDescent="0.25">
      <c r="A370" t="s">
        <v>1509</v>
      </c>
      <c r="B370">
        <v>2568</v>
      </c>
      <c r="C370">
        <v>1299</v>
      </c>
      <c r="D370">
        <v>1269</v>
      </c>
      <c r="E370">
        <v>553</v>
      </c>
      <c r="F370">
        <v>352</v>
      </c>
      <c r="G370">
        <v>201</v>
      </c>
      <c r="H370">
        <v>821</v>
      </c>
      <c r="I370">
        <v>484</v>
      </c>
      <c r="J370">
        <v>337</v>
      </c>
      <c r="K370">
        <v>1194</v>
      </c>
      <c r="L370">
        <v>463</v>
      </c>
      <c r="M370">
        <v>731</v>
      </c>
      <c r="O370" t="s">
        <v>1509</v>
      </c>
      <c r="P370">
        <f t="shared" si="63"/>
        <v>2568</v>
      </c>
    </row>
    <row r="371" spans="1:16" x14ac:dyDescent="0.25">
      <c r="A371" t="s">
        <v>1508</v>
      </c>
      <c r="B371">
        <v>2519</v>
      </c>
      <c r="C371">
        <v>1221</v>
      </c>
      <c r="D371">
        <v>1298</v>
      </c>
      <c r="E371">
        <v>507</v>
      </c>
      <c r="F371">
        <v>300</v>
      </c>
      <c r="G371">
        <v>207</v>
      </c>
      <c r="H371">
        <v>837</v>
      </c>
      <c r="I371">
        <v>490</v>
      </c>
      <c r="J371">
        <v>347</v>
      </c>
      <c r="K371">
        <v>1175</v>
      </c>
      <c r="L371">
        <v>431</v>
      </c>
      <c r="M371">
        <v>744</v>
      </c>
      <c r="O371" t="s">
        <v>1508</v>
      </c>
      <c r="P371">
        <f t="shared" si="63"/>
        <v>2519</v>
      </c>
    </row>
    <row r="372" spans="1:16" x14ac:dyDescent="0.25">
      <c r="A372" t="s">
        <v>1507</v>
      </c>
      <c r="B372">
        <v>2535</v>
      </c>
      <c r="C372">
        <v>1251</v>
      </c>
      <c r="D372">
        <v>1284</v>
      </c>
      <c r="E372">
        <v>474</v>
      </c>
      <c r="F372">
        <v>293</v>
      </c>
      <c r="G372">
        <v>181</v>
      </c>
      <c r="H372">
        <v>862</v>
      </c>
      <c r="I372">
        <v>494</v>
      </c>
      <c r="J372">
        <v>368</v>
      </c>
      <c r="K372">
        <v>1199</v>
      </c>
      <c r="L372">
        <v>464</v>
      </c>
      <c r="M372">
        <v>735</v>
      </c>
      <c r="O372" t="s">
        <v>1507</v>
      </c>
      <c r="P372">
        <f t="shared" si="63"/>
        <v>2535</v>
      </c>
    </row>
    <row r="373" spans="1:16" x14ac:dyDescent="0.25">
      <c r="A373" t="s">
        <v>1506</v>
      </c>
      <c r="B373">
        <v>2674</v>
      </c>
      <c r="C373">
        <v>1329</v>
      </c>
      <c r="D373">
        <v>1345</v>
      </c>
      <c r="E373">
        <v>520</v>
      </c>
      <c r="F373">
        <v>321</v>
      </c>
      <c r="G373">
        <v>199</v>
      </c>
      <c r="H373">
        <v>928</v>
      </c>
      <c r="I373">
        <v>546</v>
      </c>
      <c r="J373">
        <v>382</v>
      </c>
      <c r="K373">
        <v>1226</v>
      </c>
      <c r="L373">
        <v>462</v>
      </c>
      <c r="M373">
        <v>764</v>
      </c>
      <c r="O373" t="s">
        <v>1506</v>
      </c>
      <c r="P373">
        <f t="shared" si="63"/>
        <v>2674</v>
      </c>
    </row>
    <row r="374" spans="1:16" x14ac:dyDescent="0.25">
      <c r="A374" t="s">
        <v>1505</v>
      </c>
      <c r="B374">
        <v>2749</v>
      </c>
      <c r="C374">
        <v>1353</v>
      </c>
      <c r="D374">
        <v>1396</v>
      </c>
      <c r="E374">
        <v>549</v>
      </c>
      <c r="F374">
        <v>328</v>
      </c>
      <c r="G374">
        <v>221</v>
      </c>
      <c r="H374">
        <v>963</v>
      </c>
      <c r="I374">
        <v>572</v>
      </c>
      <c r="J374">
        <v>391</v>
      </c>
      <c r="K374">
        <v>1237</v>
      </c>
      <c r="L374">
        <v>453</v>
      </c>
      <c r="M374">
        <v>784</v>
      </c>
      <c r="O374" t="s">
        <v>1505</v>
      </c>
      <c r="P374">
        <f t="shared" si="63"/>
        <v>2749</v>
      </c>
    </row>
    <row r="375" spans="1:16" x14ac:dyDescent="0.25">
      <c r="A375" t="s">
        <v>1504</v>
      </c>
      <c r="B375">
        <v>2757</v>
      </c>
      <c r="C375">
        <v>1339</v>
      </c>
      <c r="D375">
        <v>1418</v>
      </c>
      <c r="E375">
        <v>544</v>
      </c>
      <c r="F375">
        <v>346</v>
      </c>
      <c r="G375">
        <v>198</v>
      </c>
      <c r="H375">
        <v>980</v>
      </c>
      <c r="I375">
        <v>569</v>
      </c>
      <c r="J375">
        <v>411</v>
      </c>
      <c r="K375">
        <v>1233</v>
      </c>
      <c r="L375">
        <v>424</v>
      </c>
      <c r="M375">
        <v>809</v>
      </c>
      <c r="O375" t="s">
        <v>1504</v>
      </c>
      <c r="P375">
        <f t="shared" si="63"/>
        <v>2757</v>
      </c>
    </row>
    <row r="376" spans="1:16" x14ac:dyDescent="0.25">
      <c r="A376" t="s">
        <v>1503</v>
      </c>
      <c r="B376">
        <v>2768</v>
      </c>
      <c r="C376">
        <v>1383</v>
      </c>
      <c r="D376">
        <v>1385</v>
      </c>
      <c r="E376">
        <v>537</v>
      </c>
      <c r="F376">
        <v>338</v>
      </c>
      <c r="G376">
        <v>199</v>
      </c>
      <c r="H376">
        <v>976</v>
      </c>
      <c r="I376">
        <v>572</v>
      </c>
      <c r="J376">
        <v>404</v>
      </c>
      <c r="K376">
        <v>1255</v>
      </c>
      <c r="L376">
        <v>473</v>
      </c>
      <c r="M376">
        <v>782</v>
      </c>
      <c r="O376" t="s">
        <v>1503</v>
      </c>
      <c r="P376">
        <f t="shared" si="63"/>
        <v>2768</v>
      </c>
    </row>
    <row r="377" spans="1:16" x14ac:dyDescent="0.25">
      <c r="A377" t="s">
        <v>1502</v>
      </c>
      <c r="B377">
        <v>2797</v>
      </c>
      <c r="C377">
        <v>1365</v>
      </c>
      <c r="D377">
        <v>1432</v>
      </c>
      <c r="E377">
        <v>551</v>
      </c>
      <c r="F377">
        <v>339</v>
      </c>
      <c r="G377">
        <v>212</v>
      </c>
      <c r="H377">
        <v>968</v>
      </c>
      <c r="I377">
        <v>569</v>
      </c>
      <c r="J377">
        <v>399</v>
      </c>
      <c r="K377">
        <v>1278</v>
      </c>
      <c r="L377">
        <v>457</v>
      </c>
      <c r="M377">
        <v>821</v>
      </c>
      <c r="O377" t="s">
        <v>1502</v>
      </c>
      <c r="P377">
        <f t="shared" si="63"/>
        <v>2797</v>
      </c>
    </row>
    <row r="378" spans="1:16" x14ac:dyDescent="0.25">
      <c r="A378" t="s">
        <v>1501</v>
      </c>
      <c r="B378">
        <v>2982</v>
      </c>
      <c r="C378">
        <v>1385</v>
      </c>
      <c r="D378">
        <v>1597</v>
      </c>
      <c r="E378">
        <v>563</v>
      </c>
      <c r="F378">
        <v>327</v>
      </c>
      <c r="G378">
        <v>236</v>
      </c>
      <c r="H378">
        <v>1063</v>
      </c>
      <c r="I378">
        <v>589</v>
      </c>
      <c r="J378">
        <v>474</v>
      </c>
      <c r="K378">
        <v>1356</v>
      </c>
      <c r="L378">
        <v>469</v>
      </c>
      <c r="M378">
        <v>887</v>
      </c>
      <c r="O378" t="s">
        <v>1501</v>
      </c>
      <c r="P378">
        <f t="shared" si="63"/>
        <v>2982</v>
      </c>
    </row>
    <row r="379" spans="1:16" x14ac:dyDescent="0.25">
      <c r="A379" t="s">
        <v>1500</v>
      </c>
      <c r="B379">
        <v>2900</v>
      </c>
      <c r="C379">
        <v>1431</v>
      </c>
      <c r="D379">
        <v>1469</v>
      </c>
      <c r="E379">
        <v>532</v>
      </c>
      <c r="F379">
        <v>329</v>
      </c>
      <c r="G379">
        <v>203</v>
      </c>
      <c r="H379">
        <v>944</v>
      </c>
      <c r="I379">
        <v>546</v>
      </c>
      <c r="J379">
        <v>398</v>
      </c>
      <c r="K379">
        <v>1424</v>
      </c>
      <c r="L379">
        <v>556</v>
      </c>
      <c r="M379">
        <v>868</v>
      </c>
      <c r="O379" t="s">
        <v>1500</v>
      </c>
      <c r="P379">
        <f t="shared" si="63"/>
        <v>2900</v>
      </c>
    </row>
    <row r="380" spans="1:16" x14ac:dyDescent="0.25">
      <c r="A380" t="s">
        <v>1499</v>
      </c>
      <c r="B380">
        <v>424</v>
      </c>
      <c r="C380">
        <v>194</v>
      </c>
      <c r="D380">
        <v>230</v>
      </c>
      <c r="E380">
        <v>75</v>
      </c>
      <c r="F380">
        <v>45</v>
      </c>
      <c r="G380">
        <v>30</v>
      </c>
      <c r="H380">
        <v>155</v>
      </c>
      <c r="I380">
        <v>80</v>
      </c>
      <c r="J380">
        <v>75</v>
      </c>
      <c r="K380">
        <v>194</v>
      </c>
      <c r="L380">
        <v>69</v>
      </c>
      <c r="M380">
        <v>125</v>
      </c>
      <c r="O380" t="s">
        <v>1499</v>
      </c>
      <c r="P380">
        <f t="shared" si="63"/>
        <v>424</v>
      </c>
    </row>
    <row r="381" spans="1:16" x14ac:dyDescent="0.25">
      <c r="A381">
        <v>2001</v>
      </c>
      <c r="B381">
        <v>140377</v>
      </c>
      <c r="C381">
        <v>68319</v>
      </c>
      <c r="D381">
        <v>72058</v>
      </c>
      <c r="E381">
        <v>26667</v>
      </c>
      <c r="F381">
        <v>16178</v>
      </c>
      <c r="G381">
        <v>10489</v>
      </c>
      <c r="H381">
        <v>47069</v>
      </c>
      <c r="I381">
        <v>27670</v>
      </c>
      <c r="J381">
        <v>19399</v>
      </c>
      <c r="K381">
        <v>66641</v>
      </c>
      <c r="L381">
        <v>24471</v>
      </c>
      <c r="M381">
        <v>42170</v>
      </c>
      <c r="O381">
        <v>2001</v>
      </c>
      <c r="P381">
        <f t="shared" si="63"/>
        <v>140377</v>
      </c>
    </row>
    <row r="382" spans="1:16" x14ac:dyDescent="0.25">
      <c r="A382" t="s">
        <v>1498</v>
      </c>
      <c r="B382">
        <v>2522</v>
      </c>
      <c r="C382">
        <v>1226</v>
      </c>
      <c r="D382">
        <v>1296</v>
      </c>
      <c r="E382">
        <v>440</v>
      </c>
      <c r="F382">
        <v>267</v>
      </c>
      <c r="G382">
        <v>173</v>
      </c>
      <c r="H382">
        <v>800</v>
      </c>
      <c r="I382">
        <v>481</v>
      </c>
      <c r="J382">
        <v>319</v>
      </c>
      <c r="K382">
        <v>1282</v>
      </c>
      <c r="L382">
        <v>478</v>
      </c>
      <c r="M382">
        <v>804</v>
      </c>
      <c r="O382" t="s">
        <v>1498</v>
      </c>
      <c r="P382">
        <f t="shared" si="63"/>
        <v>2522</v>
      </c>
    </row>
    <row r="383" spans="1:16" x14ac:dyDescent="0.25">
      <c r="A383" t="s">
        <v>1497</v>
      </c>
      <c r="B383">
        <v>3145</v>
      </c>
      <c r="C383">
        <v>1465</v>
      </c>
      <c r="D383">
        <v>1680</v>
      </c>
      <c r="E383">
        <v>531</v>
      </c>
      <c r="F383">
        <v>326</v>
      </c>
      <c r="G383">
        <v>205</v>
      </c>
      <c r="H383">
        <v>1001</v>
      </c>
      <c r="I383">
        <v>569</v>
      </c>
      <c r="J383">
        <v>432</v>
      </c>
      <c r="K383">
        <v>1613</v>
      </c>
      <c r="L383">
        <v>570</v>
      </c>
      <c r="M383">
        <v>1043</v>
      </c>
      <c r="O383" t="s">
        <v>1497</v>
      </c>
      <c r="P383">
        <f t="shared" si="63"/>
        <v>3145</v>
      </c>
    </row>
    <row r="384" spans="1:16" x14ac:dyDescent="0.25">
      <c r="A384" t="s">
        <v>1496</v>
      </c>
      <c r="B384">
        <v>3032</v>
      </c>
      <c r="C384">
        <v>1436</v>
      </c>
      <c r="D384">
        <v>1596</v>
      </c>
      <c r="E384">
        <v>499</v>
      </c>
      <c r="F384">
        <v>284</v>
      </c>
      <c r="G384">
        <v>215</v>
      </c>
      <c r="H384">
        <v>989</v>
      </c>
      <c r="I384">
        <v>541</v>
      </c>
      <c r="J384">
        <v>448</v>
      </c>
      <c r="K384">
        <v>1544</v>
      </c>
      <c r="L384">
        <v>611</v>
      </c>
      <c r="M384">
        <v>933</v>
      </c>
      <c r="O384" t="s">
        <v>1496</v>
      </c>
      <c r="P384">
        <f t="shared" si="63"/>
        <v>3032</v>
      </c>
    </row>
    <row r="385" spans="1:16" x14ac:dyDescent="0.25">
      <c r="A385" t="s">
        <v>1495</v>
      </c>
      <c r="B385">
        <v>3079</v>
      </c>
      <c r="C385">
        <v>1491</v>
      </c>
      <c r="D385">
        <v>1588</v>
      </c>
      <c r="E385">
        <v>554</v>
      </c>
      <c r="F385">
        <v>336</v>
      </c>
      <c r="G385">
        <v>218</v>
      </c>
      <c r="H385">
        <v>944</v>
      </c>
      <c r="I385">
        <v>571</v>
      </c>
      <c r="J385">
        <v>373</v>
      </c>
      <c r="K385">
        <v>1581</v>
      </c>
      <c r="L385">
        <v>584</v>
      </c>
      <c r="M385">
        <v>997</v>
      </c>
      <c r="O385" t="s">
        <v>1495</v>
      </c>
      <c r="P385">
        <f t="shared" si="63"/>
        <v>3079</v>
      </c>
    </row>
    <row r="386" spans="1:16" x14ac:dyDescent="0.25">
      <c r="A386" t="s">
        <v>1494</v>
      </c>
      <c r="B386">
        <v>2938</v>
      </c>
      <c r="C386">
        <v>1431</v>
      </c>
      <c r="D386">
        <v>1507</v>
      </c>
      <c r="E386">
        <v>524</v>
      </c>
      <c r="F386">
        <v>306</v>
      </c>
      <c r="G386">
        <v>218</v>
      </c>
      <c r="H386">
        <v>913</v>
      </c>
      <c r="I386">
        <v>549</v>
      </c>
      <c r="J386">
        <v>364</v>
      </c>
      <c r="K386">
        <v>1501</v>
      </c>
      <c r="L386">
        <v>576</v>
      </c>
      <c r="M386">
        <v>925</v>
      </c>
      <c r="O386" t="s">
        <v>1494</v>
      </c>
      <c r="P386">
        <f t="shared" si="63"/>
        <v>2938</v>
      </c>
    </row>
    <row r="387" spans="1:16" x14ac:dyDescent="0.25">
      <c r="A387" t="s">
        <v>1493</v>
      </c>
      <c r="B387">
        <v>2859</v>
      </c>
      <c r="C387">
        <v>1369</v>
      </c>
      <c r="D387">
        <v>1490</v>
      </c>
      <c r="E387">
        <v>520</v>
      </c>
      <c r="F387">
        <v>287</v>
      </c>
      <c r="G387">
        <v>233</v>
      </c>
      <c r="H387">
        <v>912</v>
      </c>
      <c r="I387">
        <v>561</v>
      </c>
      <c r="J387">
        <v>351</v>
      </c>
      <c r="K387">
        <v>1427</v>
      </c>
      <c r="L387">
        <v>521</v>
      </c>
      <c r="M387">
        <v>906</v>
      </c>
      <c r="O387" t="s">
        <v>1493</v>
      </c>
      <c r="P387">
        <f t="shared" si="63"/>
        <v>2859</v>
      </c>
    </row>
    <row r="388" spans="1:16" x14ac:dyDescent="0.25">
      <c r="A388" t="s">
        <v>1492</v>
      </c>
      <c r="B388">
        <v>2778</v>
      </c>
      <c r="C388">
        <v>1340</v>
      </c>
      <c r="D388">
        <v>1438</v>
      </c>
      <c r="E388">
        <v>505</v>
      </c>
      <c r="F388">
        <v>291</v>
      </c>
      <c r="G388">
        <v>214</v>
      </c>
      <c r="H388">
        <v>884</v>
      </c>
      <c r="I388">
        <v>529</v>
      </c>
      <c r="J388">
        <v>355</v>
      </c>
      <c r="K388">
        <v>1389</v>
      </c>
      <c r="L388">
        <v>520</v>
      </c>
      <c r="M388">
        <v>869</v>
      </c>
      <c r="O388" t="s">
        <v>1492</v>
      </c>
      <c r="P388">
        <f t="shared" si="63"/>
        <v>2778</v>
      </c>
    </row>
    <row r="389" spans="1:16" x14ac:dyDescent="0.25">
      <c r="A389" t="s">
        <v>1491</v>
      </c>
      <c r="B389">
        <v>2957</v>
      </c>
      <c r="C389">
        <v>1434</v>
      </c>
      <c r="D389">
        <v>1523</v>
      </c>
      <c r="E389">
        <v>523</v>
      </c>
      <c r="F389">
        <v>302</v>
      </c>
      <c r="G389">
        <v>221</v>
      </c>
      <c r="H389">
        <v>930</v>
      </c>
      <c r="I389">
        <v>575</v>
      </c>
      <c r="J389">
        <v>355</v>
      </c>
      <c r="K389">
        <v>1504</v>
      </c>
      <c r="L389">
        <v>557</v>
      </c>
      <c r="M389">
        <v>947</v>
      </c>
      <c r="O389" t="s">
        <v>1491</v>
      </c>
      <c r="P389">
        <f t="shared" si="63"/>
        <v>2957</v>
      </c>
    </row>
    <row r="390" spans="1:16" x14ac:dyDescent="0.25">
      <c r="A390" t="s">
        <v>1490</v>
      </c>
      <c r="B390">
        <v>3231</v>
      </c>
      <c r="C390">
        <v>1532</v>
      </c>
      <c r="D390">
        <v>1699</v>
      </c>
      <c r="E390">
        <v>533</v>
      </c>
      <c r="F390">
        <v>310</v>
      </c>
      <c r="G390">
        <v>223</v>
      </c>
      <c r="H390">
        <v>1112</v>
      </c>
      <c r="I390">
        <v>655</v>
      </c>
      <c r="J390">
        <v>457</v>
      </c>
      <c r="K390">
        <v>1586</v>
      </c>
      <c r="L390">
        <v>567</v>
      </c>
      <c r="M390">
        <v>1019</v>
      </c>
      <c r="O390" t="s">
        <v>1490</v>
      </c>
      <c r="P390">
        <f t="shared" si="63"/>
        <v>3231</v>
      </c>
    </row>
    <row r="391" spans="1:16" x14ac:dyDescent="0.25">
      <c r="A391" t="s">
        <v>1489</v>
      </c>
      <c r="B391">
        <v>3015</v>
      </c>
      <c r="C391">
        <v>1389</v>
      </c>
      <c r="D391">
        <v>1626</v>
      </c>
      <c r="E391">
        <v>500</v>
      </c>
      <c r="F391">
        <v>287</v>
      </c>
      <c r="G391">
        <v>213</v>
      </c>
      <c r="H391">
        <v>999</v>
      </c>
      <c r="I391">
        <v>559</v>
      </c>
      <c r="J391">
        <v>440</v>
      </c>
      <c r="K391">
        <v>1516</v>
      </c>
      <c r="L391">
        <v>543</v>
      </c>
      <c r="M391">
        <v>973</v>
      </c>
      <c r="O391" t="s">
        <v>1489</v>
      </c>
      <c r="P391">
        <f t="shared" ref="P391:P454" si="64">B391</f>
        <v>3015</v>
      </c>
    </row>
    <row r="392" spans="1:16" x14ac:dyDescent="0.25">
      <c r="A392" t="s">
        <v>1488</v>
      </c>
      <c r="B392">
        <v>3088</v>
      </c>
      <c r="C392">
        <v>1496</v>
      </c>
      <c r="D392">
        <v>1592</v>
      </c>
      <c r="E392">
        <v>532</v>
      </c>
      <c r="F392">
        <v>327</v>
      </c>
      <c r="G392">
        <v>205</v>
      </c>
      <c r="H392">
        <v>956</v>
      </c>
      <c r="I392">
        <v>563</v>
      </c>
      <c r="J392">
        <v>393</v>
      </c>
      <c r="K392">
        <v>1600</v>
      </c>
      <c r="L392">
        <v>606</v>
      </c>
      <c r="M392">
        <v>994</v>
      </c>
      <c r="O392" t="s">
        <v>1488</v>
      </c>
      <c r="P392">
        <f t="shared" si="64"/>
        <v>3088</v>
      </c>
    </row>
    <row r="393" spans="1:16" x14ac:dyDescent="0.25">
      <c r="A393" t="s">
        <v>1487</v>
      </c>
      <c r="B393">
        <v>2938</v>
      </c>
      <c r="C393">
        <v>1419</v>
      </c>
      <c r="D393">
        <v>1519</v>
      </c>
      <c r="E393">
        <v>555</v>
      </c>
      <c r="F393">
        <v>326</v>
      </c>
      <c r="G393">
        <v>229</v>
      </c>
      <c r="H393">
        <v>917</v>
      </c>
      <c r="I393">
        <v>535</v>
      </c>
      <c r="J393">
        <v>382</v>
      </c>
      <c r="K393">
        <v>1466</v>
      </c>
      <c r="L393">
        <v>558</v>
      </c>
      <c r="M393">
        <v>908</v>
      </c>
      <c r="O393" t="s">
        <v>1487</v>
      </c>
      <c r="P393">
        <f t="shared" si="64"/>
        <v>2938</v>
      </c>
    </row>
    <row r="394" spans="1:16" x14ac:dyDescent="0.25">
      <c r="A394" t="s">
        <v>1486</v>
      </c>
      <c r="B394">
        <v>2903</v>
      </c>
      <c r="C394">
        <v>1427</v>
      </c>
      <c r="D394">
        <v>1476</v>
      </c>
      <c r="E394">
        <v>514</v>
      </c>
      <c r="F394">
        <v>315</v>
      </c>
      <c r="G394">
        <v>199</v>
      </c>
      <c r="H394">
        <v>951</v>
      </c>
      <c r="I394">
        <v>560</v>
      </c>
      <c r="J394">
        <v>391</v>
      </c>
      <c r="K394">
        <v>1438</v>
      </c>
      <c r="L394">
        <v>552</v>
      </c>
      <c r="M394">
        <v>886</v>
      </c>
      <c r="O394" t="s">
        <v>1486</v>
      </c>
      <c r="P394">
        <f t="shared" si="64"/>
        <v>2903</v>
      </c>
    </row>
    <row r="395" spans="1:16" x14ac:dyDescent="0.25">
      <c r="A395" t="s">
        <v>1485</v>
      </c>
      <c r="B395">
        <v>2795</v>
      </c>
      <c r="C395">
        <v>1367</v>
      </c>
      <c r="D395">
        <v>1428</v>
      </c>
      <c r="E395">
        <v>466</v>
      </c>
      <c r="F395">
        <v>281</v>
      </c>
      <c r="G395">
        <v>185</v>
      </c>
      <c r="H395">
        <v>910</v>
      </c>
      <c r="I395">
        <v>565</v>
      </c>
      <c r="J395">
        <v>345</v>
      </c>
      <c r="K395">
        <v>1419</v>
      </c>
      <c r="L395">
        <v>521</v>
      </c>
      <c r="M395">
        <v>898</v>
      </c>
      <c r="O395" t="s">
        <v>1485</v>
      </c>
      <c r="P395">
        <f t="shared" si="64"/>
        <v>2795</v>
      </c>
    </row>
    <row r="396" spans="1:16" x14ac:dyDescent="0.25">
      <c r="A396" t="s">
        <v>1484</v>
      </c>
      <c r="B396">
        <v>2874</v>
      </c>
      <c r="C396">
        <v>1403</v>
      </c>
      <c r="D396">
        <v>1471</v>
      </c>
      <c r="E396">
        <v>557</v>
      </c>
      <c r="F396">
        <v>334</v>
      </c>
      <c r="G396">
        <v>223</v>
      </c>
      <c r="H396">
        <v>972</v>
      </c>
      <c r="I396">
        <v>581</v>
      </c>
      <c r="J396">
        <v>391</v>
      </c>
      <c r="K396">
        <v>1345</v>
      </c>
      <c r="L396">
        <v>488</v>
      </c>
      <c r="M396">
        <v>857</v>
      </c>
      <c r="O396" t="s">
        <v>1484</v>
      </c>
      <c r="P396">
        <f t="shared" si="64"/>
        <v>2874</v>
      </c>
    </row>
    <row r="397" spans="1:16" x14ac:dyDescent="0.25">
      <c r="A397" t="s">
        <v>1483</v>
      </c>
      <c r="B397">
        <v>2778</v>
      </c>
      <c r="C397">
        <v>1348</v>
      </c>
      <c r="D397">
        <v>1430</v>
      </c>
      <c r="E397">
        <v>507</v>
      </c>
      <c r="F397">
        <v>310</v>
      </c>
      <c r="G397">
        <v>197</v>
      </c>
      <c r="H397">
        <v>900</v>
      </c>
      <c r="I397">
        <v>545</v>
      </c>
      <c r="J397">
        <v>355</v>
      </c>
      <c r="K397">
        <v>1371</v>
      </c>
      <c r="L397">
        <v>493</v>
      </c>
      <c r="M397">
        <v>878</v>
      </c>
      <c r="O397" t="s">
        <v>1483</v>
      </c>
      <c r="P397">
        <f t="shared" si="64"/>
        <v>2778</v>
      </c>
    </row>
    <row r="398" spans="1:16" x14ac:dyDescent="0.25">
      <c r="A398" t="s">
        <v>1482</v>
      </c>
      <c r="B398">
        <v>2780</v>
      </c>
      <c r="C398">
        <v>1392</v>
      </c>
      <c r="D398">
        <v>1388</v>
      </c>
      <c r="E398">
        <v>504</v>
      </c>
      <c r="F398">
        <v>305</v>
      </c>
      <c r="G398">
        <v>199</v>
      </c>
      <c r="H398">
        <v>931</v>
      </c>
      <c r="I398">
        <v>552</v>
      </c>
      <c r="J398">
        <v>379</v>
      </c>
      <c r="K398">
        <v>1345</v>
      </c>
      <c r="L398">
        <v>535</v>
      </c>
      <c r="M398">
        <v>810</v>
      </c>
      <c r="O398" t="s">
        <v>1482</v>
      </c>
      <c r="P398">
        <f t="shared" si="64"/>
        <v>2780</v>
      </c>
    </row>
    <row r="399" spans="1:16" x14ac:dyDescent="0.25">
      <c r="A399" t="s">
        <v>1481</v>
      </c>
      <c r="B399">
        <v>2638</v>
      </c>
      <c r="C399">
        <v>1324</v>
      </c>
      <c r="D399">
        <v>1314</v>
      </c>
      <c r="E399">
        <v>511</v>
      </c>
      <c r="F399">
        <v>315</v>
      </c>
      <c r="G399">
        <v>196</v>
      </c>
      <c r="H399">
        <v>862</v>
      </c>
      <c r="I399">
        <v>526</v>
      </c>
      <c r="J399">
        <v>336</v>
      </c>
      <c r="K399">
        <v>1265</v>
      </c>
      <c r="L399">
        <v>483</v>
      </c>
      <c r="M399">
        <v>782</v>
      </c>
      <c r="O399" t="s">
        <v>1481</v>
      </c>
      <c r="P399">
        <f t="shared" si="64"/>
        <v>2638</v>
      </c>
    </row>
    <row r="400" spans="1:16" x14ac:dyDescent="0.25">
      <c r="A400" t="s">
        <v>1480</v>
      </c>
      <c r="B400">
        <v>2590</v>
      </c>
      <c r="C400">
        <v>1271</v>
      </c>
      <c r="D400">
        <v>1319</v>
      </c>
      <c r="E400">
        <v>493</v>
      </c>
      <c r="F400">
        <v>310</v>
      </c>
      <c r="G400">
        <v>183</v>
      </c>
      <c r="H400">
        <v>841</v>
      </c>
      <c r="I400">
        <v>488</v>
      </c>
      <c r="J400">
        <v>353</v>
      </c>
      <c r="K400">
        <v>1256</v>
      </c>
      <c r="L400">
        <v>473</v>
      </c>
      <c r="M400">
        <v>783</v>
      </c>
      <c r="O400" t="s">
        <v>1480</v>
      </c>
      <c r="P400">
        <f t="shared" si="64"/>
        <v>2590</v>
      </c>
    </row>
    <row r="401" spans="1:16" x14ac:dyDescent="0.25">
      <c r="A401" t="s">
        <v>1479</v>
      </c>
      <c r="B401">
        <v>2620</v>
      </c>
      <c r="C401">
        <v>1303</v>
      </c>
      <c r="D401">
        <v>1317</v>
      </c>
      <c r="E401">
        <v>494</v>
      </c>
      <c r="F401">
        <v>312</v>
      </c>
      <c r="G401">
        <v>182</v>
      </c>
      <c r="H401">
        <v>897</v>
      </c>
      <c r="I401">
        <v>534</v>
      </c>
      <c r="J401">
        <v>363</v>
      </c>
      <c r="K401">
        <v>1229</v>
      </c>
      <c r="L401">
        <v>457</v>
      </c>
      <c r="M401">
        <v>772</v>
      </c>
      <c r="O401" t="s">
        <v>1479</v>
      </c>
      <c r="P401">
        <f t="shared" si="64"/>
        <v>2620</v>
      </c>
    </row>
    <row r="402" spans="1:16" x14ac:dyDescent="0.25">
      <c r="A402" t="s">
        <v>1478</v>
      </c>
      <c r="B402">
        <v>2555</v>
      </c>
      <c r="C402">
        <v>1234</v>
      </c>
      <c r="D402">
        <v>1321</v>
      </c>
      <c r="E402">
        <v>481</v>
      </c>
      <c r="F402">
        <v>296</v>
      </c>
      <c r="G402">
        <v>185</v>
      </c>
      <c r="H402">
        <v>866</v>
      </c>
      <c r="I402">
        <v>500</v>
      </c>
      <c r="J402">
        <v>366</v>
      </c>
      <c r="K402">
        <v>1208</v>
      </c>
      <c r="L402">
        <v>438</v>
      </c>
      <c r="M402">
        <v>770</v>
      </c>
      <c r="O402" t="s">
        <v>1478</v>
      </c>
      <c r="P402">
        <f t="shared" si="64"/>
        <v>2555</v>
      </c>
    </row>
    <row r="403" spans="1:16" x14ac:dyDescent="0.25">
      <c r="A403" t="s">
        <v>1477</v>
      </c>
      <c r="B403">
        <v>2641</v>
      </c>
      <c r="C403">
        <v>1240</v>
      </c>
      <c r="D403">
        <v>1401</v>
      </c>
      <c r="E403">
        <v>492</v>
      </c>
      <c r="F403">
        <v>312</v>
      </c>
      <c r="G403">
        <v>180</v>
      </c>
      <c r="H403">
        <v>879</v>
      </c>
      <c r="I403">
        <v>521</v>
      </c>
      <c r="J403">
        <v>358</v>
      </c>
      <c r="K403">
        <v>1270</v>
      </c>
      <c r="L403">
        <v>407</v>
      </c>
      <c r="M403">
        <v>863</v>
      </c>
      <c r="O403" t="s">
        <v>1477</v>
      </c>
      <c r="P403">
        <f t="shared" si="64"/>
        <v>2641</v>
      </c>
    </row>
    <row r="404" spans="1:16" x14ac:dyDescent="0.25">
      <c r="A404" t="s">
        <v>1476</v>
      </c>
      <c r="B404">
        <v>2658</v>
      </c>
      <c r="C404">
        <v>1327</v>
      </c>
      <c r="D404">
        <v>1331</v>
      </c>
      <c r="E404">
        <v>505</v>
      </c>
      <c r="F404">
        <v>335</v>
      </c>
      <c r="G404">
        <v>170</v>
      </c>
      <c r="H404">
        <v>849</v>
      </c>
      <c r="I404">
        <v>493</v>
      </c>
      <c r="J404">
        <v>356</v>
      </c>
      <c r="K404">
        <v>1304</v>
      </c>
      <c r="L404">
        <v>499</v>
      </c>
      <c r="M404">
        <v>805</v>
      </c>
      <c r="O404" t="s">
        <v>1476</v>
      </c>
      <c r="P404">
        <f t="shared" si="64"/>
        <v>2658</v>
      </c>
    </row>
    <row r="405" spans="1:16" x14ac:dyDescent="0.25">
      <c r="A405" t="s">
        <v>1475</v>
      </c>
      <c r="B405">
        <v>2525</v>
      </c>
      <c r="C405">
        <v>1235</v>
      </c>
      <c r="D405">
        <v>1290</v>
      </c>
      <c r="E405">
        <v>469</v>
      </c>
      <c r="F405">
        <v>280</v>
      </c>
      <c r="G405">
        <v>189</v>
      </c>
      <c r="H405">
        <v>883</v>
      </c>
      <c r="I405">
        <v>510</v>
      </c>
      <c r="J405">
        <v>373</v>
      </c>
      <c r="K405">
        <v>1173</v>
      </c>
      <c r="L405">
        <v>445</v>
      </c>
      <c r="M405">
        <v>728</v>
      </c>
      <c r="O405" t="s">
        <v>1475</v>
      </c>
      <c r="P405">
        <f t="shared" si="64"/>
        <v>2525</v>
      </c>
    </row>
    <row r="406" spans="1:16" x14ac:dyDescent="0.25">
      <c r="A406" t="s">
        <v>1474</v>
      </c>
      <c r="B406">
        <v>2665</v>
      </c>
      <c r="C406">
        <v>1358</v>
      </c>
      <c r="D406">
        <v>1307</v>
      </c>
      <c r="E406">
        <v>527</v>
      </c>
      <c r="F406">
        <v>323</v>
      </c>
      <c r="G406">
        <v>204</v>
      </c>
      <c r="H406">
        <v>871</v>
      </c>
      <c r="I406">
        <v>529</v>
      </c>
      <c r="J406">
        <v>342</v>
      </c>
      <c r="K406">
        <v>1267</v>
      </c>
      <c r="L406">
        <v>506</v>
      </c>
      <c r="M406">
        <v>761</v>
      </c>
      <c r="O406" t="s">
        <v>1474</v>
      </c>
      <c r="P406">
        <f t="shared" si="64"/>
        <v>2665</v>
      </c>
    </row>
    <row r="407" spans="1:16" x14ac:dyDescent="0.25">
      <c r="A407" t="s">
        <v>1473</v>
      </c>
      <c r="B407">
        <v>2556</v>
      </c>
      <c r="C407">
        <v>1227</v>
      </c>
      <c r="D407">
        <v>1329</v>
      </c>
      <c r="E407">
        <v>551</v>
      </c>
      <c r="F407">
        <v>320</v>
      </c>
      <c r="G407">
        <v>231</v>
      </c>
      <c r="H407">
        <v>824</v>
      </c>
      <c r="I407">
        <v>476</v>
      </c>
      <c r="J407">
        <v>348</v>
      </c>
      <c r="K407">
        <v>1181</v>
      </c>
      <c r="L407">
        <v>431</v>
      </c>
      <c r="M407">
        <v>750</v>
      </c>
      <c r="O407" t="s">
        <v>1473</v>
      </c>
      <c r="P407">
        <f t="shared" si="64"/>
        <v>2556</v>
      </c>
    </row>
    <row r="408" spans="1:16" x14ac:dyDescent="0.25">
      <c r="A408" t="s">
        <v>1472</v>
      </c>
      <c r="B408">
        <v>2568</v>
      </c>
      <c r="C408">
        <v>1277</v>
      </c>
      <c r="D408">
        <v>1291</v>
      </c>
      <c r="E408">
        <v>498</v>
      </c>
      <c r="F408">
        <v>303</v>
      </c>
      <c r="G408">
        <v>195</v>
      </c>
      <c r="H408">
        <v>873</v>
      </c>
      <c r="I408">
        <v>519</v>
      </c>
      <c r="J408">
        <v>354</v>
      </c>
      <c r="K408">
        <v>1197</v>
      </c>
      <c r="L408">
        <v>455</v>
      </c>
      <c r="M408">
        <v>742</v>
      </c>
      <c r="O408" t="s">
        <v>1472</v>
      </c>
      <c r="P408">
        <f t="shared" si="64"/>
        <v>2568</v>
      </c>
    </row>
    <row r="409" spans="1:16" x14ac:dyDescent="0.25">
      <c r="A409" t="s">
        <v>1471</v>
      </c>
      <c r="B409">
        <v>2548</v>
      </c>
      <c r="C409">
        <v>1248</v>
      </c>
      <c r="D409">
        <v>1300</v>
      </c>
      <c r="E409">
        <v>504</v>
      </c>
      <c r="F409">
        <v>306</v>
      </c>
      <c r="G409">
        <v>198</v>
      </c>
      <c r="H409">
        <v>867</v>
      </c>
      <c r="I409">
        <v>524</v>
      </c>
      <c r="J409">
        <v>343</v>
      </c>
      <c r="K409">
        <v>1177</v>
      </c>
      <c r="L409">
        <v>418</v>
      </c>
      <c r="M409">
        <v>759</v>
      </c>
      <c r="O409" t="s">
        <v>1471</v>
      </c>
      <c r="P409">
        <f t="shared" si="64"/>
        <v>2548</v>
      </c>
    </row>
    <row r="410" spans="1:16" x14ac:dyDescent="0.25">
      <c r="A410" t="s">
        <v>1470</v>
      </c>
      <c r="B410">
        <v>2500</v>
      </c>
      <c r="C410">
        <v>1231</v>
      </c>
      <c r="D410">
        <v>1269</v>
      </c>
      <c r="E410">
        <v>510</v>
      </c>
      <c r="F410">
        <v>304</v>
      </c>
      <c r="G410">
        <v>206</v>
      </c>
      <c r="H410">
        <v>797</v>
      </c>
      <c r="I410">
        <v>483</v>
      </c>
      <c r="J410">
        <v>314</v>
      </c>
      <c r="K410">
        <v>1193</v>
      </c>
      <c r="L410">
        <v>444</v>
      </c>
      <c r="M410">
        <v>749</v>
      </c>
      <c r="O410" t="s">
        <v>1470</v>
      </c>
      <c r="P410">
        <f t="shared" si="64"/>
        <v>2500</v>
      </c>
    </row>
    <row r="411" spans="1:16" x14ac:dyDescent="0.25">
      <c r="A411" t="s">
        <v>1469</v>
      </c>
      <c r="B411">
        <v>2612</v>
      </c>
      <c r="C411">
        <v>1256</v>
      </c>
      <c r="D411">
        <v>1356</v>
      </c>
      <c r="E411">
        <v>513</v>
      </c>
      <c r="F411">
        <v>314</v>
      </c>
      <c r="G411">
        <v>199</v>
      </c>
      <c r="H411">
        <v>855</v>
      </c>
      <c r="I411">
        <v>484</v>
      </c>
      <c r="J411">
        <v>371</v>
      </c>
      <c r="K411">
        <v>1244</v>
      </c>
      <c r="L411">
        <v>458</v>
      </c>
      <c r="M411">
        <v>786</v>
      </c>
      <c r="O411" t="s">
        <v>1469</v>
      </c>
      <c r="P411">
        <f t="shared" si="64"/>
        <v>2612</v>
      </c>
    </row>
    <row r="412" spans="1:16" x14ac:dyDescent="0.25">
      <c r="A412" t="s">
        <v>1468</v>
      </c>
      <c r="B412">
        <v>2792</v>
      </c>
      <c r="C412">
        <v>1338</v>
      </c>
      <c r="D412">
        <v>1454</v>
      </c>
      <c r="E412">
        <v>494</v>
      </c>
      <c r="F412">
        <v>321</v>
      </c>
      <c r="G412">
        <v>173</v>
      </c>
      <c r="H412">
        <v>879</v>
      </c>
      <c r="I412">
        <v>504</v>
      </c>
      <c r="J412">
        <v>375</v>
      </c>
      <c r="K412">
        <v>1419</v>
      </c>
      <c r="L412">
        <v>513</v>
      </c>
      <c r="M412">
        <v>906</v>
      </c>
      <c r="O412" t="s">
        <v>1468</v>
      </c>
      <c r="P412">
        <f t="shared" si="64"/>
        <v>2792</v>
      </c>
    </row>
    <row r="413" spans="1:16" x14ac:dyDescent="0.25">
      <c r="A413" t="s">
        <v>1467</v>
      </c>
      <c r="B413">
        <v>2461</v>
      </c>
      <c r="C413">
        <v>1212</v>
      </c>
      <c r="D413">
        <v>1249</v>
      </c>
      <c r="E413">
        <v>474</v>
      </c>
      <c r="F413">
        <v>295</v>
      </c>
      <c r="G413">
        <v>179</v>
      </c>
      <c r="H413">
        <v>807</v>
      </c>
      <c r="I413">
        <v>498</v>
      </c>
      <c r="J413">
        <v>309</v>
      </c>
      <c r="K413">
        <v>1180</v>
      </c>
      <c r="L413">
        <v>419</v>
      </c>
      <c r="M413">
        <v>761</v>
      </c>
      <c r="O413" t="s">
        <v>1467</v>
      </c>
      <c r="P413">
        <f t="shared" si="64"/>
        <v>2461</v>
      </c>
    </row>
    <row r="414" spans="1:16" x14ac:dyDescent="0.25">
      <c r="A414" t="s">
        <v>1466</v>
      </c>
      <c r="B414">
        <v>2497</v>
      </c>
      <c r="C414">
        <v>1174</v>
      </c>
      <c r="D414">
        <v>1323</v>
      </c>
      <c r="E414">
        <v>530</v>
      </c>
      <c r="F414">
        <v>313</v>
      </c>
      <c r="G414">
        <v>217</v>
      </c>
      <c r="H414">
        <v>762</v>
      </c>
      <c r="I414">
        <v>449</v>
      </c>
      <c r="J414">
        <v>313</v>
      </c>
      <c r="K414">
        <v>1205</v>
      </c>
      <c r="L414">
        <v>412</v>
      </c>
      <c r="M414">
        <v>793</v>
      </c>
      <c r="O414" t="s">
        <v>1466</v>
      </c>
      <c r="P414">
        <f t="shared" si="64"/>
        <v>2497</v>
      </c>
    </row>
    <row r="415" spans="1:16" x14ac:dyDescent="0.25">
      <c r="A415" t="s">
        <v>1465</v>
      </c>
      <c r="B415">
        <v>2624</v>
      </c>
      <c r="C415">
        <v>1224</v>
      </c>
      <c r="D415">
        <v>1400</v>
      </c>
      <c r="E415">
        <v>486</v>
      </c>
      <c r="F415">
        <v>282</v>
      </c>
      <c r="G415">
        <v>204</v>
      </c>
      <c r="H415">
        <v>882</v>
      </c>
      <c r="I415">
        <v>499</v>
      </c>
      <c r="J415">
        <v>383</v>
      </c>
      <c r="K415">
        <v>1256</v>
      </c>
      <c r="L415">
        <v>443</v>
      </c>
      <c r="M415">
        <v>813</v>
      </c>
      <c r="O415" t="s">
        <v>1465</v>
      </c>
      <c r="P415">
        <f t="shared" si="64"/>
        <v>2624</v>
      </c>
    </row>
    <row r="416" spans="1:16" x14ac:dyDescent="0.25">
      <c r="A416" t="s">
        <v>1464</v>
      </c>
      <c r="B416">
        <v>2362</v>
      </c>
      <c r="C416">
        <v>1152</v>
      </c>
      <c r="D416">
        <v>1210</v>
      </c>
      <c r="E416">
        <v>504</v>
      </c>
      <c r="F416">
        <v>289</v>
      </c>
      <c r="G416">
        <v>215</v>
      </c>
      <c r="H416">
        <v>761</v>
      </c>
      <c r="I416">
        <v>442</v>
      </c>
      <c r="J416">
        <v>319</v>
      </c>
      <c r="K416">
        <v>1097</v>
      </c>
      <c r="L416">
        <v>421</v>
      </c>
      <c r="M416">
        <v>676</v>
      </c>
      <c r="O416" t="s">
        <v>1464</v>
      </c>
      <c r="P416">
        <f t="shared" si="64"/>
        <v>2362</v>
      </c>
    </row>
    <row r="417" spans="1:16" x14ac:dyDescent="0.25">
      <c r="A417" t="s">
        <v>1463</v>
      </c>
      <c r="B417">
        <v>2469</v>
      </c>
      <c r="C417">
        <v>1168</v>
      </c>
      <c r="D417">
        <v>1301</v>
      </c>
      <c r="E417">
        <v>495</v>
      </c>
      <c r="F417">
        <v>309</v>
      </c>
      <c r="G417">
        <v>186</v>
      </c>
      <c r="H417">
        <v>832</v>
      </c>
      <c r="I417">
        <v>456</v>
      </c>
      <c r="J417">
        <v>376</v>
      </c>
      <c r="K417">
        <v>1142</v>
      </c>
      <c r="L417">
        <v>403</v>
      </c>
      <c r="M417">
        <v>739</v>
      </c>
      <c r="O417" t="s">
        <v>1463</v>
      </c>
      <c r="P417">
        <f t="shared" si="64"/>
        <v>2469</v>
      </c>
    </row>
    <row r="418" spans="1:16" x14ac:dyDescent="0.25">
      <c r="A418" t="s">
        <v>1462</v>
      </c>
      <c r="B418">
        <v>2456</v>
      </c>
      <c r="C418">
        <v>1182</v>
      </c>
      <c r="D418">
        <v>1274</v>
      </c>
      <c r="E418">
        <v>517</v>
      </c>
      <c r="F418">
        <v>312</v>
      </c>
      <c r="G418">
        <v>205</v>
      </c>
      <c r="H418">
        <v>824</v>
      </c>
      <c r="I418">
        <v>480</v>
      </c>
      <c r="J418">
        <v>344</v>
      </c>
      <c r="K418">
        <v>1115</v>
      </c>
      <c r="L418">
        <v>390</v>
      </c>
      <c r="M418">
        <v>725</v>
      </c>
      <c r="O418" t="s">
        <v>1462</v>
      </c>
      <c r="P418">
        <f t="shared" si="64"/>
        <v>2456</v>
      </c>
    </row>
    <row r="419" spans="1:16" x14ac:dyDescent="0.25">
      <c r="A419" t="s">
        <v>1461</v>
      </c>
      <c r="B419">
        <v>2372</v>
      </c>
      <c r="C419">
        <v>1137</v>
      </c>
      <c r="D419">
        <v>1235</v>
      </c>
      <c r="E419">
        <v>487</v>
      </c>
      <c r="F419">
        <v>276</v>
      </c>
      <c r="G419">
        <v>211</v>
      </c>
      <c r="H419">
        <v>800</v>
      </c>
      <c r="I419">
        <v>491</v>
      </c>
      <c r="J419">
        <v>309</v>
      </c>
      <c r="K419">
        <v>1085</v>
      </c>
      <c r="L419">
        <v>370</v>
      </c>
      <c r="M419">
        <v>715</v>
      </c>
      <c r="O419" t="s">
        <v>1461</v>
      </c>
      <c r="P419">
        <f t="shared" si="64"/>
        <v>2372</v>
      </c>
    </row>
    <row r="420" spans="1:16" x14ac:dyDescent="0.25">
      <c r="A420" t="s">
        <v>1460</v>
      </c>
      <c r="B420">
        <v>2434</v>
      </c>
      <c r="C420">
        <v>1204</v>
      </c>
      <c r="D420">
        <v>1230</v>
      </c>
      <c r="E420">
        <v>487</v>
      </c>
      <c r="F420">
        <v>297</v>
      </c>
      <c r="G420">
        <v>190</v>
      </c>
      <c r="H420">
        <v>839</v>
      </c>
      <c r="I420">
        <v>496</v>
      </c>
      <c r="J420">
        <v>343</v>
      </c>
      <c r="K420">
        <v>1108</v>
      </c>
      <c r="L420">
        <v>411</v>
      </c>
      <c r="M420">
        <v>697</v>
      </c>
      <c r="O420" t="s">
        <v>1460</v>
      </c>
      <c r="P420">
        <f t="shared" si="64"/>
        <v>2434</v>
      </c>
    </row>
    <row r="421" spans="1:16" x14ac:dyDescent="0.25">
      <c r="A421" t="s">
        <v>1459</v>
      </c>
      <c r="B421">
        <v>2557</v>
      </c>
      <c r="C421">
        <v>1291</v>
      </c>
      <c r="D421">
        <v>1266</v>
      </c>
      <c r="E421">
        <v>544</v>
      </c>
      <c r="F421">
        <v>333</v>
      </c>
      <c r="G421">
        <v>211</v>
      </c>
      <c r="H421">
        <v>840</v>
      </c>
      <c r="I421">
        <v>505</v>
      </c>
      <c r="J421">
        <v>335</v>
      </c>
      <c r="K421">
        <v>1173</v>
      </c>
      <c r="L421">
        <v>453</v>
      </c>
      <c r="M421">
        <v>720</v>
      </c>
      <c r="O421" t="s">
        <v>1459</v>
      </c>
      <c r="P421">
        <f t="shared" si="64"/>
        <v>2557</v>
      </c>
    </row>
    <row r="422" spans="1:16" x14ac:dyDescent="0.25">
      <c r="A422" t="s">
        <v>1458</v>
      </c>
      <c r="B422">
        <v>2518</v>
      </c>
      <c r="C422">
        <v>1276</v>
      </c>
      <c r="D422">
        <v>1242</v>
      </c>
      <c r="E422">
        <v>498</v>
      </c>
      <c r="F422">
        <v>281</v>
      </c>
      <c r="G422">
        <v>217</v>
      </c>
      <c r="H422">
        <v>867</v>
      </c>
      <c r="I422">
        <v>534</v>
      </c>
      <c r="J422">
        <v>333</v>
      </c>
      <c r="K422">
        <v>1153</v>
      </c>
      <c r="L422">
        <v>461</v>
      </c>
      <c r="M422">
        <v>692</v>
      </c>
      <c r="O422" t="s">
        <v>1458</v>
      </c>
      <c r="P422">
        <f t="shared" si="64"/>
        <v>2518</v>
      </c>
    </row>
    <row r="423" spans="1:16" x14ac:dyDescent="0.25">
      <c r="A423" t="s">
        <v>1457</v>
      </c>
      <c r="B423">
        <v>2606</v>
      </c>
      <c r="C423">
        <v>1228</v>
      </c>
      <c r="D423">
        <v>1378</v>
      </c>
      <c r="E423">
        <v>490</v>
      </c>
      <c r="F423">
        <v>288</v>
      </c>
      <c r="G423">
        <v>202</v>
      </c>
      <c r="H423">
        <v>878</v>
      </c>
      <c r="I423">
        <v>498</v>
      </c>
      <c r="J423">
        <v>380</v>
      </c>
      <c r="K423">
        <v>1238</v>
      </c>
      <c r="L423">
        <v>442</v>
      </c>
      <c r="M423">
        <v>796</v>
      </c>
      <c r="O423" t="s">
        <v>1457</v>
      </c>
      <c r="P423">
        <f t="shared" si="64"/>
        <v>2606</v>
      </c>
    </row>
    <row r="424" spans="1:16" x14ac:dyDescent="0.25">
      <c r="A424" t="s">
        <v>1456</v>
      </c>
      <c r="B424">
        <v>2712</v>
      </c>
      <c r="C424">
        <v>1323</v>
      </c>
      <c r="D424">
        <v>1389</v>
      </c>
      <c r="E424">
        <v>555</v>
      </c>
      <c r="F424">
        <v>342</v>
      </c>
      <c r="G424">
        <v>213</v>
      </c>
      <c r="H424">
        <v>900</v>
      </c>
      <c r="I424">
        <v>498</v>
      </c>
      <c r="J424">
        <v>402</v>
      </c>
      <c r="K424">
        <v>1257</v>
      </c>
      <c r="L424">
        <v>483</v>
      </c>
      <c r="M424">
        <v>774</v>
      </c>
      <c r="O424" t="s">
        <v>1456</v>
      </c>
      <c r="P424">
        <f t="shared" si="64"/>
        <v>2712</v>
      </c>
    </row>
    <row r="425" spans="1:16" x14ac:dyDescent="0.25">
      <c r="A425" t="s">
        <v>1455</v>
      </c>
      <c r="B425">
        <v>2681</v>
      </c>
      <c r="C425">
        <v>1254</v>
      </c>
      <c r="D425">
        <v>1427</v>
      </c>
      <c r="E425">
        <v>532</v>
      </c>
      <c r="F425">
        <v>313</v>
      </c>
      <c r="G425">
        <v>219</v>
      </c>
      <c r="H425">
        <v>914</v>
      </c>
      <c r="I425">
        <v>512</v>
      </c>
      <c r="J425">
        <v>402</v>
      </c>
      <c r="K425">
        <v>1235</v>
      </c>
      <c r="L425">
        <v>429</v>
      </c>
      <c r="M425">
        <v>806</v>
      </c>
      <c r="O425" t="s">
        <v>1455</v>
      </c>
      <c r="P425">
        <f t="shared" si="64"/>
        <v>2681</v>
      </c>
    </row>
    <row r="426" spans="1:16" x14ac:dyDescent="0.25">
      <c r="A426" t="s">
        <v>1454</v>
      </c>
      <c r="B426">
        <v>2666</v>
      </c>
      <c r="C426">
        <v>1283</v>
      </c>
      <c r="D426">
        <v>1383</v>
      </c>
      <c r="E426">
        <v>537</v>
      </c>
      <c r="F426">
        <v>336</v>
      </c>
      <c r="G426">
        <v>201</v>
      </c>
      <c r="H426">
        <v>883</v>
      </c>
      <c r="I426">
        <v>504</v>
      </c>
      <c r="J426">
        <v>379</v>
      </c>
      <c r="K426">
        <v>1246</v>
      </c>
      <c r="L426">
        <v>443</v>
      </c>
      <c r="M426">
        <v>803</v>
      </c>
      <c r="O426" t="s">
        <v>1454</v>
      </c>
      <c r="P426">
        <f t="shared" si="64"/>
        <v>2666</v>
      </c>
    </row>
    <row r="427" spans="1:16" x14ac:dyDescent="0.25">
      <c r="A427" t="s">
        <v>1453</v>
      </c>
      <c r="B427">
        <v>2637</v>
      </c>
      <c r="C427">
        <v>1303</v>
      </c>
      <c r="D427">
        <v>1334</v>
      </c>
      <c r="E427">
        <v>535</v>
      </c>
      <c r="F427">
        <v>324</v>
      </c>
      <c r="G427">
        <v>211</v>
      </c>
      <c r="H427">
        <v>897</v>
      </c>
      <c r="I427">
        <v>526</v>
      </c>
      <c r="J427">
        <v>371</v>
      </c>
      <c r="K427">
        <v>1205</v>
      </c>
      <c r="L427">
        <v>453</v>
      </c>
      <c r="M427">
        <v>752</v>
      </c>
      <c r="O427" t="s">
        <v>1453</v>
      </c>
      <c r="P427">
        <f t="shared" si="64"/>
        <v>2637</v>
      </c>
    </row>
    <row r="428" spans="1:16" x14ac:dyDescent="0.25">
      <c r="A428" t="s">
        <v>1452</v>
      </c>
      <c r="B428">
        <v>2720</v>
      </c>
      <c r="C428">
        <v>1312</v>
      </c>
      <c r="D428">
        <v>1408</v>
      </c>
      <c r="E428">
        <v>551</v>
      </c>
      <c r="F428">
        <v>325</v>
      </c>
      <c r="G428">
        <v>226</v>
      </c>
      <c r="H428">
        <v>915</v>
      </c>
      <c r="I428">
        <v>518</v>
      </c>
      <c r="J428">
        <v>397</v>
      </c>
      <c r="K428">
        <v>1254</v>
      </c>
      <c r="L428">
        <v>469</v>
      </c>
      <c r="M428">
        <v>785</v>
      </c>
      <c r="O428" t="s">
        <v>1452</v>
      </c>
      <c r="P428">
        <f t="shared" si="64"/>
        <v>2720</v>
      </c>
    </row>
    <row r="429" spans="1:16" x14ac:dyDescent="0.25">
      <c r="A429" t="s">
        <v>1451</v>
      </c>
      <c r="B429">
        <v>2696</v>
      </c>
      <c r="C429">
        <v>1300</v>
      </c>
      <c r="D429">
        <v>1396</v>
      </c>
      <c r="E429">
        <v>552</v>
      </c>
      <c r="F429">
        <v>307</v>
      </c>
      <c r="G429">
        <v>245</v>
      </c>
      <c r="H429">
        <v>888</v>
      </c>
      <c r="I429">
        <v>537</v>
      </c>
      <c r="J429">
        <v>351</v>
      </c>
      <c r="K429">
        <v>1256</v>
      </c>
      <c r="L429">
        <v>456</v>
      </c>
      <c r="M429">
        <v>800</v>
      </c>
      <c r="O429" t="s">
        <v>1451</v>
      </c>
      <c r="P429">
        <f t="shared" si="64"/>
        <v>2696</v>
      </c>
    </row>
    <row r="430" spans="1:16" x14ac:dyDescent="0.25">
      <c r="A430" t="s">
        <v>1450</v>
      </c>
      <c r="B430">
        <v>2676</v>
      </c>
      <c r="C430">
        <v>1346</v>
      </c>
      <c r="D430">
        <v>1330</v>
      </c>
      <c r="E430">
        <v>492</v>
      </c>
      <c r="F430">
        <v>309</v>
      </c>
      <c r="G430">
        <v>183</v>
      </c>
      <c r="H430">
        <v>935</v>
      </c>
      <c r="I430">
        <v>566</v>
      </c>
      <c r="J430">
        <v>369</v>
      </c>
      <c r="K430">
        <v>1249</v>
      </c>
      <c r="L430">
        <v>471</v>
      </c>
      <c r="M430">
        <v>778</v>
      </c>
      <c r="O430" t="s">
        <v>1450</v>
      </c>
      <c r="P430">
        <f t="shared" si="64"/>
        <v>2676</v>
      </c>
    </row>
    <row r="431" spans="1:16" x14ac:dyDescent="0.25">
      <c r="A431" t="s">
        <v>1449</v>
      </c>
      <c r="B431">
        <v>3011</v>
      </c>
      <c r="C431">
        <v>1467</v>
      </c>
      <c r="D431">
        <v>1544</v>
      </c>
      <c r="E431">
        <v>575</v>
      </c>
      <c r="F431">
        <v>342</v>
      </c>
      <c r="G431">
        <v>233</v>
      </c>
      <c r="H431">
        <v>990</v>
      </c>
      <c r="I431">
        <v>582</v>
      </c>
      <c r="J431">
        <v>408</v>
      </c>
      <c r="K431">
        <v>1446</v>
      </c>
      <c r="L431">
        <v>543</v>
      </c>
      <c r="M431">
        <v>903</v>
      </c>
      <c r="O431" t="s">
        <v>1449</v>
      </c>
      <c r="P431">
        <f t="shared" si="64"/>
        <v>3011</v>
      </c>
    </row>
    <row r="432" spans="1:16" x14ac:dyDescent="0.25">
      <c r="A432" t="s">
        <v>1448</v>
      </c>
      <c r="B432">
        <v>3023</v>
      </c>
      <c r="C432">
        <v>1416</v>
      </c>
      <c r="D432">
        <v>1607</v>
      </c>
      <c r="E432">
        <v>550</v>
      </c>
      <c r="F432">
        <v>314</v>
      </c>
      <c r="G432">
        <v>236</v>
      </c>
      <c r="H432">
        <v>984</v>
      </c>
      <c r="I432">
        <v>572</v>
      </c>
      <c r="J432">
        <v>412</v>
      </c>
      <c r="K432">
        <v>1489</v>
      </c>
      <c r="L432">
        <v>530</v>
      </c>
      <c r="M432">
        <v>959</v>
      </c>
      <c r="O432" t="s">
        <v>1448</v>
      </c>
      <c r="P432">
        <f t="shared" si="64"/>
        <v>3023</v>
      </c>
    </row>
    <row r="433" spans="1:16" x14ac:dyDescent="0.25">
      <c r="A433" t="s">
        <v>1447</v>
      </c>
      <c r="B433">
        <v>3127</v>
      </c>
      <c r="C433">
        <v>1497</v>
      </c>
      <c r="D433">
        <v>1630</v>
      </c>
      <c r="E433">
        <v>545</v>
      </c>
      <c r="F433">
        <v>309</v>
      </c>
      <c r="G433">
        <v>236</v>
      </c>
      <c r="H433">
        <v>1051</v>
      </c>
      <c r="I433">
        <v>613</v>
      </c>
      <c r="J433">
        <v>438</v>
      </c>
      <c r="K433">
        <v>1531</v>
      </c>
      <c r="L433">
        <v>575</v>
      </c>
      <c r="M433">
        <v>956</v>
      </c>
      <c r="O433" t="s">
        <v>1447</v>
      </c>
      <c r="P433">
        <f t="shared" si="64"/>
        <v>3127</v>
      </c>
    </row>
    <row r="434" spans="1:16" x14ac:dyDescent="0.25">
      <c r="A434" t="s">
        <v>1446</v>
      </c>
      <c r="B434">
        <v>870</v>
      </c>
      <c r="C434">
        <v>415</v>
      </c>
      <c r="D434">
        <v>455</v>
      </c>
      <c r="E434">
        <v>158</v>
      </c>
      <c r="F434">
        <v>95</v>
      </c>
      <c r="G434">
        <v>63</v>
      </c>
      <c r="H434">
        <v>287</v>
      </c>
      <c r="I434">
        <v>160</v>
      </c>
      <c r="J434">
        <v>127</v>
      </c>
      <c r="K434">
        <v>425</v>
      </c>
      <c r="L434">
        <v>160</v>
      </c>
      <c r="M434">
        <v>265</v>
      </c>
      <c r="O434" t="s">
        <v>1446</v>
      </c>
      <c r="P434">
        <f t="shared" si="64"/>
        <v>870</v>
      </c>
    </row>
    <row r="435" spans="1:16" x14ac:dyDescent="0.25">
      <c r="A435">
        <v>2002</v>
      </c>
      <c r="B435">
        <v>142355</v>
      </c>
      <c r="C435">
        <v>68998</v>
      </c>
      <c r="D435">
        <v>73357</v>
      </c>
      <c r="E435">
        <v>26900</v>
      </c>
      <c r="F435">
        <v>16136</v>
      </c>
      <c r="G435">
        <v>10764</v>
      </c>
      <c r="H435">
        <v>46800</v>
      </c>
      <c r="I435">
        <v>27518</v>
      </c>
      <c r="J435">
        <v>19282</v>
      </c>
      <c r="K435">
        <v>68655</v>
      </c>
      <c r="L435">
        <v>25344</v>
      </c>
      <c r="M435">
        <v>43311</v>
      </c>
      <c r="O435">
        <v>2002</v>
      </c>
      <c r="P435">
        <f t="shared" si="64"/>
        <v>142355</v>
      </c>
    </row>
    <row r="436" spans="1:16" x14ac:dyDescent="0.25">
      <c r="A436" t="s">
        <v>1445</v>
      </c>
      <c r="B436">
        <v>2141</v>
      </c>
      <c r="C436">
        <v>1054</v>
      </c>
      <c r="D436">
        <v>1087</v>
      </c>
      <c r="E436">
        <v>382</v>
      </c>
      <c r="F436">
        <v>243</v>
      </c>
      <c r="G436">
        <v>139</v>
      </c>
      <c r="H436">
        <v>638</v>
      </c>
      <c r="I436">
        <v>369</v>
      </c>
      <c r="J436">
        <v>269</v>
      </c>
      <c r="K436">
        <v>1121</v>
      </c>
      <c r="L436">
        <v>442</v>
      </c>
      <c r="M436">
        <v>679</v>
      </c>
      <c r="O436" t="s">
        <v>1445</v>
      </c>
      <c r="P436">
        <f t="shared" si="64"/>
        <v>2141</v>
      </c>
    </row>
    <row r="437" spans="1:16" x14ac:dyDescent="0.25">
      <c r="A437" t="s">
        <v>1444</v>
      </c>
      <c r="B437">
        <v>2987</v>
      </c>
      <c r="C437">
        <v>1441</v>
      </c>
      <c r="D437">
        <v>1546</v>
      </c>
      <c r="E437">
        <v>531</v>
      </c>
      <c r="F437">
        <v>311</v>
      </c>
      <c r="G437">
        <v>220</v>
      </c>
      <c r="H437">
        <v>928</v>
      </c>
      <c r="I437">
        <v>556</v>
      </c>
      <c r="J437">
        <v>372</v>
      </c>
      <c r="K437">
        <v>1528</v>
      </c>
      <c r="L437">
        <v>574</v>
      </c>
      <c r="M437">
        <v>954</v>
      </c>
      <c r="O437" t="s">
        <v>1444</v>
      </c>
      <c r="P437">
        <f t="shared" si="64"/>
        <v>2987</v>
      </c>
    </row>
    <row r="438" spans="1:16" x14ac:dyDescent="0.25">
      <c r="A438" t="s">
        <v>1443</v>
      </c>
      <c r="B438">
        <v>2981</v>
      </c>
      <c r="C438">
        <v>1439</v>
      </c>
      <c r="D438">
        <v>1542</v>
      </c>
      <c r="E438">
        <v>508</v>
      </c>
      <c r="F438">
        <v>322</v>
      </c>
      <c r="G438">
        <v>186</v>
      </c>
      <c r="H438">
        <v>875</v>
      </c>
      <c r="I438">
        <v>509</v>
      </c>
      <c r="J438">
        <v>366</v>
      </c>
      <c r="K438">
        <v>1598</v>
      </c>
      <c r="L438">
        <v>608</v>
      </c>
      <c r="M438">
        <v>990</v>
      </c>
      <c r="O438" t="s">
        <v>1443</v>
      </c>
      <c r="P438">
        <f t="shared" si="64"/>
        <v>2981</v>
      </c>
    </row>
    <row r="439" spans="1:16" x14ac:dyDescent="0.25">
      <c r="A439" t="s">
        <v>1442</v>
      </c>
      <c r="B439">
        <v>2963</v>
      </c>
      <c r="C439">
        <v>1398</v>
      </c>
      <c r="D439">
        <v>1565</v>
      </c>
      <c r="E439">
        <v>532</v>
      </c>
      <c r="F439">
        <v>326</v>
      </c>
      <c r="G439">
        <v>206</v>
      </c>
      <c r="H439">
        <v>905</v>
      </c>
      <c r="I439">
        <v>523</v>
      </c>
      <c r="J439">
        <v>382</v>
      </c>
      <c r="K439">
        <v>1526</v>
      </c>
      <c r="L439">
        <v>549</v>
      </c>
      <c r="M439">
        <v>977</v>
      </c>
      <c r="O439" t="s">
        <v>1442</v>
      </c>
      <c r="P439">
        <f t="shared" si="64"/>
        <v>2963</v>
      </c>
    </row>
    <row r="440" spans="1:16" x14ac:dyDescent="0.25">
      <c r="A440" t="s">
        <v>1441</v>
      </c>
      <c r="B440">
        <v>2821</v>
      </c>
      <c r="C440">
        <v>1356</v>
      </c>
      <c r="D440">
        <v>1465</v>
      </c>
      <c r="E440">
        <v>477</v>
      </c>
      <c r="F440">
        <v>298</v>
      </c>
      <c r="G440">
        <v>179</v>
      </c>
      <c r="H440">
        <v>902</v>
      </c>
      <c r="I440">
        <v>527</v>
      </c>
      <c r="J440">
        <v>375</v>
      </c>
      <c r="K440">
        <v>1442</v>
      </c>
      <c r="L440">
        <v>531</v>
      </c>
      <c r="M440">
        <v>911</v>
      </c>
      <c r="O440" t="s">
        <v>1441</v>
      </c>
      <c r="P440">
        <f t="shared" si="64"/>
        <v>2821</v>
      </c>
    </row>
    <row r="441" spans="1:16" x14ac:dyDescent="0.25">
      <c r="A441" t="s">
        <v>1440</v>
      </c>
      <c r="B441">
        <v>2745</v>
      </c>
      <c r="C441">
        <v>1373</v>
      </c>
      <c r="D441">
        <v>1372</v>
      </c>
      <c r="E441">
        <v>470</v>
      </c>
      <c r="F441">
        <v>266</v>
      </c>
      <c r="G441">
        <v>204</v>
      </c>
      <c r="H441">
        <v>924</v>
      </c>
      <c r="I441">
        <v>576</v>
      </c>
      <c r="J441">
        <v>348</v>
      </c>
      <c r="K441">
        <v>1351</v>
      </c>
      <c r="L441">
        <v>531</v>
      </c>
      <c r="M441">
        <v>820</v>
      </c>
      <c r="O441" t="s">
        <v>1440</v>
      </c>
      <c r="P441">
        <f t="shared" si="64"/>
        <v>2745</v>
      </c>
    </row>
    <row r="442" spans="1:16" x14ac:dyDescent="0.25">
      <c r="A442" t="s">
        <v>1439</v>
      </c>
      <c r="B442">
        <v>2736</v>
      </c>
      <c r="C442">
        <v>1319</v>
      </c>
      <c r="D442">
        <v>1417</v>
      </c>
      <c r="E442">
        <v>477</v>
      </c>
      <c r="F442">
        <v>283</v>
      </c>
      <c r="G442">
        <v>194</v>
      </c>
      <c r="H442">
        <v>951</v>
      </c>
      <c r="I442">
        <v>560</v>
      </c>
      <c r="J442">
        <v>391</v>
      </c>
      <c r="K442">
        <v>1308</v>
      </c>
      <c r="L442">
        <v>476</v>
      </c>
      <c r="M442">
        <v>832</v>
      </c>
      <c r="O442" t="s">
        <v>1439</v>
      </c>
      <c r="P442">
        <f t="shared" si="64"/>
        <v>2736</v>
      </c>
    </row>
    <row r="443" spans="1:16" x14ac:dyDescent="0.25">
      <c r="A443" t="s">
        <v>1438</v>
      </c>
      <c r="B443">
        <v>2923</v>
      </c>
      <c r="C443">
        <v>1454</v>
      </c>
      <c r="D443">
        <v>1469</v>
      </c>
      <c r="E443">
        <v>510</v>
      </c>
      <c r="F443">
        <v>325</v>
      </c>
      <c r="G443">
        <v>185</v>
      </c>
      <c r="H443">
        <v>933</v>
      </c>
      <c r="I443">
        <v>552</v>
      </c>
      <c r="J443">
        <v>381</v>
      </c>
      <c r="K443">
        <v>1480</v>
      </c>
      <c r="L443">
        <v>577</v>
      </c>
      <c r="M443">
        <v>903</v>
      </c>
      <c r="O443" t="s">
        <v>1438</v>
      </c>
      <c r="P443">
        <f t="shared" si="64"/>
        <v>2923</v>
      </c>
    </row>
    <row r="444" spans="1:16" x14ac:dyDescent="0.25">
      <c r="A444" t="s">
        <v>1437</v>
      </c>
      <c r="B444">
        <v>3021</v>
      </c>
      <c r="C444">
        <v>1468</v>
      </c>
      <c r="D444">
        <v>1553</v>
      </c>
      <c r="E444">
        <v>539</v>
      </c>
      <c r="F444">
        <v>336</v>
      </c>
      <c r="G444">
        <v>203</v>
      </c>
      <c r="H444">
        <v>945</v>
      </c>
      <c r="I444">
        <v>542</v>
      </c>
      <c r="J444">
        <v>403</v>
      </c>
      <c r="K444">
        <v>1537</v>
      </c>
      <c r="L444">
        <v>590</v>
      </c>
      <c r="M444">
        <v>947</v>
      </c>
      <c r="O444" t="s">
        <v>1437</v>
      </c>
      <c r="P444">
        <f t="shared" si="64"/>
        <v>3021</v>
      </c>
    </row>
    <row r="445" spans="1:16" x14ac:dyDescent="0.25">
      <c r="A445" t="s">
        <v>1436</v>
      </c>
      <c r="B445">
        <v>2991</v>
      </c>
      <c r="C445">
        <v>1465</v>
      </c>
      <c r="D445">
        <v>1526</v>
      </c>
      <c r="E445">
        <v>509</v>
      </c>
      <c r="F445">
        <v>318</v>
      </c>
      <c r="G445">
        <v>191</v>
      </c>
      <c r="H445">
        <v>970</v>
      </c>
      <c r="I445">
        <v>567</v>
      </c>
      <c r="J445">
        <v>403</v>
      </c>
      <c r="K445">
        <v>1512</v>
      </c>
      <c r="L445">
        <v>580</v>
      </c>
      <c r="M445">
        <v>932</v>
      </c>
      <c r="O445" t="s">
        <v>1436</v>
      </c>
      <c r="P445">
        <f t="shared" si="64"/>
        <v>2991</v>
      </c>
    </row>
    <row r="446" spans="1:16" x14ac:dyDescent="0.25">
      <c r="A446" t="s">
        <v>1435</v>
      </c>
      <c r="B446">
        <v>2983</v>
      </c>
      <c r="C446">
        <v>1454</v>
      </c>
      <c r="D446">
        <v>1529</v>
      </c>
      <c r="E446">
        <v>549</v>
      </c>
      <c r="F446">
        <v>323</v>
      </c>
      <c r="G446">
        <v>226</v>
      </c>
      <c r="H446">
        <v>935</v>
      </c>
      <c r="I446">
        <v>546</v>
      </c>
      <c r="J446">
        <v>389</v>
      </c>
      <c r="K446">
        <v>1499</v>
      </c>
      <c r="L446">
        <v>585</v>
      </c>
      <c r="M446">
        <v>914</v>
      </c>
      <c r="O446" t="s">
        <v>1435</v>
      </c>
      <c r="P446">
        <f t="shared" si="64"/>
        <v>2983</v>
      </c>
    </row>
    <row r="447" spans="1:16" x14ac:dyDescent="0.25">
      <c r="A447" t="s">
        <v>1434</v>
      </c>
      <c r="B447">
        <v>2898</v>
      </c>
      <c r="C447">
        <v>1417</v>
      </c>
      <c r="D447">
        <v>1481</v>
      </c>
      <c r="E447">
        <v>506</v>
      </c>
      <c r="F447">
        <v>299</v>
      </c>
      <c r="G447">
        <v>207</v>
      </c>
      <c r="H447">
        <v>878</v>
      </c>
      <c r="I447">
        <v>511</v>
      </c>
      <c r="J447">
        <v>367</v>
      </c>
      <c r="K447">
        <v>1514</v>
      </c>
      <c r="L447">
        <v>607</v>
      </c>
      <c r="M447">
        <v>907</v>
      </c>
      <c r="O447" t="s">
        <v>1434</v>
      </c>
      <c r="P447">
        <f t="shared" si="64"/>
        <v>2898</v>
      </c>
    </row>
    <row r="448" spans="1:16" x14ac:dyDescent="0.25">
      <c r="A448" t="s">
        <v>1433</v>
      </c>
      <c r="B448">
        <v>2914</v>
      </c>
      <c r="C448">
        <v>1422</v>
      </c>
      <c r="D448">
        <v>1492</v>
      </c>
      <c r="E448">
        <v>531</v>
      </c>
      <c r="F448">
        <v>323</v>
      </c>
      <c r="G448">
        <v>208</v>
      </c>
      <c r="H448">
        <v>935</v>
      </c>
      <c r="I448">
        <v>541</v>
      </c>
      <c r="J448">
        <v>394</v>
      </c>
      <c r="K448">
        <v>1448</v>
      </c>
      <c r="L448">
        <v>558</v>
      </c>
      <c r="M448">
        <v>890</v>
      </c>
      <c r="O448" t="s">
        <v>1433</v>
      </c>
      <c r="P448">
        <f t="shared" si="64"/>
        <v>2914</v>
      </c>
    </row>
    <row r="449" spans="1:16" x14ac:dyDescent="0.25">
      <c r="A449" t="s">
        <v>1432</v>
      </c>
      <c r="B449">
        <v>2948</v>
      </c>
      <c r="C449">
        <v>1435</v>
      </c>
      <c r="D449">
        <v>1513</v>
      </c>
      <c r="E449">
        <v>552</v>
      </c>
      <c r="F449">
        <v>324</v>
      </c>
      <c r="G449">
        <v>228</v>
      </c>
      <c r="H449">
        <v>940</v>
      </c>
      <c r="I449">
        <v>555</v>
      </c>
      <c r="J449">
        <v>385</v>
      </c>
      <c r="K449">
        <v>1456</v>
      </c>
      <c r="L449">
        <v>556</v>
      </c>
      <c r="M449">
        <v>900</v>
      </c>
      <c r="O449" t="s">
        <v>1432</v>
      </c>
      <c r="P449">
        <f t="shared" si="64"/>
        <v>2948</v>
      </c>
    </row>
    <row r="450" spans="1:16" x14ac:dyDescent="0.25">
      <c r="A450" t="s">
        <v>1431</v>
      </c>
      <c r="B450">
        <v>2730</v>
      </c>
      <c r="C450">
        <v>1348</v>
      </c>
      <c r="D450">
        <v>1382</v>
      </c>
      <c r="E450">
        <v>485</v>
      </c>
      <c r="F450">
        <v>278</v>
      </c>
      <c r="G450">
        <v>207</v>
      </c>
      <c r="H450">
        <v>894</v>
      </c>
      <c r="I450">
        <v>534</v>
      </c>
      <c r="J450">
        <v>360</v>
      </c>
      <c r="K450">
        <v>1351</v>
      </c>
      <c r="L450">
        <v>536</v>
      </c>
      <c r="M450">
        <v>815</v>
      </c>
      <c r="O450" t="s">
        <v>1431</v>
      </c>
      <c r="P450">
        <f t="shared" si="64"/>
        <v>2730</v>
      </c>
    </row>
    <row r="451" spans="1:16" x14ac:dyDescent="0.25">
      <c r="A451" t="s">
        <v>1430</v>
      </c>
      <c r="B451">
        <v>2924</v>
      </c>
      <c r="C451">
        <v>1450</v>
      </c>
      <c r="D451">
        <v>1474</v>
      </c>
      <c r="E451">
        <v>549</v>
      </c>
      <c r="F451">
        <v>319</v>
      </c>
      <c r="G451">
        <v>230</v>
      </c>
      <c r="H451">
        <v>882</v>
      </c>
      <c r="I451">
        <v>533</v>
      </c>
      <c r="J451">
        <v>349</v>
      </c>
      <c r="K451">
        <v>1493</v>
      </c>
      <c r="L451">
        <v>598</v>
      </c>
      <c r="M451">
        <v>895</v>
      </c>
      <c r="O451" t="s">
        <v>1430</v>
      </c>
      <c r="P451">
        <f t="shared" si="64"/>
        <v>2924</v>
      </c>
    </row>
    <row r="452" spans="1:16" x14ac:dyDescent="0.25">
      <c r="A452" t="s">
        <v>1429</v>
      </c>
      <c r="B452">
        <v>2844</v>
      </c>
      <c r="C452">
        <v>1419</v>
      </c>
      <c r="D452">
        <v>1425</v>
      </c>
      <c r="E452">
        <v>560</v>
      </c>
      <c r="F452">
        <v>350</v>
      </c>
      <c r="G452">
        <v>210</v>
      </c>
      <c r="H452">
        <v>886</v>
      </c>
      <c r="I452">
        <v>529</v>
      </c>
      <c r="J452">
        <v>357</v>
      </c>
      <c r="K452">
        <v>1398</v>
      </c>
      <c r="L452">
        <v>540</v>
      </c>
      <c r="M452">
        <v>858</v>
      </c>
      <c r="O452" t="s">
        <v>1429</v>
      </c>
      <c r="P452">
        <f t="shared" si="64"/>
        <v>2844</v>
      </c>
    </row>
    <row r="453" spans="1:16" x14ac:dyDescent="0.25">
      <c r="A453" t="s">
        <v>1428</v>
      </c>
      <c r="B453">
        <v>2577</v>
      </c>
      <c r="C453">
        <v>1246</v>
      </c>
      <c r="D453">
        <v>1331</v>
      </c>
      <c r="E453">
        <v>493</v>
      </c>
      <c r="F453">
        <v>302</v>
      </c>
      <c r="G453">
        <v>191</v>
      </c>
      <c r="H453">
        <v>795</v>
      </c>
      <c r="I453">
        <v>457</v>
      </c>
      <c r="J453">
        <v>338</v>
      </c>
      <c r="K453">
        <v>1289</v>
      </c>
      <c r="L453">
        <v>487</v>
      </c>
      <c r="M453">
        <v>802</v>
      </c>
      <c r="O453" t="s">
        <v>1428</v>
      </c>
      <c r="P453">
        <f t="shared" si="64"/>
        <v>2577</v>
      </c>
    </row>
    <row r="454" spans="1:16" x14ac:dyDescent="0.25">
      <c r="A454" t="s">
        <v>1427</v>
      </c>
      <c r="B454">
        <v>2554</v>
      </c>
      <c r="C454">
        <v>1211</v>
      </c>
      <c r="D454">
        <v>1343</v>
      </c>
      <c r="E454">
        <v>496</v>
      </c>
      <c r="F454">
        <v>294</v>
      </c>
      <c r="G454">
        <v>202</v>
      </c>
      <c r="H454">
        <v>789</v>
      </c>
      <c r="I454">
        <v>447</v>
      </c>
      <c r="J454">
        <v>342</v>
      </c>
      <c r="K454">
        <v>1269</v>
      </c>
      <c r="L454">
        <v>470</v>
      </c>
      <c r="M454">
        <v>799</v>
      </c>
      <c r="O454" t="s">
        <v>1427</v>
      </c>
      <c r="P454">
        <f t="shared" si="64"/>
        <v>2554</v>
      </c>
    </row>
    <row r="455" spans="1:16" x14ac:dyDescent="0.25">
      <c r="A455" t="s">
        <v>1426</v>
      </c>
      <c r="B455">
        <v>2560</v>
      </c>
      <c r="C455">
        <v>1244</v>
      </c>
      <c r="D455">
        <v>1316</v>
      </c>
      <c r="E455">
        <v>462</v>
      </c>
      <c r="F455">
        <v>263</v>
      </c>
      <c r="G455">
        <v>199</v>
      </c>
      <c r="H455">
        <v>801</v>
      </c>
      <c r="I455">
        <v>479</v>
      </c>
      <c r="J455">
        <v>322</v>
      </c>
      <c r="K455">
        <v>1297</v>
      </c>
      <c r="L455">
        <v>502</v>
      </c>
      <c r="M455">
        <v>795</v>
      </c>
      <c r="O455" t="s">
        <v>1426</v>
      </c>
      <c r="P455">
        <f t="shared" ref="P455:P518" si="65">B455</f>
        <v>2560</v>
      </c>
    </row>
    <row r="456" spans="1:16" x14ac:dyDescent="0.25">
      <c r="A456" t="s">
        <v>1425</v>
      </c>
      <c r="B456">
        <v>2590</v>
      </c>
      <c r="C456">
        <v>1244</v>
      </c>
      <c r="D456">
        <v>1346</v>
      </c>
      <c r="E456">
        <v>500</v>
      </c>
      <c r="F456">
        <v>289</v>
      </c>
      <c r="G456">
        <v>211</v>
      </c>
      <c r="H456">
        <v>854</v>
      </c>
      <c r="I456">
        <v>491</v>
      </c>
      <c r="J456">
        <v>363</v>
      </c>
      <c r="K456">
        <v>1236</v>
      </c>
      <c r="L456">
        <v>464</v>
      </c>
      <c r="M456">
        <v>772</v>
      </c>
      <c r="O456" t="s">
        <v>1425</v>
      </c>
      <c r="P456">
        <f t="shared" si="65"/>
        <v>2590</v>
      </c>
    </row>
    <row r="457" spans="1:16" x14ac:dyDescent="0.25">
      <c r="A457" t="s">
        <v>1424</v>
      </c>
      <c r="B457">
        <v>2610</v>
      </c>
      <c r="C457">
        <v>1252</v>
      </c>
      <c r="D457">
        <v>1358</v>
      </c>
      <c r="E457">
        <v>496</v>
      </c>
      <c r="F457">
        <v>304</v>
      </c>
      <c r="G457">
        <v>192</v>
      </c>
      <c r="H457">
        <v>811</v>
      </c>
      <c r="I457">
        <v>457</v>
      </c>
      <c r="J457">
        <v>354</v>
      </c>
      <c r="K457">
        <v>1303</v>
      </c>
      <c r="L457">
        <v>491</v>
      </c>
      <c r="M457">
        <v>812</v>
      </c>
      <c r="O457" t="s">
        <v>1424</v>
      </c>
      <c r="P457">
        <f t="shared" si="65"/>
        <v>2610</v>
      </c>
    </row>
    <row r="458" spans="1:16" x14ac:dyDescent="0.25">
      <c r="A458" t="s">
        <v>1423</v>
      </c>
      <c r="B458">
        <v>2853</v>
      </c>
      <c r="C458">
        <v>1399</v>
      </c>
      <c r="D458">
        <v>1454</v>
      </c>
      <c r="E458">
        <v>551</v>
      </c>
      <c r="F458">
        <v>338</v>
      </c>
      <c r="G458">
        <v>213</v>
      </c>
      <c r="H458">
        <v>881</v>
      </c>
      <c r="I458">
        <v>512</v>
      </c>
      <c r="J458">
        <v>369</v>
      </c>
      <c r="K458">
        <v>1421</v>
      </c>
      <c r="L458">
        <v>549</v>
      </c>
      <c r="M458">
        <v>872</v>
      </c>
      <c r="O458" t="s">
        <v>1423</v>
      </c>
      <c r="P458">
        <f t="shared" si="65"/>
        <v>2853</v>
      </c>
    </row>
    <row r="459" spans="1:16" x14ac:dyDescent="0.25">
      <c r="A459" t="s">
        <v>1422</v>
      </c>
      <c r="B459">
        <v>2487</v>
      </c>
      <c r="C459">
        <v>1211</v>
      </c>
      <c r="D459">
        <v>1276</v>
      </c>
      <c r="E459">
        <v>461</v>
      </c>
      <c r="F459">
        <v>291</v>
      </c>
      <c r="G459">
        <v>170</v>
      </c>
      <c r="H459">
        <v>799</v>
      </c>
      <c r="I459">
        <v>488</v>
      </c>
      <c r="J459">
        <v>311</v>
      </c>
      <c r="K459">
        <v>1227</v>
      </c>
      <c r="L459">
        <v>432</v>
      </c>
      <c r="M459">
        <v>795</v>
      </c>
      <c r="O459" t="s">
        <v>1422</v>
      </c>
      <c r="P459">
        <f t="shared" si="65"/>
        <v>2487</v>
      </c>
    </row>
    <row r="460" spans="1:16" x14ac:dyDescent="0.25">
      <c r="A460" t="s">
        <v>1421</v>
      </c>
      <c r="B460">
        <v>2464</v>
      </c>
      <c r="C460">
        <v>1193</v>
      </c>
      <c r="D460">
        <v>1271</v>
      </c>
      <c r="E460">
        <v>499</v>
      </c>
      <c r="F460">
        <v>303</v>
      </c>
      <c r="G460">
        <v>196</v>
      </c>
      <c r="H460">
        <v>813</v>
      </c>
      <c r="I460">
        <v>467</v>
      </c>
      <c r="J460">
        <v>346</v>
      </c>
      <c r="K460">
        <v>1152</v>
      </c>
      <c r="L460">
        <v>423</v>
      </c>
      <c r="M460">
        <v>729</v>
      </c>
      <c r="O460" t="s">
        <v>1421</v>
      </c>
      <c r="P460">
        <f t="shared" si="65"/>
        <v>2464</v>
      </c>
    </row>
    <row r="461" spans="1:16" x14ac:dyDescent="0.25">
      <c r="A461" t="s">
        <v>1420</v>
      </c>
      <c r="B461">
        <v>2541</v>
      </c>
      <c r="C461">
        <v>1238</v>
      </c>
      <c r="D461">
        <v>1303</v>
      </c>
      <c r="E461">
        <v>551</v>
      </c>
      <c r="F461">
        <v>339</v>
      </c>
      <c r="G461">
        <v>212</v>
      </c>
      <c r="H461">
        <v>767</v>
      </c>
      <c r="I461">
        <v>454</v>
      </c>
      <c r="J461">
        <v>313</v>
      </c>
      <c r="K461">
        <v>1223</v>
      </c>
      <c r="L461">
        <v>445</v>
      </c>
      <c r="M461">
        <v>778</v>
      </c>
      <c r="O461" t="s">
        <v>1420</v>
      </c>
      <c r="P461">
        <f t="shared" si="65"/>
        <v>2541</v>
      </c>
    </row>
    <row r="462" spans="1:16" x14ac:dyDescent="0.25">
      <c r="A462" t="s">
        <v>1419</v>
      </c>
      <c r="B462">
        <v>2392</v>
      </c>
      <c r="C462">
        <v>1180</v>
      </c>
      <c r="D462">
        <v>1212</v>
      </c>
      <c r="E462">
        <v>470</v>
      </c>
      <c r="F462">
        <v>284</v>
      </c>
      <c r="G462">
        <v>186</v>
      </c>
      <c r="H462">
        <v>799</v>
      </c>
      <c r="I462">
        <v>492</v>
      </c>
      <c r="J462">
        <v>307</v>
      </c>
      <c r="K462">
        <v>1123</v>
      </c>
      <c r="L462">
        <v>404</v>
      </c>
      <c r="M462">
        <v>719</v>
      </c>
      <c r="O462" t="s">
        <v>1419</v>
      </c>
      <c r="P462">
        <f t="shared" si="65"/>
        <v>2392</v>
      </c>
    </row>
    <row r="463" spans="1:16" x14ac:dyDescent="0.25">
      <c r="A463" t="s">
        <v>1418</v>
      </c>
      <c r="B463">
        <v>2436</v>
      </c>
      <c r="C463">
        <v>1200</v>
      </c>
      <c r="D463">
        <v>1236</v>
      </c>
      <c r="E463">
        <v>494</v>
      </c>
      <c r="F463">
        <v>292</v>
      </c>
      <c r="G463">
        <v>202</v>
      </c>
      <c r="H463">
        <v>785</v>
      </c>
      <c r="I463">
        <v>465</v>
      </c>
      <c r="J463">
        <v>320</v>
      </c>
      <c r="K463">
        <v>1157</v>
      </c>
      <c r="L463">
        <v>443</v>
      </c>
      <c r="M463">
        <v>714</v>
      </c>
      <c r="O463" t="s">
        <v>1418</v>
      </c>
      <c r="P463">
        <f t="shared" si="65"/>
        <v>2436</v>
      </c>
    </row>
    <row r="464" spans="1:16" x14ac:dyDescent="0.25">
      <c r="A464" t="s">
        <v>1417</v>
      </c>
      <c r="B464">
        <v>2721</v>
      </c>
      <c r="C464">
        <v>1330</v>
      </c>
      <c r="D464">
        <v>1391</v>
      </c>
      <c r="E464">
        <v>509</v>
      </c>
      <c r="F464">
        <v>322</v>
      </c>
      <c r="G464">
        <v>187</v>
      </c>
      <c r="H464">
        <v>902</v>
      </c>
      <c r="I464">
        <v>538</v>
      </c>
      <c r="J464">
        <v>364</v>
      </c>
      <c r="K464">
        <v>1310</v>
      </c>
      <c r="L464">
        <v>470</v>
      </c>
      <c r="M464">
        <v>840</v>
      </c>
      <c r="O464" t="s">
        <v>1417</v>
      </c>
      <c r="P464">
        <f t="shared" si="65"/>
        <v>2721</v>
      </c>
    </row>
    <row r="465" spans="1:16" x14ac:dyDescent="0.25">
      <c r="A465" t="s">
        <v>1416</v>
      </c>
      <c r="B465">
        <v>2553</v>
      </c>
      <c r="C465">
        <v>1187</v>
      </c>
      <c r="D465">
        <v>1366</v>
      </c>
      <c r="E465">
        <v>485</v>
      </c>
      <c r="F465">
        <v>282</v>
      </c>
      <c r="G465">
        <v>203</v>
      </c>
      <c r="H465">
        <v>813</v>
      </c>
      <c r="I465">
        <v>474</v>
      </c>
      <c r="J465">
        <v>339</v>
      </c>
      <c r="K465">
        <v>1255</v>
      </c>
      <c r="L465">
        <v>431</v>
      </c>
      <c r="M465">
        <v>824</v>
      </c>
      <c r="O465" t="s">
        <v>1416</v>
      </c>
      <c r="P465">
        <f t="shared" si="65"/>
        <v>2553</v>
      </c>
    </row>
    <row r="466" spans="1:16" x14ac:dyDescent="0.25">
      <c r="A466" t="s">
        <v>1415</v>
      </c>
      <c r="B466">
        <v>2556</v>
      </c>
      <c r="C466">
        <v>1248</v>
      </c>
      <c r="D466">
        <v>1308</v>
      </c>
      <c r="E466">
        <v>496</v>
      </c>
      <c r="F466">
        <v>307</v>
      </c>
      <c r="G466">
        <v>189</v>
      </c>
      <c r="H466">
        <v>844</v>
      </c>
      <c r="I466">
        <v>504</v>
      </c>
      <c r="J466">
        <v>340</v>
      </c>
      <c r="K466">
        <v>1216</v>
      </c>
      <c r="L466">
        <v>437</v>
      </c>
      <c r="M466">
        <v>779</v>
      </c>
      <c r="O466" t="s">
        <v>1415</v>
      </c>
      <c r="P466">
        <f t="shared" si="65"/>
        <v>2556</v>
      </c>
    </row>
    <row r="467" spans="1:16" x14ac:dyDescent="0.25">
      <c r="A467" t="s">
        <v>1414</v>
      </c>
      <c r="B467">
        <v>2773</v>
      </c>
      <c r="C467">
        <v>1315</v>
      </c>
      <c r="D467">
        <v>1458</v>
      </c>
      <c r="E467">
        <v>518</v>
      </c>
      <c r="F467">
        <v>327</v>
      </c>
      <c r="G467">
        <v>191</v>
      </c>
      <c r="H467">
        <v>859</v>
      </c>
      <c r="I467">
        <v>516</v>
      </c>
      <c r="J467">
        <v>343</v>
      </c>
      <c r="K467">
        <v>1396</v>
      </c>
      <c r="L467">
        <v>472</v>
      </c>
      <c r="M467">
        <v>924</v>
      </c>
      <c r="O467" t="s">
        <v>1414</v>
      </c>
      <c r="P467">
        <f t="shared" si="65"/>
        <v>2773</v>
      </c>
    </row>
    <row r="468" spans="1:16" x14ac:dyDescent="0.25">
      <c r="A468" t="s">
        <v>1413</v>
      </c>
      <c r="B468">
        <v>2866</v>
      </c>
      <c r="C468">
        <v>1339</v>
      </c>
      <c r="D468">
        <v>1527</v>
      </c>
      <c r="E468">
        <v>537</v>
      </c>
      <c r="F468">
        <v>319</v>
      </c>
      <c r="G468">
        <v>218</v>
      </c>
      <c r="H468">
        <v>917</v>
      </c>
      <c r="I468">
        <v>521</v>
      </c>
      <c r="J468">
        <v>396</v>
      </c>
      <c r="K468">
        <v>1412</v>
      </c>
      <c r="L468">
        <v>499</v>
      </c>
      <c r="M468">
        <v>913</v>
      </c>
      <c r="O468" t="s">
        <v>1413</v>
      </c>
      <c r="P468">
        <f t="shared" si="65"/>
        <v>2866</v>
      </c>
    </row>
    <row r="469" spans="1:16" x14ac:dyDescent="0.25">
      <c r="A469" t="s">
        <v>1412</v>
      </c>
      <c r="B469">
        <v>2496</v>
      </c>
      <c r="C469">
        <v>1167</v>
      </c>
      <c r="D469">
        <v>1329</v>
      </c>
      <c r="E469">
        <v>483</v>
      </c>
      <c r="F469">
        <v>285</v>
      </c>
      <c r="G469">
        <v>198</v>
      </c>
      <c r="H469">
        <v>788</v>
      </c>
      <c r="I469">
        <v>435</v>
      </c>
      <c r="J469">
        <v>353</v>
      </c>
      <c r="K469">
        <v>1225</v>
      </c>
      <c r="L469">
        <v>447</v>
      </c>
      <c r="M469">
        <v>778</v>
      </c>
      <c r="O469" t="s">
        <v>1412</v>
      </c>
      <c r="P469">
        <f t="shared" si="65"/>
        <v>2496</v>
      </c>
    </row>
    <row r="470" spans="1:16" x14ac:dyDescent="0.25">
      <c r="A470" t="s">
        <v>1411</v>
      </c>
      <c r="B470">
        <v>2398</v>
      </c>
      <c r="C470">
        <v>1194</v>
      </c>
      <c r="D470">
        <v>1204</v>
      </c>
      <c r="E470">
        <v>494</v>
      </c>
      <c r="F470">
        <v>314</v>
      </c>
      <c r="G470">
        <v>180</v>
      </c>
      <c r="H470">
        <v>790</v>
      </c>
      <c r="I470">
        <v>473</v>
      </c>
      <c r="J470">
        <v>317</v>
      </c>
      <c r="K470">
        <v>1114</v>
      </c>
      <c r="L470">
        <v>407</v>
      </c>
      <c r="M470">
        <v>707</v>
      </c>
      <c r="O470" t="s">
        <v>1411</v>
      </c>
      <c r="P470">
        <f t="shared" si="65"/>
        <v>2398</v>
      </c>
    </row>
    <row r="471" spans="1:16" x14ac:dyDescent="0.25">
      <c r="A471" t="s">
        <v>1410</v>
      </c>
      <c r="B471">
        <v>2487</v>
      </c>
      <c r="C471">
        <v>1209</v>
      </c>
      <c r="D471">
        <v>1278</v>
      </c>
      <c r="E471">
        <v>507</v>
      </c>
      <c r="F471">
        <v>295</v>
      </c>
      <c r="G471">
        <v>212</v>
      </c>
      <c r="H471">
        <v>831</v>
      </c>
      <c r="I471">
        <v>484</v>
      </c>
      <c r="J471">
        <v>347</v>
      </c>
      <c r="K471">
        <v>1149</v>
      </c>
      <c r="L471">
        <v>430</v>
      </c>
      <c r="M471">
        <v>719</v>
      </c>
      <c r="O471" t="s">
        <v>1410</v>
      </c>
      <c r="P471">
        <f t="shared" si="65"/>
        <v>2487</v>
      </c>
    </row>
    <row r="472" spans="1:16" x14ac:dyDescent="0.25">
      <c r="A472" t="s">
        <v>1409</v>
      </c>
      <c r="B472">
        <v>2457</v>
      </c>
      <c r="C472">
        <v>1200</v>
      </c>
      <c r="D472">
        <v>1257</v>
      </c>
      <c r="E472">
        <v>530</v>
      </c>
      <c r="F472">
        <v>313</v>
      </c>
      <c r="G472">
        <v>217</v>
      </c>
      <c r="H472">
        <v>801</v>
      </c>
      <c r="I472">
        <v>452</v>
      </c>
      <c r="J472">
        <v>349</v>
      </c>
      <c r="K472">
        <v>1126</v>
      </c>
      <c r="L472">
        <v>435</v>
      </c>
      <c r="M472">
        <v>691</v>
      </c>
      <c r="O472" t="s">
        <v>1409</v>
      </c>
      <c r="P472">
        <f t="shared" si="65"/>
        <v>2457</v>
      </c>
    </row>
    <row r="473" spans="1:16" x14ac:dyDescent="0.25">
      <c r="A473" t="s">
        <v>1408</v>
      </c>
      <c r="B473">
        <v>2661</v>
      </c>
      <c r="C473">
        <v>1312</v>
      </c>
      <c r="D473">
        <v>1349</v>
      </c>
      <c r="E473">
        <v>551</v>
      </c>
      <c r="F473">
        <v>319</v>
      </c>
      <c r="G473">
        <v>232</v>
      </c>
      <c r="H473">
        <v>850</v>
      </c>
      <c r="I473">
        <v>508</v>
      </c>
      <c r="J473">
        <v>342</v>
      </c>
      <c r="K473">
        <v>1260</v>
      </c>
      <c r="L473">
        <v>485</v>
      </c>
      <c r="M473">
        <v>775</v>
      </c>
      <c r="O473" t="s">
        <v>1408</v>
      </c>
      <c r="P473">
        <f t="shared" si="65"/>
        <v>2661</v>
      </c>
    </row>
    <row r="474" spans="1:16" x14ac:dyDescent="0.25">
      <c r="A474" t="s">
        <v>1407</v>
      </c>
      <c r="B474">
        <v>2631</v>
      </c>
      <c r="C474">
        <v>1324</v>
      </c>
      <c r="D474">
        <v>1307</v>
      </c>
      <c r="E474">
        <v>535</v>
      </c>
      <c r="F474">
        <v>333</v>
      </c>
      <c r="G474">
        <v>202</v>
      </c>
      <c r="H474">
        <v>890</v>
      </c>
      <c r="I474">
        <v>547</v>
      </c>
      <c r="J474">
        <v>343</v>
      </c>
      <c r="K474">
        <v>1206</v>
      </c>
      <c r="L474">
        <v>444</v>
      </c>
      <c r="M474">
        <v>762</v>
      </c>
      <c r="O474" t="s">
        <v>1407</v>
      </c>
      <c r="P474">
        <f t="shared" si="65"/>
        <v>2631</v>
      </c>
    </row>
    <row r="475" spans="1:16" x14ac:dyDescent="0.25">
      <c r="A475" t="s">
        <v>1406</v>
      </c>
      <c r="B475">
        <v>2531</v>
      </c>
      <c r="C475">
        <v>1283</v>
      </c>
      <c r="D475">
        <v>1248</v>
      </c>
      <c r="E475">
        <v>542</v>
      </c>
      <c r="F475">
        <v>322</v>
      </c>
      <c r="G475">
        <v>220</v>
      </c>
      <c r="H475">
        <v>787</v>
      </c>
      <c r="I475">
        <v>502</v>
      </c>
      <c r="J475">
        <v>285</v>
      </c>
      <c r="K475">
        <v>1202</v>
      </c>
      <c r="L475">
        <v>459</v>
      </c>
      <c r="M475">
        <v>743</v>
      </c>
      <c r="O475" t="s">
        <v>1406</v>
      </c>
      <c r="P475">
        <f t="shared" si="65"/>
        <v>2531</v>
      </c>
    </row>
    <row r="476" spans="1:16" x14ac:dyDescent="0.25">
      <c r="A476" t="s">
        <v>1405</v>
      </c>
      <c r="B476">
        <v>2484</v>
      </c>
      <c r="C476">
        <v>1208</v>
      </c>
      <c r="D476">
        <v>1276</v>
      </c>
      <c r="E476">
        <v>518</v>
      </c>
      <c r="F476">
        <v>308</v>
      </c>
      <c r="G476">
        <v>210</v>
      </c>
      <c r="H476">
        <v>812</v>
      </c>
      <c r="I476">
        <v>475</v>
      </c>
      <c r="J476">
        <v>337</v>
      </c>
      <c r="K476">
        <v>1154</v>
      </c>
      <c r="L476">
        <v>425</v>
      </c>
      <c r="M476">
        <v>729</v>
      </c>
      <c r="O476" t="s">
        <v>1405</v>
      </c>
      <c r="P476">
        <f t="shared" si="65"/>
        <v>2484</v>
      </c>
    </row>
    <row r="477" spans="1:16" x14ac:dyDescent="0.25">
      <c r="A477" t="s">
        <v>1404</v>
      </c>
      <c r="B477">
        <v>2586</v>
      </c>
      <c r="C477">
        <v>1273</v>
      </c>
      <c r="D477">
        <v>1313</v>
      </c>
      <c r="E477">
        <v>508</v>
      </c>
      <c r="F477">
        <v>302</v>
      </c>
      <c r="G477">
        <v>206</v>
      </c>
      <c r="H477">
        <v>867</v>
      </c>
      <c r="I477">
        <v>499</v>
      </c>
      <c r="J477">
        <v>368</v>
      </c>
      <c r="K477">
        <v>1211</v>
      </c>
      <c r="L477">
        <v>472</v>
      </c>
      <c r="M477">
        <v>739</v>
      </c>
      <c r="O477" t="s">
        <v>1404</v>
      </c>
      <c r="P477">
        <f t="shared" si="65"/>
        <v>2586</v>
      </c>
    </row>
    <row r="478" spans="1:16" x14ac:dyDescent="0.25">
      <c r="A478" t="s">
        <v>1403</v>
      </c>
      <c r="B478">
        <v>2599</v>
      </c>
      <c r="C478">
        <v>1270</v>
      </c>
      <c r="D478">
        <v>1329</v>
      </c>
      <c r="E478">
        <v>525</v>
      </c>
      <c r="F478">
        <v>313</v>
      </c>
      <c r="G478">
        <v>212</v>
      </c>
      <c r="H478">
        <v>844</v>
      </c>
      <c r="I478">
        <v>500</v>
      </c>
      <c r="J478">
        <v>344</v>
      </c>
      <c r="K478">
        <v>1230</v>
      </c>
      <c r="L478">
        <v>457</v>
      </c>
      <c r="M478">
        <v>773</v>
      </c>
      <c r="O478" t="s">
        <v>1403</v>
      </c>
      <c r="P478">
        <f t="shared" si="65"/>
        <v>2599</v>
      </c>
    </row>
    <row r="479" spans="1:16" x14ac:dyDescent="0.25">
      <c r="A479" t="s">
        <v>1402</v>
      </c>
      <c r="B479">
        <v>2743</v>
      </c>
      <c r="C479">
        <v>1322</v>
      </c>
      <c r="D479">
        <v>1421</v>
      </c>
      <c r="E479">
        <v>506</v>
      </c>
      <c r="F479">
        <v>307</v>
      </c>
      <c r="G479">
        <v>199</v>
      </c>
      <c r="H479">
        <v>863</v>
      </c>
      <c r="I479">
        <v>522</v>
      </c>
      <c r="J479">
        <v>341</v>
      </c>
      <c r="K479">
        <v>1374</v>
      </c>
      <c r="L479">
        <v>493</v>
      </c>
      <c r="M479">
        <v>881</v>
      </c>
      <c r="O479" t="s">
        <v>1402</v>
      </c>
      <c r="P479">
        <f t="shared" si="65"/>
        <v>2743</v>
      </c>
    </row>
    <row r="480" spans="1:16" x14ac:dyDescent="0.25">
      <c r="A480" t="s">
        <v>1401</v>
      </c>
      <c r="B480">
        <v>2636</v>
      </c>
      <c r="C480">
        <v>1256</v>
      </c>
      <c r="D480">
        <v>1380</v>
      </c>
      <c r="E480">
        <v>484</v>
      </c>
      <c r="F480">
        <v>290</v>
      </c>
      <c r="G480">
        <v>194</v>
      </c>
      <c r="H480">
        <v>891</v>
      </c>
      <c r="I480">
        <v>501</v>
      </c>
      <c r="J480">
        <v>390</v>
      </c>
      <c r="K480">
        <v>1261</v>
      </c>
      <c r="L480">
        <v>465</v>
      </c>
      <c r="M480">
        <v>796</v>
      </c>
      <c r="O480" t="s">
        <v>1401</v>
      </c>
      <c r="P480">
        <f t="shared" si="65"/>
        <v>2636</v>
      </c>
    </row>
    <row r="481" spans="1:16" x14ac:dyDescent="0.25">
      <c r="A481" t="s">
        <v>1400</v>
      </c>
      <c r="B481">
        <v>2581</v>
      </c>
      <c r="C481">
        <v>1284</v>
      </c>
      <c r="D481">
        <v>1297</v>
      </c>
      <c r="E481">
        <v>503</v>
      </c>
      <c r="F481">
        <v>295</v>
      </c>
      <c r="G481">
        <v>208</v>
      </c>
      <c r="H481">
        <v>871</v>
      </c>
      <c r="I481">
        <v>508</v>
      </c>
      <c r="J481">
        <v>363</v>
      </c>
      <c r="K481">
        <v>1207</v>
      </c>
      <c r="L481">
        <v>481</v>
      </c>
      <c r="M481">
        <v>726</v>
      </c>
      <c r="O481" t="s">
        <v>1400</v>
      </c>
      <c r="P481">
        <f t="shared" si="65"/>
        <v>2581</v>
      </c>
    </row>
    <row r="482" spans="1:16" x14ac:dyDescent="0.25">
      <c r="A482" t="s">
        <v>1399</v>
      </c>
      <c r="B482">
        <v>2639</v>
      </c>
      <c r="C482">
        <v>1286</v>
      </c>
      <c r="D482">
        <v>1353</v>
      </c>
      <c r="E482">
        <v>520</v>
      </c>
      <c r="F482">
        <v>313</v>
      </c>
      <c r="G482">
        <v>207</v>
      </c>
      <c r="H482">
        <v>868</v>
      </c>
      <c r="I482">
        <v>510</v>
      </c>
      <c r="J482">
        <v>358</v>
      </c>
      <c r="K482">
        <v>1251</v>
      </c>
      <c r="L482">
        <v>463</v>
      </c>
      <c r="M482">
        <v>788</v>
      </c>
      <c r="O482" t="s">
        <v>1399</v>
      </c>
      <c r="P482">
        <f t="shared" si="65"/>
        <v>2639</v>
      </c>
    </row>
    <row r="483" spans="1:16" x14ac:dyDescent="0.25">
      <c r="A483" t="s">
        <v>1398</v>
      </c>
      <c r="B483">
        <v>2643</v>
      </c>
      <c r="C483">
        <v>1289</v>
      </c>
      <c r="D483">
        <v>1354</v>
      </c>
      <c r="E483">
        <v>506</v>
      </c>
      <c r="F483">
        <v>327</v>
      </c>
      <c r="G483">
        <v>179</v>
      </c>
      <c r="H483">
        <v>835</v>
      </c>
      <c r="I483">
        <v>491</v>
      </c>
      <c r="J483">
        <v>344</v>
      </c>
      <c r="K483">
        <v>1302</v>
      </c>
      <c r="L483">
        <v>471</v>
      </c>
      <c r="M483">
        <v>831</v>
      </c>
      <c r="O483" t="s">
        <v>1398</v>
      </c>
      <c r="P483">
        <f t="shared" si="65"/>
        <v>2643</v>
      </c>
    </row>
    <row r="484" spans="1:16" x14ac:dyDescent="0.25">
      <c r="A484" t="s">
        <v>1397</v>
      </c>
      <c r="B484">
        <v>2636</v>
      </c>
      <c r="C484">
        <v>1285</v>
      </c>
      <c r="D484">
        <v>1351</v>
      </c>
      <c r="E484">
        <v>524</v>
      </c>
      <c r="F484">
        <v>311</v>
      </c>
      <c r="G484">
        <v>213</v>
      </c>
      <c r="H484">
        <v>877</v>
      </c>
      <c r="I484">
        <v>514</v>
      </c>
      <c r="J484">
        <v>363</v>
      </c>
      <c r="K484">
        <v>1235</v>
      </c>
      <c r="L484">
        <v>460</v>
      </c>
      <c r="M484">
        <v>775</v>
      </c>
      <c r="O484" t="s">
        <v>1397</v>
      </c>
      <c r="P484">
        <f t="shared" si="65"/>
        <v>2636</v>
      </c>
    </row>
    <row r="485" spans="1:16" x14ac:dyDescent="0.25">
      <c r="A485" t="s">
        <v>1396</v>
      </c>
      <c r="B485">
        <v>2898</v>
      </c>
      <c r="C485">
        <v>1437</v>
      </c>
      <c r="D485">
        <v>1461</v>
      </c>
      <c r="E485">
        <v>580</v>
      </c>
      <c r="F485">
        <v>338</v>
      </c>
      <c r="G485">
        <v>242</v>
      </c>
      <c r="H485">
        <v>950</v>
      </c>
      <c r="I485">
        <v>574</v>
      </c>
      <c r="J485">
        <v>376</v>
      </c>
      <c r="K485">
        <v>1368</v>
      </c>
      <c r="L485">
        <v>525</v>
      </c>
      <c r="M485">
        <v>843</v>
      </c>
      <c r="O485" t="s">
        <v>1396</v>
      </c>
      <c r="P485">
        <f t="shared" si="65"/>
        <v>2898</v>
      </c>
    </row>
    <row r="486" spans="1:16" x14ac:dyDescent="0.25">
      <c r="A486" t="s">
        <v>1395</v>
      </c>
      <c r="B486">
        <v>3112</v>
      </c>
      <c r="C486">
        <v>1483</v>
      </c>
      <c r="D486">
        <v>1629</v>
      </c>
      <c r="E486">
        <v>561</v>
      </c>
      <c r="F486">
        <v>314</v>
      </c>
      <c r="G486">
        <v>247</v>
      </c>
      <c r="H486">
        <v>1016</v>
      </c>
      <c r="I486">
        <v>592</v>
      </c>
      <c r="J486">
        <v>424</v>
      </c>
      <c r="K486">
        <v>1535</v>
      </c>
      <c r="L486">
        <v>577</v>
      </c>
      <c r="M486">
        <v>958</v>
      </c>
      <c r="O486" t="s">
        <v>1395</v>
      </c>
      <c r="P486">
        <f t="shared" si="65"/>
        <v>3112</v>
      </c>
    </row>
    <row r="487" spans="1:16" x14ac:dyDescent="0.25">
      <c r="A487" t="s">
        <v>1394</v>
      </c>
      <c r="B487">
        <v>3201</v>
      </c>
      <c r="C487">
        <v>1496</v>
      </c>
      <c r="D487">
        <v>1705</v>
      </c>
      <c r="E487">
        <v>535</v>
      </c>
      <c r="F487">
        <v>313</v>
      </c>
      <c r="G487">
        <v>222</v>
      </c>
      <c r="H487">
        <v>1024</v>
      </c>
      <c r="I487">
        <v>583</v>
      </c>
      <c r="J487">
        <v>441</v>
      </c>
      <c r="K487">
        <v>1642</v>
      </c>
      <c r="L487">
        <v>600</v>
      </c>
      <c r="M487">
        <v>1042</v>
      </c>
      <c r="O487" t="s">
        <v>1394</v>
      </c>
      <c r="P487">
        <f t="shared" si="65"/>
        <v>3201</v>
      </c>
    </row>
    <row r="488" spans="1:16" x14ac:dyDescent="0.25">
      <c r="A488" t="s">
        <v>1393</v>
      </c>
      <c r="B488">
        <v>1434</v>
      </c>
      <c r="C488">
        <v>685</v>
      </c>
      <c r="D488">
        <v>749</v>
      </c>
      <c r="E488">
        <v>266</v>
      </c>
      <c r="F488">
        <v>153</v>
      </c>
      <c r="G488">
        <v>113</v>
      </c>
      <c r="H488">
        <v>458</v>
      </c>
      <c r="I488">
        <v>269</v>
      </c>
      <c r="J488">
        <v>189</v>
      </c>
      <c r="K488">
        <v>710</v>
      </c>
      <c r="L488">
        <v>263</v>
      </c>
      <c r="M488">
        <v>447</v>
      </c>
      <c r="O488" t="s">
        <v>1393</v>
      </c>
      <c r="P488">
        <f t="shared" si="65"/>
        <v>1434</v>
      </c>
    </row>
    <row r="489" spans="1:16" x14ac:dyDescent="0.25">
      <c r="A489">
        <v>2003</v>
      </c>
      <c r="B489">
        <v>141936</v>
      </c>
      <c r="C489">
        <v>69012</v>
      </c>
      <c r="D489">
        <v>72924</v>
      </c>
      <c r="E489">
        <v>26863</v>
      </c>
      <c r="F489">
        <v>16165</v>
      </c>
      <c r="G489">
        <v>10698</v>
      </c>
      <c r="H489">
        <v>45463</v>
      </c>
      <c r="I489">
        <v>26731</v>
      </c>
      <c r="J489">
        <v>18732</v>
      </c>
      <c r="K489">
        <v>69610</v>
      </c>
      <c r="L489">
        <v>26116</v>
      </c>
      <c r="M489">
        <v>43494</v>
      </c>
      <c r="O489">
        <v>2003</v>
      </c>
      <c r="P489">
        <f t="shared" si="65"/>
        <v>141936</v>
      </c>
    </row>
    <row r="490" spans="1:16" x14ac:dyDescent="0.25">
      <c r="A490" t="s">
        <v>1392</v>
      </c>
      <c r="B490">
        <v>1899</v>
      </c>
      <c r="C490">
        <v>912</v>
      </c>
      <c r="D490">
        <v>987</v>
      </c>
      <c r="E490">
        <v>276</v>
      </c>
      <c r="F490">
        <v>159</v>
      </c>
      <c r="G490">
        <v>117</v>
      </c>
      <c r="H490">
        <v>596</v>
      </c>
      <c r="I490">
        <v>363</v>
      </c>
      <c r="J490">
        <v>233</v>
      </c>
      <c r="K490">
        <v>1027</v>
      </c>
      <c r="L490">
        <v>390</v>
      </c>
      <c r="M490">
        <v>637</v>
      </c>
      <c r="O490" t="s">
        <v>1392</v>
      </c>
      <c r="P490">
        <f t="shared" si="65"/>
        <v>1899</v>
      </c>
    </row>
    <row r="491" spans="1:16" x14ac:dyDescent="0.25">
      <c r="A491" t="s">
        <v>1391</v>
      </c>
      <c r="B491">
        <v>3333</v>
      </c>
      <c r="C491">
        <v>1605</v>
      </c>
      <c r="D491">
        <v>1728</v>
      </c>
      <c r="E491">
        <v>508</v>
      </c>
      <c r="F491">
        <v>293</v>
      </c>
      <c r="G491">
        <v>215</v>
      </c>
      <c r="H491">
        <v>1007</v>
      </c>
      <c r="I491">
        <v>593</v>
      </c>
      <c r="J491">
        <v>414</v>
      </c>
      <c r="K491">
        <v>1818</v>
      </c>
      <c r="L491">
        <v>719</v>
      </c>
      <c r="M491">
        <v>1099</v>
      </c>
      <c r="O491" t="s">
        <v>1391</v>
      </c>
      <c r="P491">
        <f t="shared" si="65"/>
        <v>3333</v>
      </c>
    </row>
    <row r="492" spans="1:16" x14ac:dyDescent="0.25">
      <c r="A492" t="s">
        <v>1390</v>
      </c>
      <c r="B492">
        <v>3055</v>
      </c>
      <c r="C492">
        <v>1475</v>
      </c>
      <c r="D492">
        <v>1580</v>
      </c>
      <c r="E492">
        <v>508</v>
      </c>
      <c r="F492">
        <v>303</v>
      </c>
      <c r="G492">
        <v>205</v>
      </c>
      <c r="H492">
        <v>918</v>
      </c>
      <c r="I492">
        <v>556</v>
      </c>
      <c r="J492">
        <v>362</v>
      </c>
      <c r="K492">
        <v>1629</v>
      </c>
      <c r="L492">
        <v>616</v>
      </c>
      <c r="M492">
        <v>1013</v>
      </c>
      <c r="O492" t="s">
        <v>1390</v>
      </c>
      <c r="P492">
        <f t="shared" si="65"/>
        <v>3055</v>
      </c>
    </row>
    <row r="493" spans="1:16" x14ac:dyDescent="0.25">
      <c r="A493" t="s">
        <v>1389</v>
      </c>
      <c r="B493">
        <v>2921</v>
      </c>
      <c r="C493">
        <v>1336</v>
      </c>
      <c r="D493">
        <v>1585</v>
      </c>
      <c r="E493">
        <v>548</v>
      </c>
      <c r="F493">
        <v>308</v>
      </c>
      <c r="G493">
        <v>240</v>
      </c>
      <c r="H493">
        <v>869</v>
      </c>
      <c r="I493">
        <v>489</v>
      </c>
      <c r="J493">
        <v>380</v>
      </c>
      <c r="K493">
        <v>1504</v>
      </c>
      <c r="L493">
        <v>539</v>
      </c>
      <c r="M493">
        <v>965</v>
      </c>
      <c r="O493" t="s">
        <v>1389</v>
      </c>
      <c r="P493">
        <f t="shared" si="65"/>
        <v>2921</v>
      </c>
    </row>
    <row r="494" spans="1:16" x14ac:dyDescent="0.25">
      <c r="A494" t="s">
        <v>1388</v>
      </c>
      <c r="B494">
        <v>2907</v>
      </c>
      <c r="C494">
        <v>1384</v>
      </c>
      <c r="D494">
        <v>1523</v>
      </c>
      <c r="E494">
        <v>496</v>
      </c>
      <c r="F494">
        <v>300</v>
      </c>
      <c r="G494">
        <v>196</v>
      </c>
      <c r="H494">
        <v>916</v>
      </c>
      <c r="I494">
        <v>547</v>
      </c>
      <c r="J494">
        <v>369</v>
      </c>
      <c r="K494">
        <v>1495</v>
      </c>
      <c r="L494">
        <v>537</v>
      </c>
      <c r="M494">
        <v>958</v>
      </c>
      <c r="O494" t="s">
        <v>1388</v>
      </c>
      <c r="P494">
        <f t="shared" si="65"/>
        <v>2907</v>
      </c>
    </row>
    <row r="495" spans="1:16" x14ac:dyDescent="0.25">
      <c r="A495" t="s">
        <v>1387</v>
      </c>
      <c r="B495">
        <v>2751</v>
      </c>
      <c r="C495">
        <v>1310</v>
      </c>
      <c r="D495">
        <v>1441</v>
      </c>
      <c r="E495">
        <v>541</v>
      </c>
      <c r="F495">
        <v>324</v>
      </c>
      <c r="G495">
        <v>217</v>
      </c>
      <c r="H495">
        <v>786</v>
      </c>
      <c r="I495">
        <v>446</v>
      </c>
      <c r="J495">
        <v>340</v>
      </c>
      <c r="K495">
        <v>1424</v>
      </c>
      <c r="L495">
        <v>540</v>
      </c>
      <c r="M495">
        <v>884</v>
      </c>
      <c r="O495" t="s">
        <v>1387</v>
      </c>
      <c r="P495">
        <f t="shared" si="65"/>
        <v>2751</v>
      </c>
    </row>
    <row r="496" spans="1:16" x14ac:dyDescent="0.25">
      <c r="A496" t="s">
        <v>1386</v>
      </c>
      <c r="B496">
        <v>2692</v>
      </c>
      <c r="C496">
        <v>1375</v>
      </c>
      <c r="D496">
        <v>1317</v>
      </c>
      <c r="E496">
        <v>492</v>
      </c>
      <c r="F496">
        <v>310</v>
      </c>
      <c r="G496">
        <v>182</v>
      </c>
      <c r="H496">
        <v>794</v>
      </c>
      <c r="I496">
        <v>501</v>
      </c>
      <c r="J496">
        <v>293</v>
      </c>
      <c r="K496">
        <v>1406</v>
      </c>
      <c r="L496">
        <v>564</v>
      </c>
      <c r="M496">
        <v>842</v>
      </c>
      <c r="O496" t="s">
        <v>1386</v>
      </c>
      <c r="P496">
        <f t="shared" si="65"/>
        <v>2692</v>
      </c>
    </row>
    <row r="497" spans="1:16" x14ac:dyDescent="0.25">
      <c r="A497" t="s">
        <v>1385</v>
      </c>
      <c r="B497">
        <v>2746</v>
      </c>
      <c r="C497">
        <v>1380</v>
      </c>
      <c r="D497">
        <v>1366</v>
      </c>
      <c r="E497">
        <v>521</v>
      </c>
      <c r="F497">
        <v>310</v>
      </c>
      <c r="G497">
        <v>211</v>
      </c>
      <c r="H497">
        <v>849</v>
      </c>
      <c r="I497">
        <v>514</v>
      </c>
      <c r="J497">
        <v>335</v>
      </c>
      <c r="K497">
        <v>1376</v>
      </c>
      <c r="L497">
        <v>556</v>
      </c>
      <c r="M497">
        <v>820</v>
      </c>
      <c r="O497" t="s">
        <v>1385</v>
      </c>
      <c r="P497">
        <f t="shared" si="65"/>
        <v>2746</v>
      </c>
    </row>
    <row r="498" spans="1:16" x14ac:dyDescent="0.25">
      <c r="A498" t="s">
        <v>1384</v>
      </c>
      <c r="B498">
        <v>2722</v>
      </c>
      <c r="C498">
        <v>1317</v>
      </c>
      <c r="D498">
        <v>1405</v>
      </c>
      <c r="E498">
        <v>473</v>
      </c>
      <c r="F498">
        <v>273</v>
      </c>
      <c r="G498">
        <v>200</v>
      </c>
      <c r="H498">
        <v>889</v>
      </c>
      <c r="I498">
        <v>550</v>
      </c>
      <c r="J498">
        <v>339</v>
      </c>
      <c r="K498">
        <v>1360</v>
      </c>
      <c r="L498">
        <v>494</v>
      </c>
      <c r="M498">
        <v>866</v>
      </c>
      <c r="O498" t="s">
        <v>1384</v>
      </c>
      <c r="P498">
        <f t="shared" si="65"/>
        <v>2722</v>
      </c>
    </row>
    <row r="499" spans="1:16" x14ac:dyDescent="0.25">
      <c r="A499" t="s">
        <v>1383</v>
      </c>
      <c r="B499">
        <v>2720</v>
      </c>
      <c r="C499">
        <v>1355</v>
      </c>
      <c r="D499">
        <v>1365</v>
      </c>
      <c r="E499">
        <v>489</v>
      </c>
      <c r="F499">
        <v>311</v>
      </c>
      <c r="G499">
        <v>178</v>
      </c>
      <c r="H499">
        <v>867</v>
      </c>
      <c r="I499">
        <v>527</v>
      </c>
      <c r="J499">
        <v>340</v>
      </c>
      <c r="K499">
        <v>1364</v>
      </c>
      <c r="L499">
        <v>517</v>
      </c>
      <c r="M499">
        <v>847</v>
      </c>
      <c r="O499" t="s">
        <v>1383</v>
      </c>
      <c r="P499">
        <f t="shared" si="65"/>
        <v>2720</v>
      </c>
    </row>
    <row r="500" spans="1:16" x14ac:dyDescent="0.25">
      <c r="A500" t="s">
        <v>1382</v>
      </c>
      <c r="B500">
        <v>2649</v>
      </c>
      <c r="C500">
        <v>1291</v>
      </c>
      <c r="D500">
        <v>1358</v>
      </c>
      <c r="E500">
        <v>475</v>
      </c>
      <c r="F500">
        <v>281</v>
      </c>
      <c r="G500">
        <v>194</v>
      </c>
      <c r="H500">
        <v>825</v>
      </c>
      <c r="I500">
        <v>506</v>
      </c>
      <c r="J500">
        <v>319</v>
      </c>
      <c r="K500">
        <v>1349</v>
      </c>
      <c r="L500">
        <v>504</v>
      </c>
      <c r="M500">
        <v>845</v>
      </c>
      <c r="O500" t="s">
        <v>1382</v>
      </c>
      <c r="P500">
        <f t="shared" si="65"/>
        <v>2649</v>
      </c>
    </row>
    <row r="501" spans="1:16" x14ac:dyDescent="0.25">
      <c r="A501" t="s">
        <v>1381</v>
      </c>
      <c r="B501">
        <v>2740</v>
      </c>
      <c r="C501">
        <v>1372</v>
      </c>
      <c r="D501">
        <v>1368</v>
      </c>
      <c r="E501">
        <v>467</v>
      </c>
      <c r="F501">
        <v>287</v>
      </c>
      <c r="G501">
        <v>180</v>
      </c>
      <c r="H501">
        <v>887</v>
      </c>
      <c r="I501">
        <v>547</v>
      </c>
      <c r="J501">
        <v>340</v>
      </c>
      <c r="K501">
        <v>1386</v>
      </c>
      <c r="L501">
        <v>538</v>
      </c>
      <c r="M501">
        <v>848</v>
      </c>
      <c r="O501" t="s">
        <v>1381</v>
      </c>
      <c r="P501">
        <f t="shared" si="65"/>
        <v>2740</v>
      </c>
    </row>
    <row r="502" spans="1:16" x14ac:dyDescent="0.25">
      <c r="A502" t="s">
        <v>1380</v>
      </c>
      <c r="B502">
        <v>2639</v>
      </c>
      <c r="C502">
        <v>1336</v>
      </c>
      <c r="D502">
        <v>1303</v>
      </c>
      <c r="E502">
        <v>506</v>
      </c>
      <c r="F502">
        <v>326</v>
      </c>
      <c r="G502">
        <v>180</v>
      </c>
      <c r="H502">
        <v>832</v>
      </c>
      <c r="I502">
        <v>513</v>
      </c>
      <c r="J502">
        <v>319</v>
      </c>
      <c r="K502">
        <v>1301</v>
      </c>
      <c r="L502">
        <v>497</v>
      </c>
      <c r="M502">
        <v>804</v>
      </c>
      <c r="O502" t="s">
        <v>1380</v>
      </c>
      <c r="P502">
        <f t="shared" si="65"/>
        <v>2639</v>
      </c>
    </row>
    <row r="503" spans="1:16" x14ac:dyDescent="0.25">
      <c r="A503" t="s">
        <v>1379</v>
      </c>
      <c r="B503">
        <v>2743</v>
      </c>
      <c r="C503">
        <v>1337</v>
      </c>
      <c r="D503">
        <v>1406</v>
      </c>
      <c r="E503">
        <v>502</v>
      </c>
      <c r="F503">
        <v>294</v>
      </c>
      <c r="G503">
        <v>208</v>
      </c>
      <c r="H503">
        <v>875</v>
      </c>
      <c r="I503">
        <v>522</v>
      </c>
      <c r="J503">
        <v>353</v>
      </c>
      <c r="K503">
        <v>1366</v>
      </c>
      <c r="L503">
        <v>521</v>
      </c>
      <c r="M503">
        <v>845</v>
      </c>
      <c r="O503" t="s">
        <v>1379</v>
      </c>
      <c r="P503">
        <f t="shared" si="65"/>
        <v>2743</v>
      </c>
    </row>
    <row r="504" spans="1:16" x14ac:dyDescent="0.25">
      <c r="A504" t="s">
        <v>1378</v>
      </c>
      <c r="B504">
        <v>2560</v>
      </c>
      <c r="C504">
        <v>1242</v>
      </c>
      <c r="D504">
        <v>1318</v>
      </c>
      <c r="E504">
        <v>481</v>
      </c>
      <c r="F504">
        <v>270</v>
      </c>
      <c r="G504">
        <v>211</v>
      </c>
      <c r="H504">
        <v>792</v>
      </c>
      <c r="I504">
        <v>471</v>
      </c>
      <c r="J504">
        <v>321</v>
      </c>
      <c r="K504">
        <v>1287</v>
      </c>
      <c r="L504">
        <v>501</v>
      </c>
      <c r="M504">
        <v>786</v>
      </c>
      <c r="O504" t="s">
        <v>1378</v>
      </c>
      <c r="P504">
        <f t="shared" si="65"/>
        <v>2560</v>
      </c>
    </row>
    <row r="505" spans="1:16" x14ac:dyDescent="0.25">
      <c r="A505" t="s">
        <v>1377</v>
      </c>
      <c r="B505">
        <v>2648</v>
      </c>
      <c r="C505">
        <v>1270</v>
      </c>
      <c r="D505">
        <v>1378</v>
      </c>
      <c r="E505">
        <v>521</v>
      </c>
      <c r="F505">
        <v>321</v>
      </c>
      <c r="G505">
        <v>200</v>
      </c>
      <c r="H505">
        <v>826</v>
      </c>
      <c r="I505">
        <v>487</v>
      </c>
      <c r="J505">
        <v>339</v>
      </c>
      <c r="K505">
        <v>1301</v>
      </c>
      <c r="L505">
        <v>462</v>
      </c>
      <c r="M505">
        <v>839</v>
      </c>
      <c r="O505" t="s">
        <v>1377</v>
      </c>
      <c r="P505">
        <f t="shared" si="65"/>
        <v>2648</v>
      </c>
    </row>
    <row r="506" spans="1:16" x14ac:dyDescent="0.25">
      <c r="A506" t="s">
        <v>1376</v>
      </c>
      <c r="B506">
        <v>2541</v>
      </c>
      <c r="C506">
        <v>1246</v>
      </c>
      <c r="D506">
        <v>1295</v>
      </c>
      <c r="E506">
        <v>485</v>
      </c>
      <c r="F506">
        <v>302</v>
      </c>
      <c r="G506">
        <v>183</v>
      </c>
      <c r="H506">
        <v>803</v>
      </c>
      <c r="I506">
        <v>492</v>
      </c>
      <c r="J506">
        <v>311</v>
      </c>
      <c r="K506">
        <v>1253</v>
      </c>
      <c r="L506">
        <v>452</v>
      </c>
      <c r="M506">
        <v>801</v>
      </c>
      <c r="O506" t="s">
        <v>1376</v>
      </c>
      <c r="P506">
        <f t="shared" si="65"/>
        <v>2541</v>
      </c>
    </row>
    <row r="507" spans="1:16" x14ac:dyDescent="0.25">
      <c r="A507" t="s">
        <v>1375</v>
      </c>
      <c r="B507">
        <v>2548</v>
      </c>
      <c r="C507">
        <v>1193</v>
      </c>
      <c r="D507">
        <v>1355</v>
      </c>
      <c r="E507">
        <v>473</v>
      </c>
      <c r="F507">
        <v>285</v>
      </c>
      <c r="G507">
        <v>188</v>
      </c>
      <c r="H507">
        <v>831</v>
      </c>
      <c r="I507">
        <v>474</v>
      </c>
      <c r="J507">
        <v>357</v>
      </c>
      <c r="K507">
        <v>1244</v>
      </c>
      <c r="L507">
        <v>434</v>
      </c>
      <c r="M507">
        <v>810</v>
      </c>
      <c r="O507" t="s">
        <v>1375</v>
      </c>
      <c r="P507">
        <f t="shared" si="65"/>
        <v>2548</v>
      </c>
    </row>
    <row r="508" spans="1:16" x14ac:dyDescent="0.25">
      <c r="A508" t="s">
        <v>1374</v>
      </c>
      <c r="B508">
        <v>2455</v>
      </c>
      <c r="C508">
        <v>1207</v>
      </c>
      <c r="D508">
        <v>1248</v>
      </c>
      <c r="E508">
        <v>471</v>
      </c>
      <c r="F508">
        <v>287</v>
      </c>
      <c r="G508">
        <v>184</v>
      </c>
      <c r="H508">
        <v>798</v>
      </c>
      <c r="I508">
        <v>452</v>
      </c>
      <c r="J508">
        <v>346</v>
      </c>
      <c r="K508">
        <v>1186</v>
      </c>
      <c r="L508">
        <v>468</v>
      </c>
      <c r="M508">
        <v>718</v>
      </c>
      <c r="O508" t="s">
        <v>1374</v>
      </c>
      <c r="P508">
        <f t="shared" si="65"/>
        <v>2455</v>
      </c>
    </row>
    <row r="509" spans="1:16" x14ac:dyDescent="0.25">
      <c r="A509" t="s">
        <v>1373</v>
      </c>
      <c r="B509">
        <v>2563</v>
      </c>
      <c r="C509">
        <v>1258</v>
      </c>
      <c r="D509">
        <v>1305</v>
      </c>
      <c r="E509">
        <v>475</v>
      </c>
      <c r="F509">
        <v>302</v>
      </c>
      <c r="G509">
        <v>173</v>
      </c>
      <c r="H509">
        <v>826</v>
      </c>
      <c r="I509">
        <v>492</v>
      </c>
      <c r="J509">
        <v>334</v>
      </c>
      <c r="K509">
        <v>1262</v>
      </c>
      <c r="L509">
        <v>464</v>
      </c>
      <c r="M509">
        <v>798</v>
      </c>
      <c r="O509" t="s">
        <v>1373</v>
      </c>
      <c r="P509">
        <f t="shared" si="65"/>
        <v>2563</v>
      </c>
    </row>
    <row r="510" spans="1:16" x14ac:dyDescent="0.25">
      <c r="A510" t="s">
        <v>1372</v>
      </c>
      <c r="B510">
        <v>2500</v>
      </c>
      <c r="C510">
        <v>1237</v>
      </c>
      <c r="D510">
        <v>1263</v>
      </c>
      <c r="E510">
        <v>504</v>
      </c>
      <c r="F510">
        <v>303</v>
      </c>
      <c r="G510">
        <v>201</v>
      </c>
      <c r="H510">
        <v>802</v>
      </c>
      <c r="I510">
        <v>488</v>
      </c>
      <c r="J510">
        <v>314</v>
      </c>
      <c r="K510">
        <v>1194</v>
      </c>
      <c r="L510">
        <v>446</v>
      </c>
      <c r="M510">
        <v>748</v>
      </c>
      <c r="O510" t="s">
        <v>1372</v>
      </c>
      <c r="P510">
        <f t="shared" si="65"/>
        <v>2500</v>
      </c>
    </row>
    <row r="511" spans="1:16" x14ac:dyDescent="0.25">
      <c r="A511" t="s">
        <v>1371</v>
      </c>
      <c r="B511">
        <v>2509</v>
      </c>
      <c r="C511">
        <v>1189</v>
      </c>
      <c r="D511">
        <v>1320</v>
      </c>
      <c r="E511">
        <v>503</v>
      </c>
      <c r="F511">
        <v>284</v>
      </c>
      <c r="G511">
        <v>219</v>
      </c>
      <c r="H511">
        <v>817</v>
      </c>
      <c r="I511">
        <v>489</v>
      </c>
      <c r="J511">
        <v>328</v>
      </c>
      <c r="K511">
        <v>1189</v>
      </c>
      <c r="L511">
        <v>416</v>
      </c>
      <c r="M511">
        <v>773</v>
      </c>
      <c r="O511" t="s">
        <v>1371</v>
      </c>
      <c r="P511">
        <f t="shared" si="65"/>
        <v>2509</v>
      </c>
    </row>
    <row r="512" spans="1:16" x14ac:dyDescent="0.25">
      <c r="A512" t="s">
        <v>1370</v>
      </c>
      <c r="B512">
        <v>2485</v>
      </c>
      <c r="C512">
        <v>1196</v>
      </c>
      <c r="D512">
        <v>1289</v>
      </c>
      <c r="E512">
        <v>466</v>
      </c>
      <c r="F512">
        <v>278</v>
      </c>
      <c r="G512">
        <v>188</v>
      </c>
      <c r="H512">
        <v>782</v>
      </c>
      <c r="I512">
        <v>453</v>
      </c>
      <c r="J512">
        <v>329</v>
      </c>
      <c r="K512">
        <v>1237</v>
      </c>
      <c r="L512">
        <v>465</v>
      </c>
      <c r="M512">
        <v>772</v>
      </c>
      <c r="O512" t="s">
        <v>1370</v>
      </c>
      <c r="P512">
        <f t="shared" si="65"/>
        <v>2485</v>
      </c>
    </row>
    <row r="513" spans="1:16" x14ac:dyDescent="0.25">
      <c r="A513" t="s">
        <v>1369</v>
      </c>
      <c r="B513">
        <v>2680</v>
      </c>
      <c r="C513">
        <v>1321</v>
      </c>
      <c r="D513">
        <v>1359</v>
      </c>
      <c r="E513">
        <v>503</v>
      </c>
      <c r="F513">
        <v>304</v>
      </c>
      <c r="G513">
        <v>199</v>
      </c>
      <c r="H513">
        <v>893</v>
      </c>
      <c r="I513">
        <v>530</v>
      </c>
      <c r="J513">
        <v>363</v>
      </c>
      <c r="K513">
        <v>1284</v>
      </c>
      <c r="L513">
        <v>487</v>
      </c>
      <c r="M513">
        <v>797</v>
      </c>
      <c r="O513" t="s">
        <v>1369</v>
      </c>
      <c r="P513">
        <f t="shared" si="65"/>
        <v>2680</v>
      </c>
    </row>
    <row r="514" spans="1:16" x14ac:dyDescent="0.25">
      <c r="A514" t="s">
        <v>1368</v>
      </c>
      <c r="B514">
        <v>2403</v>
      </c>
      <c r="C514">
        <v>1155</v>
      </c>
      <c r="D514">
        <v>1248</v>
      </c>
      <c r="E514">
        <v>433</v>
      </c>
      <c r="F514">
        <v>258</v>
      </c>
      <c r="G514">
        <v>175</v>
      </c>
      <c r="H514">
        <v>785</v>
      </c>
      <c r="I514">
        <v>473</v>
      </c>
      <c r="J514">
        <v>312</v>
      </c>
      <c r="K514">
        <v>1185</v>
      </c>
      <c r="L514">
        <v>424</v>
      </c>
      <c r="M514">
        <v>761</v>
      </c>
      <c r="O514" t="s">
        <v>1368</v>
      </c>
      <c r="P514">
        <f t="shared" si="65"/>
        <v>2403</v>
      </c>
    </row>
    <row r="515" spans="1:16" x14ac:dyDescent="0.25">
      <c r="A515" t="s">
        <v>1367</v>
      </c>
      <c r="B515">
        <v>2442</v>
      </c>
      <c r="C515">
        <v>1148</v>
      </c>
      <c r="D515">
        <v>1294</v>
      </c>
      <c r="E515">
        <v>500</v>
      </c>
      <c r="F515">
        <v>291</v>
      </c>
      <c r="G515">
        <v>209</v>
      </c>
      <c r="H515">
        <v>800</v>
      </c>
      <c r="I515">
        <v>480</v>
      </c>
      <c r="J515">
        <v>320</v>
      </c>
      <c r="K515">
        <v>1142</v>
      </c>
      <c r="L515">
        <v>377</v>
      </c>
      <c r="M515">
        <v>765</v>
      </c>
      <c r="O515" t="s">
        <v>1367</v>
      </c>
      <c r="P515">
        <f t="shared" si="65"/>
        <v>2442</v>
      </c>
    </row>
    <row r="516" spans="1:16" x14ac:dyDescent="0.25">
      <c r="A516" t="s">
        <v>1366</v>
      </c>
      <c r="B516">
        <v>2454</v>
      </c>
      <c r="C516">
        <v>1210</v>
      </c>
      <c r="D516">
        <v>1244</v>
      </c>
      <c r="E516">
        <v>478</v>
      </c>
      <c r="F516">
        <v>280</v>
      </c>
      <c r="G516">
        <v>198</v>
      </c>
      <c r="H516">
        <v>811</v>
      </c>
      <c r="I516">
        <v>476</v>
      </c>
      <c r="J516">
        <v>335</v>
      </c>
      <c r="K516">
        <v>1165</v>
      </c>
      <c r="L516">
        <v>454</v>
      </c>
      <c r="M516">
        <v>711</v>
      </c>
      <c r="O516" t="s">
        <v>1366</v>
      </c>
      <c r="P516">
        <f t="shared" si="65"/>
        <v>2454</v>
      </c>
    </row>
    <row r="517" spans="1:16" x14ac:dyDescent="0.25">
      <c r="A517" t="s">
        <v>1365</v>
      </c>
      <c r="B517">
        <v>2493</v>
      </c>
      <c r="C517">
        <v>1187</v>
      </c>
      <c r="D517">
        <v>1306</v>
      </c>
      <c r="E517">
        <v>498</v>
      </c>
      <c r="F517">
        <v>305</v>
      </c>
      <c r="G517">
        <v>193</v>
      </c>
      <c r="H517">
        <v>799</v>
      </c>
      <c r="I517">
        <v>470</v>
      </c>
      <c r="J517">
        <v>329</v>
      </c>
      <c r="K517">
        <v>1196</v>
      </c>
      <c r="L517">
        <v>412</v>
      </c>
      <c r="M517">
        <v>784</v>
      </c>
      <c r="O517" t="s">
        <v>1365</v>
      </c>
      <c r="P517">
        <f t="shared" si="65"/>
        <v>2493</v>
      </c>
    </row>
    <row r="518" spans="1:16" x14ac:dyDescent="0.25">
      <c r="A518" t="s">
        <v>1364</v>
      </c>
      <c r="B518">
        <v>2399</v>
      </c>
      <c r="C518">
        <v>1167</v>
      </c>
      <c r="D518">
        <v>1232</v>
      </c>
      <c r="E518">
        <v>491</v>
      </c>
      <c r="F518">
        <v>310</v>
      </c>
      <c r="G518">
        <v>181</v>
      </c>
      <c r="H518">
        <v>769</v>
      </c>
      <c r="I518">
        <v>430</v>
      </c>
      <c r="J518">
        <v>339</v>
      </c>
      <c r="K518">
        <v>1139</v>
      </c>
      <c r="L518">
        <v>427</v>
      </c>
      <c r="M518">
        <v>712</v>
      </c>
      <c r="O518" t="s">
        <v>1364</v>
      </c>
      <c r="P518">
        <f t="shared" si="65"/>
        <v>2399</v>
      </c>
    </row>
    <row r="519" spans="1:16" x14ac:dyDescent="0.25">
      <c r="A519" t="s">
        <v>1363</v>
      </c>
      <c r="B519">
        <v>2372</v>
      </c>
      <c r="C519">
        <v>1143</v>
      </c>
      <c r="D519">
        <v>1229</v>
      </c>
      <c r="E519">
        <v>478</v>
      </c>
      <c r="F519">
        <v>285</v>
      </c>
      <c r="G519">
        <v>193</v>
      </c>
      <c r="H519">
        <v>750</v>
      </c>
      <c r="I519">
        <v>420</v>
      </c>
      <c r="J519">
        <v>330</v>
      </c>
      <c r="K519">
        <v>1144</v>
      </c>
      <c r="L519">
        <v>438</v>
      </c>
      <c r="M519">
        <v>706</v>
      </c>
      <c r="O519" t="s">
        <v>1363</v>
      </c>
      <c r="P519">
        <f t="shared" ref="P519:P582" si="66">B519</f>
        <v>2372</v>
      </c>
    </row>
    <row r="520" spans="1:16" x14ac:dyDescent="0.25">
      <c r="A520" t="s">
        <v>1362</v>
      </c>
      <c r="B520">
        <v>2449</v>
      </c>
      <c r="C520">
        <v>1223</v>
      </c>
      <c r="D520">
        <v>1226</v>
      </c>
      <c r="E520">
        <v>508</v>
      </c>
      <c r="F520">
        <v>308</v>
      </c>
      <c r="G520">
        <v>200</v>
      </c>
      <c r="H520">
        <v>818</v>
      </c>
      <c r="I520">
        <v>476</v>
      </c>
      <c r="J520">
        <v>342</v>
      </c>
      <c r="K520">
        <v>1123</v>
      </c>
      <c r="L520">
        <v>439</v>
      </c>
      <c r="M520">
        <v>684</v>
      </c>
      <c r="O520" t="s">
        <v>1362</v>
      </c>
      <c r="P520">
        <f t="shared" si="66"/>
        <v>2449</v>
      </c>
    </row>
    <row r="521" spans="1:16" x14ac:dyDescent="0.25">
      <c r="A521" t="s">
        <v>1361</v>
      </c>
      <c r="B521">
        <v>2642</v>
      </c>
      <c r="C521">
        <v>1255</v>
      </c>
      <c r="D521">
        <v>1387</v>
      </c>
      <c r="E521">
        <v>530</v>
      </c>
      <c r="F521">
        <v>321</v>
      </c>
      <c r="G521">
        <v>209</v>
      </c>
      <c r="H521">
        <v>825</v>
      </c>
      <c r="I521">
        <v>469</v>
      </c>
      <c r="J521">
        <v>356</v>
      </c>
      <c r="K521">
        <v>1287</v>
      </c>
      <c r="L521">
        <v>465</v>
      </c>
      <c r="M521">
        <v>822</v>
      </c>
      <c r="O521" t="s">
        <v>1361</v>
      </c>
      <c r="P521">
        <f t="shared" si="66"/>
        <v>2642</v>
      </c>
    </row>
    <row r="522" spans="1:16" x14ac:dyDescent="0.25">
      <c r="A522" t="s">
        <v>1360</v>
      </c>
      <c r="B522">
        <v>2679</v>
      </c>
      <c r="C522">
        <v>1302</v>
      </c>
      <c r="D522">
        <v>1377</v>
      </c>
      <c r="E522">
        <v>491</v>
      </c>
      <c r="F522">
        <v>296</v>
      </c>
      <c r="G522">
        <v>195</v>
      </c>
      <c r="H522">
        <v>799</v>
      </c>
      <c r="I522">
        <v>472</v>
      </c>
      <c r="J522">
        <v>327</v>
      </c>
      <c r="K522">
        <v>1389</v>
      </c>
      <c r="L522">
        <v>534</v>
      </c>
      <c r="M522">
        <v>855</v>
      </c>
      <c r="O522" t="s">
        <v>1360</v>
      </c>
      <c r="P522">
        <f t="shared" si="66"/>
        <v>2679</v>
      </c>
    </row>
    <row r="523" spans="1:16" x14ac:dyDescent="0.25">
      <c r="A523" t="s">
        <v>1359</v>
      </c>
      <c r="B523">
        <v>2414</v>
      </c>
      <c r="C523">
        <v>1132</v>
      </c>
      <c r="D523">
        <v>1282</v>
      </c>
      <c r="E523">
        <v>473</v>
      </c>
      <c r="F523">
        <v>273</v>
      </c>
      <c r="G523">
        <v>200</v>
      </c>
      <c r="H523">
        <v>748</v>
      </c>
      <c r="I523">
        <v>436</v>
      </c>
      <c r="J523">
        <v>312</v>
      </c>
      <c r="K523">
        <v>1193</v>
      </c>
      <c r="L523">
        <v>423</v>
      </c>
      <c r="M523">
        <v>770</v>
      </c>
      <c r="O523" t="s">
        <v>1359</v>
      </c>
      <c r="P523">
        <f t="shared" si="66"/>
        <v>2414</v>
      </c>
    </row>
    <row r="524" spans="1:16" x14ac:dyDescent="0.25">
      <c r="A524" t="s">
        <v>1358</v>
      </c>
      <c r="B524">
        <v>2429</v>
      </c>
      <c r="C524">
        <v>1223</v>
      </c>
      <c r="D524">
        <v>1206</v>
      </c>
      <c r="E524">
        <v>515</v>
      </c>
      <c r="F524">
        <v>310</v>
      </c>
      <c r="G524">
        <v>205</v>
      </c>
      <c r="H524">
        <v>753</v>
      </c>
      <c r="I524">
        <v>445</v>
      </c>
      <c r="J524">
        <v>308</v>
      </c>
      <c r="K524">
        <v>1161</v>
      </c>
      <c r="L524">
        <v>468</v>
      </c>
      <c r="M524">
        <v>693</v>
      </c>
      <c r="O524" t="s">
        <v>1358</v>
      </c>
      <c r="P524">
        <f t="shared" si="66"/>
        <v>2429</v>
      </c>
    </row>
    <row r="525" spans="1:16" x14ac:dyDescent="0.25">
      <c r="A525" t="s">
        <v>1357</v>
      </c>
      <c r="B525">
        <v>2414</v>
      </c>
      <c r="C525">
        <v>1157</v>
      </c>
      <c r="D525">
        <v>1257</v>
      </c>
      <c r="E525">
        <v>476</v>
      </c>
      <c r="F525">
        <v>283</v>
      </c>
      <c r="G525">
        <v>193</v>
      </c>
      <c r="H525">
        <v>785</v>
      </c>
      <c r="I525">
        <v>477</v>
      </c>
      <c r="J525">
        <v>308</v>
      </c>
      <c r="K525">
        <v>1153</v>
      </c>
      <c r="L525">
        <v>397</v>
      </c>
      <c r="M525">
        <v>756</v>
      </c>
      <c r="O525" t="s">
        <v>1357</v>
      </c>
      <c r="P525">
        <f t="shared" si="66"/>
        <v>2414</v>
      </c>
    </row>
    <row r="526" spans="1:16" x14ac:dyDescent="0.25">
      <c r="A526" t="s">
        <v>1356</v>
      </c>
      <c r="B526">
        <v>2459</v>
      </c>
      <c r="C526">
        <v>1235</v>
      </c>
      <c r="D526">
        <v>1224</v>
      </c>
      <c r="E526">
        <v>513</v>
      </c>
      <c r="F526">
        <v>307</v>
      </c>
      <c r="G526">
        <v>206</v>
      </c>
      <c r="H526">
        <v>798</v>
      </c>
      <c r="I526">
        <v>482</v>
      </c>
      <c r="J526">
        <v>316</v>
      </c>
      <c r="K526">
        <v>1148</v>
      </c>
      <c r="L526">
        <v>446</v>
      </c>
      <c r="M526">
        <v>702</v>
      </c>
      <c r="O526" t="s">
        <v>1356</v>
      </c>
      <c r="P526">
        <f t="shared" si="66"/>
        <v>2459</v>
      </c>
    </row>
    <row r="527" spans="1:16" x14ac:dyDescent="0.25">
      <c r="A527" t="s">
        <v>1355</v>
      </c>
      <c r="B527">
        <v>2405</v>
      </c>
      <c r="C527">
        <v>1154</v>
      </c>
      <c r="D527">
        <v>1251</v>
      </c>
      <c r="E527">
        <v>483</v>
      </c>
      <c r="F527">
        <v>276</v>
      </c>
      <c r="G527">
        <v>207</v>
      </c>
      <c r="H527">
        <v>769</v>
      </c>
      <c r="I527">
        <v>440</v>
      </c>
      <c r="J527">
        <v>329</v>
      </c>
      <c r="K527">
        <v>1153</v>
      </c>
      <c r="L527">
        <v>438</v>
      </c>
      <c r="M527">
        <v>715</v>
      </c>
      <c r="O527" t="s">
        <v>1355</v>
      </c>
      <c r="P527">
        <f t="shared" si="66"/>
        <v>2405</v>
      </c>
    </row>
    <row r="528" spans="1:16" x14ac:dyDescent="0.25">
      <c r="A528" t="s">
        <v>1354</v>
      </c>
      <c r="B528">
        <v>2434</v>
      </c>
      <c r="C528">
        <v>1172</v>
      </c>
      <c r="D528">
        <v>1262</v>
      </c>
      <c r="E528">
        <v>526</v>
      </c>
      <c r="F528">
        <v>291</v>
      </c>
      <c r="G528">
        <v>235</v>
      </c>
      <c r="H528">
        <v>781</v>
      </c>
      <c r="I528">
        <v>462</v>
      </c>
      <c r="J528">
        <v>319</v>
      </c>
      <c r="K528">
        <v>1127</v>
      </c>
      <c r="L528">
        <v>419</v>
      </c>
      <c r="M528">
        <v>708</v>
      </c>
      <c r="O528" t="s">
        <v>1354</v>
      </c>
      <c r="P528">
        <f t="shared" si="66"/>
        <v>2434</v>
      </c>
    </row>
    <row r="529" spans="1:16" x14ac:dyDescent="0.25">
      <c r="A529" t="s">
        <v>1353</v>
      </c>
      <c r="B529">
        <v>2558</v>
      </c>
      <c r="C529">
        <v>1282</v>
      </c>
      <c r="D529">
        <v>1276</v>
      </c>
      <c r="E529">
        <v>513</v>
      </c>
      <c r="F529">
        <v>322</v>
      </c>
      <c r="G529">
        <v>191</v>
      </c>
      <c r="H529">
        <v>840</v>
      </c>
      <c r="I529">
        <v>505</v>
      </c>
      <c r="J529">
        <v>335</v>
      </c>
      <c r="K529">
        <v>1205</v>
      </c>
      <c r="L529">
        <v>455</v>
      </c>
      <c r="M529">
        <v>750</v>
      </c>
      <c r="O529" t="s">
        <v>1353</v>
      </c>
      <c r="P529">
        <f t="shared" si="66"/>
        <v>2558</v>
      </c>
    </row>
    <row r="530" spans="1:16" x14ac:dyDescent="0.25">
      <c r="A530" t="s">
        <v>1352</v>
      </c>
      <c r="B530">
        <v>2438</v>
      </c>
      <c r="C530">
        <v>1196</v>
      </c>
      <c r="D530">
        <v>1242</v>
      </c>
      <c r="E530">
        <v>481</v>
      </c>
      <c r="F530">
        <v>302</v>
      </c>
      <c r="G530">
        <v>179</v>
      </c>
      <c r="H530">
        <v>762</v>
      </c>
      <c r="I530">
        <v>455</v>
      </c>
      <c r="J530">
        <v>307</v>
      </c>
      <c r="K530">
        <v>1195</v>
      </c>
      <c r="L530">
        <v>439</v>
      </c>
      <c r="M530">
        <v>756</v>
      </c>
      <c r="O530" t="s">
        <v>1352</v>
      </c>
      <c r="P530">
        <f t="shared" si="66"/>
        <v>2438</v>
      </c>
    </row>
    <row r="531" spans="1:16" x14ac:dyDescent="0.25">
      <c r="A531" t="s">
        <v>1351</v>
      </c>
      <c r="B531">
        <v>2497</v>
      </c>
      <c r="C531">
        <v>1218</v>
      </c>
      <c r="D531">
        <v>1279</v>
      </c>
      <c r="E531">
        <v>505</v>
      </c>
      <c r="F531">
        <v>308</v>
      </c>
      <c r="G531">
        <v>197</v>
      </c>
      <c r="H531">
        <v>820</v>
      </c>
      <c r="I531">
        <v>477</v>
      </c>
      <c r="J531">
        <v>343</v>
      </c>
      <c r="K531">
        <v>1172</v>
      </c>
      <c r="L531">
        <v>433</v>
      </c>
      <c r="M531">
        <v>739</v>
      </c>
      <c r="O531" t="s">
        <v>1351</v>
      </c>
      <c r="P531">
        <f t="shared" si="66"/>
        <v>2497</v>
      </c>
    </row>
    <row r="532" spans="1:16" x14ac:dyDescent="0.25">
      <c r="A532" t="s">
        <v>1350</v>
      </c>
      <c r="B532">
        <v>2529</v>
      </c>
      <c r="C532">
        <v>1254</v>
      </c>
      <c r="D532">
        <v>1275</v>
      </c>
      <c r="E532">
        <v>516</v>
      </c>
      <c r="F532">
        <v>311</v>
      </c>
      <c r="G532">
        <v>205</v>
      </c>
      <c r="H532">
        <v>802</v>
      </c>
      <c r="I532">
        <v>488</v>
      </c>
      <c r="J532">
        <v>314</v>
      </c>
      <c r="K532">
        <v>1211</v>
      </c>
      <c r="L532">
        <v>455</v>
      </c>
      <c r="M532">
        <v>756</v>
      </c>
      <c r="O532" t="s">
        <v>1350</v>
      </c>
      <c r="P532">
        <f t="shared" si="66"/>
        <v>2529</v>
      </c>
    </row>
    <row r="533" spans="1:16" x14ac:dyDescent="0.25">
      <c r="A533" t="s">
        <v>1349</v>
      </c>
      <c r="B533">
        <v>2578</v>
      </c>
      <c r="C533">
        <v>1251</v>
      </c>
      <c r="D533">
        <v>1327</v>
      </c>
      <c r="E533">
        <v>517</v>
      </c>
      <c r="F533">
        <v>327</v>
      </c>
      <c r="G533">
        <v>190</v>
      </c>
      <c r="H533">
        <v>847</v>
      </c>
      <c r="I533">
        <v>484</v>
      </c>
      <c r="J533">
        <v>363</v>
      </c>
      <c r="K533">
        <v>1214</v>
      </c>
      <c r="L533">
        <v>440</v>
      </c>
      <c r="M533">
        <v>774</v>
      </c>
      <c r="O533" t="s">
        <v>1349</v>
      </c>
      <c r="P533">
        <f t="shared" si="66"/>
        <v>2578</v>
      </c>
    </row>
    <row r="534" spans="1:16" x14ac:dyDescent="0.25">
      <c r="A534" t="s">
        <v>1348</v>
      </c>
      <c r="B534">
        <v>2517</v>
      </c>
      <c r="C534">
        <v>1217</v>
      </c>
      <c r="D534">
        <v>1300</v>
      </c>
      <c r="E534">
        <v>493</v>
      </c>
      <c r="F534">
        <v>284</v>
      </c>
      <c r="G534">
        <v>209</v>
      </c>
      <c r="H534">
        <v>816</v>
      </c>
      <c r="I534">
        <v>483</v>
      </c>
      <c r="J534">
        <v>333</v>
      </c>
      <c r="K534">
        <v>1208</v>
      </c>
      <c r="L534">
        <v>450</v>
      </c>
      <c r="M534">
        <v>758</v>
      </c>
      <c r="O534" t="s">
        <v>1348</v>
      </c>
      <c r="P534">
        <f t="shared" si="66"/>
        <v>2517</v>
      </c>
    </row>
    <row r="535" spans="1:16" x14ac:dyDescent="0.25">
      <c r="A535" t="s">
        <v>1347</v>
      </c>
      <c r="B535">
        <v>2537</v>
      </c>
      <c r="C535">
        <v>1237</v>
      </c>
      <c r="D535">
        <v>1300</v>
      </c>
      <c r="E535">
        <v>518</v>
      </c>
      <c r="F535">
        <v>324</v>
      </c>
      <c r="G535">
        <v>194</v>
      </c>
      <c r="H535">
        <v>830</v>
      </c>
      <c r="I535">
        <v>464</v>
      </c>
      <c r="J535">
        <v>366</v>
      </c>
      <c r="K535">
        <v>1189</v>
      </c>
      <c r="L535">
        <v>449</v>
      </c>
      <c r="M535">
        <v>740</v>
      </c>
      <c r="O535" t="s">
        <v>1347</v>
      </c>
      <c r="P535">
        <f t="shared" si="66"/>
        <v>2537</v>
      </c>
    </row>
    <row r="536" spans="1:16" x14ac:dyDescent="0.25">
      <c r="A536" t="s">
        <v>1346</v>
      </c>
      <c r="B536">
        <v>2575</v>
      </c>
      <c r="C536">
        <v>1293</v>
      </c>
      <c r="D536">
        <v>1282</v>
      </c>
      <c r="E536">
        <v>520</v>
      </c>
      <c r="F536">
        <v>317</v>
      </c>
      <c r="G536">
        <v>203</v>
      </c>
      <c r="H536">
        <v>860</v>
      </c>
      <c r="I536">
        <v>498</v>
      </c>
      <c r="J536">
        <v>362</v>
      </c>
      <c r="K536">
        <v>1195</v>
      </c>
      <c r="L536">
        <v>478</v>
      </c>
      <c r="M536">
        <v>717</v>
      </c>
      <c r="O536" t="s">
        <v>1346</v>
      </c>
      <c r="P536">
        <f t="shared" si="66"/>
        <v>2575</v>
      </c>
    </row>
    <row r="537" spans="1:16" x14ac:dyDescent="0.25">
      <c r="A537" t="s">
        <v>1345</v>
      </c>
      <c r="B537">
        <v>2567</v>
      </c>
      <c r="C537">
        <v>1253</v>
      </c>
      <c r="D537">
        <v>1314</v>
      </c>
      <c r="E537">
        <v>506</v>
      </c>
      <c r="F537">
        <v>294</v>
      </c>
      <c r="G537">
        <v>212</v>
      </c>
      <c r="H537">
        <v>841</v>
      </c>
      <c r="I537">
        <v>503</v>
      </c>
      <c r="J537">
        <v>338</v>
      </c>
      <c r="K537">
        <v>1220</v>
      </c>
      <c r="L537">
        <v>456</v>
      </c>
      <c r="M537">
        <v>764</v>
      </c>
      <c r="O537" t="s">
        <v>1345</v>
      </c>
      <c r="P537">
        <f t="shared" si="66"/>
        <v>2567</v>
      </c>
    </row>
    <row r="538" spans="1:16" x14ac:dyDescent="0.25">
      <c r="A538" t="s">
        <v>1344</v>
      </c>
      <c r="B538">
        <v>2619</v>
      </c>
      <c r="C538">
        <v>1256</v>
      </c>
      <c r="D538">
        <v>1363</v>
      </c>
      <c r="E538">
        <v>484</v>
      </c>
      <c r="F538">
        <v>288</v>
      </c>
      <c r="G538">
        <v>196</v>
      </c>
      <c r="H538">
        <v>842</v>
      </c>
      <c r="I538">
        <v>509</v>
      </c>
      <c r="J538">
        <v>333</v>
      </c>
      <c r="K538">
        <v>1293</v>
      </c>
      <c r="L538">
        <v>459</v>
      </c>
      <c r="M538">
        <v>834</v>
      </c>
      <c r="O538" t="s">
        <v>1344</v>
      </c>
      <c r="P538">
        <f t="shared" si="66"/>
        <v>2619</v>
      </c>
    </row>
    <row r="539" spans="1:16" x14ac:dyDescent="0.25">
      <c r="A539" t="s">
        <v>1343</v>
      </c>
      <c r="B539">
        <v>2607</v>
      </c>
      <c r="C539">
        <v>1256</v>
      </c>
      <c r="D539">
        <v>1351</v>
      </c>
      <c r="E539">
        <v>522</v>
      </c>
      <c r="F539">
        <v>311</v>
      </c>
      <c r="G539">
        <v>211</v>
      </c>
      <c r="H539">
        <v>837</v>
      </c>
      <c r="I539">
        <v>488</v>
      </c>
      <c r="J539">
        <v>349</v>
      </c>
      <c r="K539">
        <v>1248</v>
      </c>
      <c r="L539">
        <v>457</v>
      </c>
      <c r="M539">
        <v>791</v>
      </c>
      <c r="O539" t="s">
        <v>1343</v>
      </c>
      <c r="P539">
        <f t="shared" si="66"/>
        <v>2607</v>
      </c>
    </row>
    <row r="540" spans="1:16" x14ac:dyDescent="0.25">
      <c r="A540" t="s">
        <v>1342</v>
      </c>
      <c r="B540">
        <v>2734</v>
      </c>
      <c r="C540">
        <v>1308</v>
      </c>
      <c r="D540">
        <v>1426</v>
      </c>
      <c r="E540">
        <v>533</v>
      </c>
      <c r="F540">
        <v>321</v>
      </c>
      <c r="G540">
        <v>212</v>
      </c>
      <c r="H540">
        <v>847</v>
      </c>
      <c r="I540">
        <v>509</v>
      </c>
      <c r="J540">
        <v>338</v>
      </c>
      <c r="K540">
        <v>1354</v>
      </c>
      <c r="L540">
        <v>478</v>
      </c>
      <c r="M540">
        <v>876</v>
      </c>
      <c r="O540" t="s">
        <v>1342</v>
      </c>
      <c r="P540">
        <f t="shared" si="66"/>
        <v>2734</v>
      </c>
    </row>
    <row r="541" spans="1:16" x14ac:dyDescent="0.25">
      <c r="A541" t="s">
        <v>1341</v>
      </c>
      <c r="B541">
        <v>2836</v>
      </c>
      <c r="C541">
        <v>1343</v>
      </c>
      <c r="D541">
        <v>1493</v>
      </c>
      <c r="E541">
        <v>516</v>
      </c>
      <c r="F541">
        <v>287</v>
      </c>
      <c r="G541">
        <v>229</v>
      </c>
      <c r="H541">
        <v>923</v>
      </c>
      <c r="I541">
        <v>526</v>
      </c>
      <c r="J541">
        <v>397</v>
      </c>
      <c r="K541">
        <v>1397</v>
      </c>
      <c r="L541">
        <v>530</v>
      </c>
      <c r="M541">
        <v>867</v>
      </c>
      <c r="O541" t="s">
        <v>1341</v>
      </c>
      <c r="P541">
        <f t="shared" si="66"/>
        <v>2836</v>
      </c>
    </row>
    <row r="542" spans="1:16" x14ac:dyDescent="0.25">
      <c r="A542" t="s">
        <v>1340</v>
      </c>
      <c r="B542">
        <v>2067</v>
      </c>
      <c r="C542">
        <v>988</v>
      </c>
      <c r="D542">
        <v>1079</v>
      </c>
      <c r="E542">
        <v>353</v>
      </c>
      <c r="F542">
        <v>225</v>
      </c>
      <c r="G542">
        <v>128</v>
      </c>
      <c r="H542">
        <v>668</v>
      </c>
      <c r="I542">
        <v>383</v>
      </c>
      <c r="J542">
        <v>285</v>
      </c>
      <c r="K542">
        <v>1046</v>
      </c>
      <c r="L542">
        <v>380</v>
      </c>
      <c r="M542">
        <v>666</v>
      </c>
      <c r="O542" t="s">
        <v>1340</v>
      </c>
      <c r="P542">
        <f t="shared" si="66"/>
        <v>2067</v>
      </c>
    </row>
    <row r="543" spans="1:16" x14ac:dyDescent="0.25">
      <c r="A543">
        <v>2004</v>
      </c>
      <c r="B543">
        <v>136553</v>
      </c>
      <c r="C543">
        <v>66359</v>
      </c>
      <c r="D543">
        <v>70194</v>
      </c>
      <c r="E543">
        <v>26054</v>
      </c>
      <c r="F543">
        <v>15630</v>
      </c>
      <c r="G543">
        <v>10424</v>
      </c>
      <c r="H543">
        <v>43405</v>
      </c>
      <c r="I543">
        <v>25682</v>
      </c>
      <c r="J543">
        <v>17723</v>
      </c>
      <c r="K543">
        <v>67094</v>
      </c>
      <c r="L543">
        <v>25047</v>
      </c>
      <c r="M543">
        <v>42047</v>
      </c>
      <c r="O543">
        <v>2004</v>
      </c>
      <c r="P543">
        <f t="shared" si="66"/>
        <v>136553</v>
      </c>
    </row>
    <row r="544" spans="1:16" x14ac:dyDescent="0.25">
      <c r="A544" t="s">
        <v>1339</v>
      </c>
      <c r="B544">
        <v>2871</v>
      </c>
      <c r="C544">
        <v>1401</v>
      </c>
      <c r="D544">
        <v>1470</v>
      </c>
      <c r="E544">
        <v>462</v>
      </c>
      <c r="F544">
        <v>276</v>
      </c>
      <c r="G544">
        <v>186</v>
      </c>
      <c r="H544">
        <v>876</v>
      </c>
      <c r="I544">
        <v>532</v>
      </c>
      <c r="J544">
        <v>344</v>
      </c>
      <c r="K544">
        <v>1533</v>
      </c>
      <c r="L544">
        <v>593</v>
      </c>
      <c r="M544">
        <v>940</v>
      </c>
      <c r="O544" t="s">
        <v>1339</v>
      </c>
      <c r="P544">
        <f t="shared" si="66"/>
        <v>2871</v>
      </c>
    </row>
    <row r="545" spans="1:16" x14ac:dyDescent="0.25">
      <c r="A545" t="s">
        <v>1338</v>
      </c>
      <c r="B545">
        <v>2808</v>
      </c>
      <c r="C545">
        <v>1356</v>
      </c>
      <c r="D545">
        <v>1452</v>
      </c>
      <c r="E545">
        <v>477</v>
      </c>
      <c r="F545">
        <v>289</v>
      </c>
      <c r="G545">
        <v>188</v>
      </c>
      <c r="H545">
        <v>870</v>
      </c>
      <c r="I545">
        <v>529</v>
      </c>
      <c r="J545">
        <v>341</v>
      </c>
      <c r="K545">
        <v>1461</v>
      </c>
      <c r="L545">
        <v>538</v>
      </c>
      <c r="M545">
        <v>923</v>
      </c>
      <c r="O545" t="s">
        <v>1338</v>
      </c>
      <c r="P545">
        <f t="shared" si="66"/>
        <v>2808</v>
      </c>
    </row>
    <row r="546" spans="1:16" x14ac:dyDescent="0.25">
      <c r="A546" t="s">
        <v>1337</v>
      </c>
      <c r="B546">
        <v>2845</v>
      </c>
      <c r="C546">
        <v>1389</v>
      </c>
      <c r="D546">
        <v>1456</v>
      </c>
      <c r="E546">
        <v>510</v>
      </c>
      <c r="F546">
        <v>297</v>
      </c>
      <c r="G546">
        <v>213</v>
      </c>
      <c r="H546">
        <v>868</v>
      </c>
      <c r="I546">
        <v>538</v>
      </c>
      <c r="J546">
        <v>330</v>
      </c>
      <c r="K546">
        <v>1467</v>
      </c>
      <c r="L546">
        <v>554</v>
      </c>
      <c r="M546">
        <v>913</v>
      </c>
      <c r="O546" t="s">
        <v>1337</v>
      </c>
      <c r="P546">
        <f t="shared" si="66"/>
        <v>2845</v>
      </c>
    </row>
    <row r="547" spans="1:16" x14ac:dyDescent="0.25">
      <c r="A547" t="s">
        <v>1336</v>
      </c>
      <c r="B547">
        <v>2813</v>
      </c>
      <c r="C547">
        <v>1392</v>
      </c>
      <c r="D547">
        <v>1421</v>
      </c>
      <c r="E547">
        <v>474</v>
      </c>
      <c r="F547">
        <v>292</v>
      </c>
      <c r="G547">
        <v>182</v>
      </c>
      <c r="H547">
        <v>853</v>
      </c>
      <c r="I547">
        <v>514</v>
      </c>
      <c r="J547">
        <v>339</v>
      </c>
      <c r="K547">
        <v>1486</v>
      </c>
      <c r="L547">
        <v>586</v>
      </c>
      <c r="M547">
        <v>900</v>
      </c>
      <c r="O547" t="s">
        <v>1336</v>
      </c>
      <c r="P547">
        <f t="shared" si="66"/>
        <v>2813</v>
      </c>
    </row>
    <row r="548" spans="1:16" x14ac:dyDescent="0.25">
      <c r="A548" t="s">
        <v>1335</v>
      </c>
      <c r="B548">
        <v>2906</v>
      </c>
      <c r="C548">
        <v>1422</v>
      </c>
      <c r="D548">
        <v>1484</v>
      </c>
      <c r="E548">
        <v>550</v>
      </c>
      <c r="F548">
        <v>338</v>
      </c>
      <c r="G548">
        <v>212</v>
      </c>
      <c r="H548">
        <v>894</v>
      </c>
      <c r="I548">
        <v>527</v>
      </c>
      <c r="J548">
        <v>367</v>
      </c>
      <c r="K548">
        <v>1462</v>
      </c>
      <c r="L548">
        <v>557</v>
      </c>
      <c r="M548">
        <v>905</v>
      </c>
      <c r="O548" t="s">
        <v>1335</v>
      </c>
      <c r="P548">
        <f t="shared" si="66"/>
        <v>2906</v>
      </c>
    </row>
    <row r="549" spans="1:16" x14ac:dyDescent="0.25">
      <c r="A549" t="s">
        <v>1334</v>
      </c>
      <c r="B549">
        <v>3001</v>
      </c>
      <c r="C549">
        <v>1490</v>
      </c>
      <c r="D549">
        <v>1511</v>
      </c>
      <c r="E549">
        <v>519</v>
      </c>
      <c r="F549">
        <v>313</v>
      </c>
      <c r="G549">
        <v>206</v>
      </c>
      <c r="H549">
        <v>953</v>
      </c>
      <c r="I549">
        <v>563</v>
      </c>
      <c r="J549">
        <v>390</v>
      </c>
      <c r="K549">
        <v>1529</v>
      </c>
      <c r="L549">
        <v>614</v>
      </c>
      <c r="M549">
        <v>915</v>
      </c>
      <c r="O549" t="s">
        <v>1334</v>
      </c>
      <c r="P549">
        <f t="shared" si="66"/>
        <v>3001</v>
      </c>
    </row>
    <row r="550" spans="1:16" x14ac:dyDescent="0.25">
      <c r="A550" t="s">
        <v>1333</v>
      </c>
      <c r="B550">
        <v>3094</v>
      </c>
      <c r="C550">
        <v>1548</v>
      </c>
      <c r="D550">
        <v>1546</v>
      </c>
      <c r="E550">
        <v>537</v>
      </c>
      <c r="F550">
        <v>323</v>
      </c>
      <c r="G550">
        <v>214</v>
      </c>
      <c r="H550">
        <v>949</v>
      </c>
      <c r="I550">
        <v>549</v>
      </c>
      <c r="J550">
        <v>400</v>
      </c>
      <c r="K550">
        <v>1608</v>
      </c>
      <c r="L550">
        <v>676</v>
      </c>
      <c r="M550">
        <v>932</v>
      </c>
      <c r="O550" t="s">
        <v>1333</v>
      </c>
      <c r="P550">
        <f t="shared" si="66"/>
        <v>3094</v>
      </c>
    </row>
    <row r="551" spans="1:16" x14ac:dyDescent="0.25">
      <c r="A551" t="s">
        <v>1332</v>
      </c>
      <c r="B551">
        <v>3197</v>
      </c>
      <c r="C551">
        <v>1539</v>
      </c>
      <c r="D551">
        <v>1658</v>
      </c>
      <c r="E551">
        <v>533</v>
      </c>
      <c r="F551">
        <v>316</v>
      </c>
      <c r="G551">
        <v>217</v>
      </c>
      <c r="H551">
        <v>908</v>
      </c>
      <c r="I551">
        <v>546</v>
      </c>
      <c r="J551">
        <v>362</v>
      </c>
      <c r="K551">
        <v>1756</v>
      </c>
      <c r="L551">
        <v>677</v>
      </c>
      <c r="M551">
        <v>1079</v>
      </c>
      <c r="O551" t="s">
        <v>1332</v>
      </c>
      <c r="P551">
        <f t="shared" si="66"/>
        <v>3197</v>
      </c>
    </row>
    <row r="552" spans="1:16" x14ac:dyDescent="0.25">
      <c r="A552" t="s">
        <v>1331</v>
      </c>
      <c r="B552">
        <v>3351</v>
      </c>
      <c r="C552">
        <v>1615</v>
      </c>
      <c r="D552">
        <v>1736</v>
      </c>
      <c r="E552">
        <v>526</v>
      </c>
      <c r="F552">
        <v>305</v>
      </c>
      <c r="G552">
        <v>221</v>
      </c>
      <c r="H552">
        <v>994</v>
      </c>
      <c r="I552">
        <v>618</v>
      </c>
      <c r="J552">
        <v>376</v>
      </c>
      <c r="K552">
        <v>1831</v>
      </c>
      <c r="L552">
        <v>692</v>
      </c>
      <c r="M552">
        <v>1139</v>
      </c>
      <c r="O552" t="s">
        <v>1331</v>
      </c>
      <c r="P552">
        <f t="shared" si="66"/>
        <v>3351</v>
      </c>
    </row>
    <row r="553" spans="1:16" x14ac:dyDescent="0.25">
      <c r="A553" t="s">
        <v>1330</v>
      </c>
      <c r="B553">
        <v>3277</v>
      </c>
      <c r="C553">
        <v>1555</v>
      </c>
      <c r="D553">
        <v>1722</v>
      </c>
      <c r="E553">
        <v>527</v>
      </c>
      <c r="F553">
        <v>302</v>
      </c>
      <c r="G553">
        <v>225</v>
      </c>
      <c r="H553">
        <v>919</v>
      </c>
      <c r="I553">
        <v>559</v>
      </c>
      <c r="J553">
        <v>360</v>
      </c>
      <c r="K553">
        <v>1831</v>
      </c>
      <c r="L553">
        <v>694</v>
      </c>
      <c r="M553">
        <v>1137</v>
      </c>
      <c r="O553" t="s">
        <v>1330</v>
      </c>
      <c r="P553">
        <f t="shared" si="66"/>
        <v>3277</v>
      </c>
    </row>
    <row r="554" spans="1:16" x14ac:dyDescent="0.25">
      <c r="A554" t="s">
        <v>1329</v>
      </c>
      <c r="B554">
        <v>3089</v>
      </c>
      <c r="C554">
        <v>1416</v>
      </c>
      <c r="D554">
        <v>1673</v>
      </c>
      <c r="E554">
        <v>487</v>
      </c>
      <c r="F554">
        <v>272</v>
      </c>
      <c r="G554">
        <v>215</v>
      </c>
      <c r="H554">
        <v>922</v>
      </c>
      <c r="I554">
        <v>520</v>
      </c>
      <c r="J554">
        <v>402</v>
      </c>
      <c r="K554">
        <v>1680</v>
      </c>
      <c r="L554">
        <v>624</v>
      </c>
      <c r="M554">
        <v>1056</v>
      </c>
      <c r="O554" t="s">
        <v>1329</v>
      </c>
      <c r="P554">
        <f t="shared" si="66"/>
        <v>3089</v>
      </c>
    </row>
    <row r="555" spans="1:16" x14ac:dyDescent="0.25">
      <c r="A555" t="s">
        <v>1328</v>
      </c>
      <c r="B555">
        <v>2961</v>
      </c>
      <c r="C555">
        <v>1425</v>
      </c>
      <c r="D555">
        <v>1536</v>
      </c>
      <c r="E555">
        <v>495</v>
      </c>
      <c r="F555">
        <v>316</v>
      </c>
      <c r="G555">
        <v>179</v>
      </c>
      <c r="H555">
        <v>866</v>
      </c>
      <c r="I555">
        <v>526</v>
      </c>
      <c r="J555">
        <v>340</v>
      </c>
      <c r="K555">
        <v>1600</v>
      </c>
      <c r="L555">
        <v>583</v>
      </c>
      <c r="M555">
        <v>1017</v>
      </c>
      <c r="O555" t="s">
        <v>1328</v>
      </c>
      <c r="P555">
        <f t="shared" si="66"/>
        <v>2961</v>
      </c>
    </row>
    <row r="556" spans="1:16" x14ac:dyDescent="0.25">
      <c r="A556" t="s">
        <v>1327</v>
      </c>
      <c r="B556">
        <v>2765</v>
      </c>
      <c r="C556">
        <v>1321</v>
      </c>
      <c r="D556">
        <v>1444</v>
      </c>
      <c r="E556">
        <v>517</v>
      </c>
      <c r="F556">
        <v>308</v>
      </c>
      <c r="G556">
        <v>209</v>
      </c>
      <c r="H556">
        <v>839</v>
      </c>
      <c r="I556">
        <v>503</v>
      </c>
      <c r="J556">
        <v>336</v>
      </c>
      <c r="K556">
        <v>1409</v>
      </c>
      <c r="L556">
        <v>510</v>
      </c>
      <c r="M556">
        <v>899</v>
      </c>
      <c r="O556" t="s">
        <v>1327</v>
      </c>
      <c r="P556">
        <f t="shared" si="66"/>
        <v>2765</v>
      </c>
    </row>
    <row r="557" spans="1:16" x14ac:dyDescent="0.25">
      <c r="A557" t="s">
        <v>1326</v>
      </c>
      <c r="B557">
        <v>2670</v>
      </c>
      <c r="C557">
        <v>1304</v>
      </c>
      <c r="D557">
        <v>1366</v>
      </c>
      <c r="E557">
        <v>471</v>
      </c>
      <c r="F557">
        <v>287</v>
      </c>
      <c r="G557">
        <v>184</v>
      </c>
      <c r="H557">
        <v>807</v>
      </c>
      <c r="I557">
        <v>469</v>
      </c>
      <c r="J557">
        <v>338</v>
      </c>
      <c r="K557">
        <v>1392</v>
      </c>
      <c r="L557">
        <v>548</v>
      </c>
      <c r="M557">
        <v>844</v>
      </c>
      <c r="O557" t="s">
        <v>1326</v>
      </c>
      <c r="P557">
        <f t="shared" si="66"/>
        <v>2670</v>
      </c>
    </row>
    <row r="558" spans="1:16" x14ac:dyDescent="0.25">
      <c r="A558" t="s">
        <v>1325</v>
      </c>
      <c r="B558">
        <v>2615</v>
      </c>
      <c r="C558">
        <v>1326</v>
      </c>
      <c r="D558">
        <v>1289</v>
      </c>
      <c r="E558">
        <v>492</v>
      </c>
      <c r="F558">
        <v>273</v>
      </c>
      <c r="G558">
        <v>219</v>
      </c>
      <c r="H558">
        <v>787</v>
      </c>
      <c r="I558">
        <v>495</v>
      </c>
      <c r="J558">
        <v>292</v>
      </c>
      <c r="K558">
        <v>1336</v>
      </c>
      <c r="L558">
        <v>558</v>
      </c>
      <c r="M558">
        <v>778</v>
      </c>
      <c r="O558" t="s">
        <v>1325</v>
      </c>
      <c r="P558">
        <f t="shared" si="66"/>
        <v>2615</v>
      </c>
    </row>
    <row r="559" spans="1:16" x14ac:dyDescent="0.25">
      <c r="A559" t="s">
        <v>1324</v>
      </c>
      <c r="B559">
        <v>2566</v>
      </c>
      <c r="C559">
        <v>1275</v>
      </c>
      <c r="D559">
        <v>1291</v>
      </c>
      <c r="E559">
        <v>501</v>
      </c>
      <c r="F559">
        <v>291</v>
      </c>
      <c r="G559">
        <v>210</v>
      </c>
      <c r="H559">
        <v>777</v>
      </c>
      <c r="I559">
        <v>482</v>
      </c>
      <c r="J559">
        <v>295</v>
      </c>
      <c r="K559">
        <v>1288</v>
      </c>
      <c r="L559">
        <v>502</v>
      </c>
      <c r="M559">
        <v>786</v>
      </c>
      <c r="O559" t="s">
        <v>1324</v>
      </c>
      <c r="P559">
        <f t="shared" si="66"/>
        <v>2566</v>
      </c>
    </row>
    <row r="560" spans="1:16" x14ac:dyDescent="0.25">
      <c r="A560" t="s">
        <v>1323</v>
      </c>
      <c r="B560">
        <v>2530</v>
      </c>
      <c r="C560">
        <v>1256</v>
      </c>
      <c r="D560">
        <v>1274</v>
      </c>
      <c r="E560">
        <v>446</v>
      </c>
      <c r="F560">
        <v>258</v>
      </c>
      <c r="G560">
        <v>188</v>
      </c>
      <c r="H560">
        <v>775</v>
      </c>
      <c r="I560">
        <v>458</v>
      </c>
      <c r="J560">
        <v>317</v>
      </c>
      <c r="K560">
        <v>1309</v>
      </c>
      <c r="L560">
        <v>540</v>
      </c>
      <c r="M560">
        <v>769</v>
      </c>
      <c r="O560" t="s">
        <v>1323</v>
      </c>
      <c r="P560">
        <f t="shared" si="66"/>
        <v>2530</v>
      </c>
    </row>
    <row r="561" spans="1:16" x14ac:dyDescent="0.25">
      <c r="A561" t="s">
        <v>1322</v>
      </c>
      <c r="B561">
        <v>2564</v>
      </c>
      <c r="C561">
        <v>1252</v>
      </c>
      <c r="D561">
        <v>1312</v>
      </c>
      <c r="E561">
        <v>491</v>
      </c>
      <c r="F561">
        <v>297</v>
      </c>
      <c r="G561">
        <v>194</v>
      </c>
      <c r="H561">
        <v>766</v>
      </c>
      <c r="I561">
        <v>454</v>
      </c>
      <c r="J561">
        <v>312</v>
      </c>
      <c r="K561">
        <v>1307</v>
      </c>
      <c r="L561">
        <v>501</v>
      </c>
      <c r="M561">
        <v>806</v>
      </c>
      <c r="O561" t="s">
        <v>1322</v>
      </c>
      <c r="P561">
        <f t="shared" si="66"/>
        <v>2564</v>
      </c>
    </row>
    <row r="562" spans="1:16" x14ac:dyDescent="0.25">
      <c r="A562" t="s">
        <v>1321</v>
      </c>
      <c r="B562">
        <v>2572</v>
      </c>
      <c r="C562">
        <v>1236</v>
      </c>
      <c r="D562">
        <v>1336</v>
      </c>
      <c r="E562">
        <v>476</v>
      </c>
      <c r="F562">
        <v>267</v>
      </c>
      <c r="G562">
        <v>209</v>
      </c>
      <c r="H562">
        <v>877</v>
      </c>
      <c r="I562">
        <v>522</v>
      </c>
      <c r="J562">
        <v>355</v>
      </c>
      <c r="K562">
        <v>1219</v>
      </c>
      <c r="L562">
        <v>447</v>
      </c>
      <c r="M562">
        <v>772</v>
      </c>
      <c r="O562" t="s">
        <v>1321</v>
      </c>
      <c r="P562">
        <f t="shared" si="66"/>
        <v>2572</v>
      </c>
    </row>
    <row r="563" spans="1:16" x14ac:dyDescent="0.25">
      <c r="A563" t="s">
        <v>1320</v>
      </c>
      <c r="B563">
        <v>2574</v>
      </c>
      <c r="C563">
        <v>1267</v>
      </c>
      <c r="D563">
        <v>1307</v>
      </c>
      <c r="E563">
        <v>469</v>
      </c>
      <c r="F563">
        <v>299</v>
      </c>
      <c r="G563">
        <v>170</v>
      </c>
      <c r="H563">
        <v>818</v>
      </c>
      <c r="I563">
        <v>503</v>
      </c>
      <c r="J563">
        <v>315</v>
      </c>
      <c r="K563">
        <v>1287</v>
      </c>
      <c r="L563">
        <v>465</v>
      </c>
      <c r="M563">
        <v>822</v>
      </c>
      <c r="O563" t="s">
        <v>1320</v>
      </c>
      <c r="P563">
        <f t="shared" si="66"/>
        <v>2574</v>
      </c>
    </row>
    <row r="564" spans="1:16" x14ac:dyDescent="0.25">
      <c r="A564" t="s">
        <v>1319</v>
      </c>
      <c r="B564">
        <v>2662</v>
      </c>
      <c r="C564">
        <v>1259</v>
      </c>
      <c r="D564">
        <v>1403</v>
      </c>
      <c r="E564">
        <v>492</v>
      </c>
      <c r="F564">
        <v>290</v>
      </c>
      <c r="G564">
        <v>202</v>
      </c>
      <c r="H564">
        <v>856</v>
      </c>
      <c r="I564">
        <v>490</v>
      </c>
      <c r="J564">
        <v>366</v>
      </c>
      <c r="K564">
        <v>1314</v>
      </c>
      <c r="L564">
        <v>479</v>
      </c>
      <c r="M564">
        <v>835</v>
      </c>
      <c r="O564" t="s">
        <v>1319</v>
      </c>
      <c r="P564">
        <f t="shared" si="66"/>
        <v>2662</v>
      </c>
    </row>
    <row r="565" spans="1:16" x14ac:dyDescent="0.25">
      <c r="A565" t="s">
        <v>1318</v>
      </c>
      <c r="B565">
        <v>2460</v>
      </c>
      <c r="C565">
        <v>1173</v>
      </c>
      <c r="D565">
        <v>1287</v>
      </c>
      <c r="E565">
        <v>469</v>
      </c>
      <c r="F565">
        <v>273</v>
      </c>
      <c r="G565">
        <v>196</v>
      </c>
      <c r="H565">
        <v>777</v>
      </c>
      <c r="I565">
        <v>454</v>
      </c>
      <c r="J565">
        <v>323</v>
      </c>
      <c r="K565">
        <v>1214</v>
      </c>
      <c r="L565">
        <v>446</v>
      </c>
      <c r="M565">
        <v>768</v>
      </c>
      <c r="O565" t="s">
        <v>1318</v>
      </c>
      <c r="P565">
        <f t="shared" si="66"/>
        <v>2460</v>
      </c>
    </row>
    <row r="566" spans="1:16" x14ac:dyDescent="0.25">
      <c r="A566" t="s">
        <v>1317</v>
      </c>
      <c r="B566">
        <v>2377</v>
      </c>
      <c r="C566">
        <v>1209</v>
      </c>
      <c r="D566">
        <v>1168</v>
      </c>
      <c r="E566">
        <v>480</v>
      </c>
      <c r="F566">
        <v>286</v>
      </c>
      <c r="G566">
        <v>194</v>
      </c>
      <c r="H566">
        <v>746</v>
      </c>
      <c r="I566">
        <v>464</v>
      </c>
      <c r="J566">
        <v>282</v>
      </c>
      <c r="K566">
        <v>1151</v>
      </c>
      <c r="L566">
        <v>459</v>
      </c>
      <c r="M566">
        <v>692</v>
      </c>
      <c r="O566" t="s">
        <v>1317</v>
      </c>
      <c r="P566">
        <f t="shared" si="66"/>
        <v>2377</v>
      </c>
    </row>
    <row r="567" spans="1:16" x14ac:dyDescent="0.25">
      <c r="A567" t="s">
        <v>1316</v>
      </c>
      <c r="B567">
        <v>2539</v>
      </c>
      <c r="C567">
        <v>1270</v>
      </c>
      <c r="D567">
        <v>1269</v>
      </c>
      <c r="E567">
        <v>496</v>
      </c>
      <c r="F567">
        <v>308</v>
      </c>
      <c r="G567">
        <v>188</v>
      </c>
      <c r="H567">
        <v>850</v>
      </c>
      <c r="I567">
        <v>502</v>
      </c>
      <c r="J567">
        <v>348</v>
      </c>
      <c r="K567">
        <v>1193</v>
      </c>
      <c r="L567">
        <v>460</v>
      </c>
      <c r="M567">
        <v>733</v>
      </c>
      <c r="O567" t="s">
        <v>1316</v>
      </c>
      <c r="P567">
        <f t="shared" si="66"/>
        <v>2539</v>
      </c>
    </row>
    <row r="568" spans="1:16" x14ac:dyDescent="0.25">
      <c r="A568" t="s">
        <v>1315</v>
      </c>
      <c r="B568">
        <v>2782</v>
      </c>
      <c r="C568">
        <v>1368</v>
      </c>
      <c r="D568">
        <v>1414</v>
      </c>
      <c r="E568">
        <v>507</v>
      </c>
      <c r="F568">
        <v>316</v>
      </c>
      <c r="G568">
        <v>191</v>
      </c>
      <c r="H568">
        <v>873</v>
      </c>
      <c r="I568">
        <v>507</v>
      </c>
      <c r="J568">
        <v>366</v>
      </c>
      <c r="K568">
        <v>1402</v>
      </c>
      <c r="L568">
        <v>545</v>
      </c>
      <c r="M568">
        <v>857</v>
      </c>
      <c r="O568" t="s">
        <v>1315</v>
      </c>
      <c r="P568">
        <f t="shared" si="66"/>
        <v>2782</v>
      </c>
    </row>
    <row r="569" spans="1:16" x14ac:dyDescent="0.25">
      <c r="A569" t="s">
        <v>1314</v>
      </c>
      <c r="B569">
        <v>2509</v>
      </c>
      <c r="C569">
        <v>1208</v>
      </c>
      <c r="D569">
        <v>1301</v>
      </c>
      <c r="E569">
        <v>459</v>
      </c>
      <c r="F569">
        <v>284</v>
      </c>
      <c r="G569">
        <v>175</v>
      </c>
      <c r="H569">
        <v>813</v>
      </c>
      <c r="I569">
        <v>481</v>
      </c>
      <c r="J569">
        <v>332</v>
      </c>
      <c r="K569">
        <v>1237</v>
      </c>
      <c r="L569">
        <v>443</v>
      </c>
      <c r="M569">
        <v>794</v>
      </c>
      <c r="O569" t="s">
        <v>1314</v>
      </c>
      <c r="P569">
        <f t="shared" si="66"/>
        <v>2509</v>
      </c>
    </row>
    <row r="570" spans="1:16" x14ac:dyDescent="0.25">
      <c r="A570" t="s">
        <v>1313</v>
      </c>
      <c r="B570">
        <v>2302</v>
      </c>
      <c r="C570">
        <v>1125</v>
      </c>
      <c r="D570">
        <v>1177</v>
      </c>
      <c r="E570">
        <v>481</v>
      </c>
      <c r="F570">
        <v>294</v>
      </c>
      <c r="G570">
        <v>187</v>
      </c>
      <c r="H570">
        <v>721</v>
      </c>
      <c r="I570">
        <v>415</v>
      </c>
      <c r="J570">
        <v>306</v>
      </c>
      <c r="K570">
        <v>1100</v>
      </c>
      <c r="L570">
        <v>416</v>
      </c>
      <c r="M570">
        <v>684</v>
      </c>
      <c r="O570" t="s">
        <v>1313</v>
      </c>
      <c r="P570">
        <f t="shared" si="66"/>
        <v>2302</v>
      </c>
    </row>
    <row r="571" spans="1:16" x14ac:dyDescent="0.25">
      <c r="A571" t="s">
        <v>1312</v>
      </c>
      <c r="B571">
        <v>2382</v>
      </c>
      <c r="C571">
        <v>1135</v>
      </c>
      <c r="D571">
        <v>1247</v>
      </c>
      <c r="E571">
        <v>465</v>
      </c>
      <c r="F571">
        <v>270</v>
      </c>
      <c r="G571">
        <v>195</v>
      </c>
      <c r="H571">
        <v>756</v>
      </c>
      <c r="I571">
        <v>439</v>
      </c>
      <c r="J571">
        <v>317</v>
      </c>
      <c r="K571">
        <v>1161</v>
      </c>
      <c r="L571">
        <v>426</v>
      </c>
      <c r="M571">
        <v>735</v>
      </c>
      <c r="O571" t="s">
        <v>1312</v>
      </c>
      <c r="P571">
        <f t="shared" si="66"/>
        <v>2382</v>
      </c>
    </row>
    <row r="572" spans="1:16" x14ac:dyDescent="0.25">
      <c r="A572" t="s">
        <v>1311</v>
      </c>
      <c r="B572">
        <v>2326</v>
      </c>
      <c r="C572">
        <v>1068</v>
      </c>
      <c r="D572">
        <v>1258</v>
      </c>
      <c r="E572">
        <v>443</v>
      </c>
      <c r="F572">
        <v>240</v>
      </c>
      <c r="G572">
        <v>203</v>
      </c>
      <c r="H572">
        <v>733</v>
      </c>
      <c r="I572">
        <v>422</v>
      </c>
      <c r="J572">
        <v>311</v>
      </c>
      <c r="K572">
        <v>1150</v>
      </c>
      <c r="L572">
        <v>406</v>
      </c>
      <c r="M572">
        <v>744</v>
      </c>
      <c r="O572" t="s">
        <v>1311</v>
      </c>
      <c r="P572">
        <f t="shared" si="66"/>
        <v>2326</v>
      </c>
    </row>
    <row r="573" spans="1:16" x14ac:dyDescent="0.25">
      <c r="A573" t="s">
        <v>1310</v>
      </c>
      <c r="B573">
        <v>2318</v>
      </c>
      <c r="C573">
        <v>1113</v>
      </c>
      <c r="D573">
        <v>1205</v>
      </c>
      <c r="E573">
        <v>456</v>
      </c>
      <c r="F573">
        <v>257</v>
      </c>
      <c r="G573">
        <v>199</v>
      </c>
      <c r="H573">
        <v>772</v>
      </c>
      <c r="I573">
        <v>424</v>
      </c>
      <c r="J573">
        <v>348</v>
      </c>
      <c r="K573">
        <v>1090</v>
      </c>
      <c r="L573">
        <v>432</v>
      </c>
      <c r="M573">
        <v>658</v>
      </c>
      <c r="O573" t="s">
        <v>1310</v>
      </c>
      <c r="P573">
        <f t="shared" si="66"/>
        <v>2318</v>
      </c>
    </row>
    <row r="574" spans="1:16" x14ac:dyDescent="0.25">
      <c r="A574" t="s">
        <v>1309</v>
      </c>
      <c r="B574">
        <v>2314</v>
      </c>
      <c r="C574">
        <v>1173</v>
      </c>
      <c r="D574">
        <v>1141</v>
      </c>
      <c r="E574">
        <v>479</v>
      </c>
      <c r="F574">
        <v>286</v>
      </c>
      <c r="G574">
        <v>193</v>
      </c>
      <c r="H574">
        <v>787</v>
      </c>
      <c r="I574">
        <v>489</v>
      </c>
      <c r="J574">
        <v>298</v>
      </c>
      <c r="K574">
        <v>1048</v>
      </c>
      <c r="L574">
        <v>398</v>
      </c>
      <c r="M574">
        <v>650</v>
      </c>
      <c r="O574" t="s">
        <v>1309</v>
      </c>
      <c r="P574">
        <f t="shared" si="66"/>
        <v>2314</v>
      </c>
    </row>
    <row r="575" spans="1:16" x14ac:dyDescent="0.25">
      <c r="A575" t="s">
        <v>1308</v>
      </c>
      <c r="B575">
        <v>2244</v>
      </c>
      <c r="C575">
        <v>1074</v>
      </c>
      <c r="D575">
        <v>1170</v>
      </c>
      <c r="E575">
        <v>437</v>
      </c>
      <c r="F575">
        <v>252</v>
      </c>
      <c r="G575">
        <v>185</v>
      </c>
      <c r="H575">
        <v>749</v>
      </c>
      <c r="I575">
        <v>427</v>
      </c>
      <c r="J575">
        <v>322</v>
      </c>
      <c r="K575">
        <v>1058</v>
      </c>
      <c r="L575">
        <v>395</v>
      </c>
      <c r="M575">
        <v>663</v>
      </c>
      <c r="O575" t="s">
        <v>1308</v>
      </c>
      <c r="P575">
        <f t="shared" si="66"/>
        <v>2244</v>
      </c>
    </row>
    <row r="576" spans="1:16" x14ac:dyDescent="0.25">
      <c r="A576" t="s">
        <v>1307</v>
      </c>
      <c r="B576">
        <v>2394</v>
      </c>
      <c r="C576">
        <v>1185</v>
      </c>
      <c r="D576">
        <v>1209</v>
      </c>
      <c r="E576">
        <v>495</v>
      </c>
      <c r="F576">
        <v>304</v>
      </c>
      <c r="G576">
        <v>191</v>
      </c>
      <c r="H576">
        <v>771</v>
      </c>
      <c r="I576">
        <v>456</v>
      </c>
      <c r="J576">
        <v>315</v>
      </c>
      <c r="K576">
        <v>1128</v>
      </c>
      <c r="L576">
        <v>425</v>
      </c>
      <c r="M576">
        <v>703</v>
      </c>
      <c r="O576" t="s">
        <v>1307</v>
      </c>
      <c r="P576">
        <f t="shared" si="66"/>
        <v>2394</v>
      </c>
    </row>
    <row r="577" spans="1:16" x14ac:dyDescent="0.25">
      <c r="A577" t="s">
        <v>1306</v>
      </c>
      <c r="B577">
        <v>2361</v>
      </c>
      <c r="C577">
        <v>1137</v>
      </c>
      <c r="D577">
        <v>1224</v>
      </c>
      <c r="E577">
        <v>496</v>
      </c>
      <c r="F577">
        <v>285</v>
      </c>
      <c r="G577">
        <v>211</v>
      </c>
      <c r="H577">
        <v>753</v>
      </c>
      <c r="I577">
        <v>434</v>
      </c>
      <c r="J577">
        <v>319</v>
      </c>
      <c r="K577">
        <v>1112</v>
      </c>
      <c r="L577">
        <v>418</v>
      </c>
      <c r="M577">
        <v>694</v>
      </c>
      <c r="O577" t="s">
        <v>1306</v>
      </c>
      <c r="P577">
        <f t="shared" si="66"/>
        <v>2361</v>
      </c>
    </row>
    <row r="578" spans="1:16" x14ac:dyDescent="0.25">
      <c r="A578" t="s">
        <v>1305</v>
      </c>
      <c r="B578">
        <v>2423</v>
      </c>
      <c r="C578">
        <v>1216</v>
      </c>
      <c r="D578">
        <v>1207</v>
      </c>
      <c r="E578">
        <v>539</v>
      </c>
      <c r="F578">
        <v>320</v>
      </c>
      <c r="G578">
        <v>219</v>
      </c>
      <c r="H578">
        <v>754</v>
      </c>
      <c r="I578">
        <v>461</v>
      </c>
      <c r="J578">
        <v>293</v>
      </c>
      <c r="K578">
        <v>1130</v>
      </c>
      <c r="L578">
        <v>435</v>
      </c>
      <c r="M578">
        <v>695</v>
      </c>
      <c r="O578" t="s">
        <v>1305</v>
      </c>
      <c r="P578">
        <f t="shared" si="66"/>
        <v>2423</v>
      </c>
    </row>
    <row r="579" spans="1:16" x14ac:dyDescent="0.25">
      <c r="A579" t="s">
        <v>1304</v>
      </c>
      <c r="B579">
        <v>2392</v>
      </c>
      <c r="C579">
        <v>1154</v>
      </c>
      <c r="D579">
        <v>1238</v>
      </c>
      <c r="E579">
        <v>467</v>
      </c>
      <c r="F579">
        <v>288</v>
      </c>
      <c r="G579">
        <v>179</v>
      </c>
      <c r="H579">
        <v>744</v>
      </c>
      <c r="I579">
        <v>429</v>
      </c>
      <c r="J579">
        <v>315</v>
      </c>
      <c r="K579">
        <v>1181</v>
      </c>
      <c r="L579">
        <v>437</v>
      </c>
      <c r="M579">
        <v>744</v>
      </c>
      <c r="O579" t="s">
        <v>1304</v>
      </c>
      <c r="P579">
        <f t="shared" si="66"/>
        <v>2392</v>
      </c>
    </row>
    <row r="580" spans="1:16" x14ac:dyDescent="0.25">
      <c r="A580" t="s">
        <v>1303</v>
      </c>
      <c r="B580">
        <v>2323</v>
      </c>
      <c r="C580">
        <v>1174</v>
      </c>
      <c r="D580">
        <v>1149</v>
      </c>
      <c r="E580">
        <v>437</v>
      </c>
      <c r="F580">
        <v>266</v>
      </c>
      <c r="G580">
        <v>171</v>
      </c>
      <c r="H580">
        <v>800</v>
      </c>
      <c r="I580">
        <v>479</v>
      </c>
      <c r="J580">
        <v>321</v>
      </c>
      <c r="K580">
        <v>1086</v>
      </c>
      <c r="L580">
        <v>429</v>
      </c>
      <c r="M580">
        <v>657</v>
      </c>
      <c r="O580" t="s">
        <v>1303</v>
      </c>
      <c r="P580">
        <f t="shared" si="66"/>
        <v>2323</v>
      </c>
    </row>
    <row r="581" spans="1:16" x14ac:dyDescent="0.25">
      <c r="A581" t="s">
        <v>1302</v>
      </c>
      <c r="B581">
        <v>2219</v>
      </c>
      <c r="C581">
        <v>1065</v>
      </c>
      <c r="D581">
        <v>1154</v>
      </c>
      <c r="E581">
        <v>461</v>
      </c>
      <c r="F581">
        <v>274</v>
      </c>
      <c r="G581">
        <v>187</v>
      </c>
      <c r="H581">
        <v>704</v>
      </c>
      <c r="I581">
        <v>400</v>
      </c>
      <c r="J581">
        <v>304</v>
      </c>
      <c r="K581">
        <v>1054</v>
      </c>
      <c r="L581">
        <v>391</v>
      </c>
      <c r="M581">
        <v>663</v>
      </c>
      <c r="O581" t="s">
        <v>1302</v>
      </c>
      <c r="P581">
        <f t="shared" si="66"/>
        <v>2219</v>
      </c>
    </row>
    <row r="582" spans="1:16" x14ac:dyDescent="0.25">
      <c r="A582" t="s">
        <v>1301</v>
      </c>
      <c r="B582">
        <v>2342</v>
      </c>
      <c r="C582">
        <v>1179</v>
      </c>
      <c r="D582">
        <v>1163</v>
      </c>
      <c r="E582">
        <v>451</v>
      </c>
      <c r="F582">
        <v>276</v>
      </c>
      <c r="G582">
        <v>175</v>
      </c>
      <c r="H582">
        <v>767</v>
      </c>
      <c r="I582">
        <v>466</v>
      </c>
      <c r="J582">
        <v>301</v>
      </c>
      <c r="K582">
        <v>1124</v>
      </c>
      <c r="L582">
        <v>437</v>
      </c>
      <c r="M582">
        <v>687</v>
      </c>
      <c r="O582" t="s">
        <v>1301</v>
      </c>
      <c r="P582">
        <f t="shared" si="66"/>
        <v>2342</v>
      </c>
    </row>
    <row r="583" spans="1:16" x14ac:dyDescent="0.25">
      <c r="A583" t="s">
        <v>1300</v>
      </c>
      <c r="B583">
        <v>2397</v>
      </c>
      <c r="C583">
        <v>1138</v>
      </c>
      <c r="D583">
        <v>1259</v>
      </c>
      <c r="E583">
        <v>445</v>
      </c>
      <c r="F583">
        <v>267</v>
      </c>
      <c r="G583">
        <v>178</v>
      </c>
      <c r="H583">
        <v>795</v>
      </c>
      <c r="I583">
        <v>451</v>
      </c>
      <c r="J583">
        <v>344</v>
      </c>
      <c r="K583">
        <v>1157</v>
      </c>
      <c r="L583">
        <v>420</v>
      </c>
      <c r="M583">
        <v>737</v>
      </c>
      <c r="O583" t="s">
        <v>1300</v>
      </c>
      <c r="P583">
        <f t="shared" ref="P583:P646" si="67">B583</f>
        <v>2397</v>
      </c>
    </row>
    <row r="584" spans="1:16" x14ac:dyDescent="0.25">
      <c r="A584" t="s">
        <v>1299</v>
      </c>
      <c r="B584">
        <v>2416</v>
      </c>
      <c r="C584">
        <v>1159</v>
      </c>
      <c r="D584">
        <v>1257</v>
      </c>
      <c r="E584">
        <v>460</v>
      </c>
      <c r="F584">
        <v>254</v>
      </c>
      <c r="G584">
        <v>206</v>
      </c>
      <c r="H584">
        <v>770</v>
      </c>
      <c r="I584">
        <v>452</v>
      </c>
      <c r="J584">
        <v>318</v>
      </c>
      <c r="K584">
        <v>1186</v>
      </c>
      <c r="L584">
        <v>453</v>
      </c>
      <c r="M584">
        <v>733</v>
      </c>
      <c r="O584" t="s">
        <v>1299</v>
      </c>
      <c r="P584">
        <f t="shared" si="67"/>
        <v>2416</v>
      </c>
    </row>
    <row r="585" spans="1:16" x14ac:dyDescent="0.25">
      <c r="A585" t="s">
        <v>1298</v>
      </c>
      <c r="B585">
        <v>2524</v>
      </c>
      <c r="C585">
        <v>1226</v>
      </c>
      <c r="D585">
        <v>1298</v>
      </c>
      <c r="E585">
        <v>494</v>
      </c>
      <c r="F585">
        <v>294</v>
      </c>
      <c r="G585">
        <v>200</v>
      </c>
      <c r="H585">
        <v>813</v>
      </c>
      <c r="I585">
        <v>482</v>
      </c>
      <c r="J585">
        <v>331</v>
      </c>
      <c r="K585">
        <v>1217</v>
      </c>
      <c r="L585">
        <v>450</v>
      </c>
      <c r="M585">
        <v>767</v>
      </c>
      <c r="O585" t="s">
        <v>1298</v>
      </c>
      <c r="P585">
        <f t="shared" si="67"/>
        <v>2524</v>
      </c>
    </row>
    <row r="586" spans="1:16" x14ac:dyDescent="0.25">
      <c r="A586" t="s">
        <v>1297</v>
      </c>
      <c r="B586">
        <v>2499</v>
      </c>
      <c r="C586">
        <v>1235</v>
      </c>
      <c r="D586">
        <v>1264</v>
      </c>
      <c r="E586">
        <v>464</v>
      </c>
      <c r="F586">
        <v>274</v>
      </c>
      <c r="G586">
        <v>190</v>
      </c>
      <c r="H586">
        <v>845</v>
      </c>
      <c r="I586">
        <v>511</v>
      </c>
      <c r="J586">
        <v>334</v>
      </c>
      <c r="K586">
        <v>1190</v>
      </c>
      <c r="L586">
        <v>450</v>
      </c>
      <c r="M586">
        <v>740</v>
      </c>
      <c r="O586" t="s">
        <v>1297</v>
      </c>
      <c r="P586">
        <f t="shared" si="67"/>
        <v>2499</v>
      </c>
    </row>
    <row r="587" spans="1:16" x14ac:dyDescent="0.25">
      <c r="A587" t="s">
        <v>1296</v>
      </c>
      <c r="B587">
        <v>2322</v>
      </c>
      <c r="C587">
        <v>1141</v>
      </c>
      <c r="D587">
        <v>1181</v>
      </c>
      <c r="E587">
        <v>471</v>
      </c>
      <c r="F587">
        <v>266</v>
      </c>
      <c r="G587">
        <v>205</v>
      </c>
      <c r="H587">
        <v>774</v>
      </c>
      <c r="I587">
        <v>469</v>
      </c>
      <c r="J587">
        <v>305</v>
      </c>
      <c r="K587">
        <v>1077</v>
      </c>
      <c r="L587">
        <v>406</v>
      </c>
      <c r="M587">
        <v>671</v>
      </c>
      <c r="O587" t="s">
        <v>1296</v>
      </c>
      <c r="P587">
        <f t="shared" si="67"/>
        <v>2322</v>
      </c>
    </row>
    <row r="588" spans="1:16" x14ac:dyDescent="0.25">
      <c r="A588" t="s">
        <v>1295</v>
      </c>
      <c r="B588">
        <v>2417</v>
      </c>
      <c r="C588">
        <v>1222</v>
      </c>
      <c r="D588">
        <v>1195</v>
      </c>
      <c r="E588">
        <v>450</v>
      </c>
      <c r="F588">
        <v>263</v>
      </c>
      <c r="G588">
        <v>187</v>
      </c>
      <c r="H588">
        <v>782</v>
      </c>
      <c r="I588">
        <v>482</v>
      </c>
      <c r="J588">
        <v>300</v>
      </c>
      <c r="K588">
        <v>1185</v>
      </c>
      <c r="L588">
        <v>477</v>
      </c>
      <c r="M588">
        <v>708</v>
      </c>
      <c r="O588" t="s">
        <v>1295</v>
      </c>
      <c r="P588">
        <f t="shared" si="67"/>
        <v>2417</v>
      </c>
    </row>
    <row r="589" spans="1:16" x14ac:dyDescent="0.25">
      <c r="A589" t="s">
        <v>1294</v>
      </c>
      <c r="B589">
        <v>2489</v>
      </c>
      <c r="C589">
        <v>1186</v>
      </c>
      <c r="D589">
        <v>1303</v>
      </c>
      <c r="E589">
        <v>469</v>
      </c>
      <c r="F589">
        <v>278</v>
      </c>
      <c r="G589">
        <v>191</v>
      </c>
      <c r="H589">
        <v>827</v>
      </c>
      <c r="I589">
        <v>468</v>
      </c>
      <c r="J589">
        <v>359</v>
      </c>
      <c r="K589">
        <v>1193</v>
      </c>
      <c r="L589">
        <v>440</v>
      </c>
      <c r="M589">
        <v>753</v>
      </c>
      <c r="O589" t="s">
        <v>1294</v>
      </c>
      <c r="P589">
        <f t="shared" si="67"/>
        <v>2489</v>
      </c>
    </row>
    <row r="590" spans="1:16" x14ac:dyDescent="0.25">
      <c r="A590" t="s">
        <v>1293</v>
      </c>
      <c r="B590">
        <v>2692</v>
      </c>
      <c r="C590">
        <v>1286</v>
      </c>
      <c r="D590">
        <v>1406</v>
      </c>
      <c r="E590">
        <v>564</v>
      </c>
      <c r="F590">
        <v>314</v>
      </c>
      <c r="G590">
        <v>250</v>
      </c>
      <c r="H590">
        <v>828</v>
      </c>
      <c r="I590">
        <v>508</v>
      </c>
      <c r="J590">
        <v>320</v>
      </c>
      <c r="K590">
        <v>1300</v>
      </c>
      <c r="L590">
        <v>464</v>
      </c>
      <c r="M590">
        <v>836</v>
      </c>
      <c r="O590" t="s">
        <v>1293</v>
      </c>
      <c r="P590">
        <f t="shared" si="67"/>
        <v>2692</v>
      </c>
    </row>
    <row r="591" spans="1:16" x14ac:dyDescent="0.25">
      <c r="A591" t="s">
        <v>1292</v>
      </c>
      <c r="B591">
        <v>2669</v>
      </c>
      <c r="C591">
        <v>1283</v>
      </c>
      <c r="D591">
        <v>1386</v>
      </c>
      <c r="E591">
        <v>482</v>
      </c>
      <c r="F591">
        <v>277</v>
      </c>
      <c r="G591">
        <v>205</v>
      </c>
      <c r="H591">
        <v>874</v>
      </c>
      <c r="I591">
        <v>508</v>
      </c>
      <c r="J591">
        <v>366</v>
      </c>
      <c r="K591">
        <v>1313</v>
      </c>
      <c r="L591">
        <v>498</v>
      </c>
      <c r="M591">
        <v>815</v>
      </c>
      <c r="O591" t="s">
        <v>1292</v>
      </c>
      <c r="P591">
        <f t="shared" si="67"/>
        <v>2669</v>
      </c>
    </row>
    <row r="592" spans="1:16" x14ac:dyDescent="0.25">
      <c r="A592" t="s">
        <v>1291</v>
      </c>
      <c r="B592">
        <v>2705</v>
      </c>
      <c r="C592">
        <v>1292</v>
      </c>
      <c r="D592">
        <v>1413</v>
      </c>
      <c r="E592">
        <v>493</v>
      </c>
      <c r="F592">
        <v>274</v>
      </c>
      <c r="G592">
        <v>219</v>
      </c>
      <c r="H592">
        <v>859</v>
      </c>
      <c r="I592">
        <v>521</v>
      </c>
      <c r="J592">
        <v>338</v>
      </c>
      <c r="K592">
        <v>1353</v>
      </c>
      <c r="L592">
        <v>497</v>
      </c>
      <c r="M592">
        <v>856</v>
      </c>
      <c r="O592" t="s">
        <v>1291</v>
      </c>
      <c r="P592">
        <f t="shared" si="67"/>
        <v>2705</v>
      </c>
    </row>
    <row r="593" spans="1:16" x14ac:dyDescent="0.25">
      <c r="A593" t="s">
        <v>1290</v>
      </c>
      <c r="B593">
        <v>2714</v>
      </c>
      <c r="C593">
        <v>1307</v>
      </c>
      <c r="D593">
        <v>1407</v>
      </c>
      <c r="E593">
        <v>517</v>
      </c>
      <c r="F593">
        <v>302</v>
      </c>
      <c r="G593">
        <v>215</v>
      </c>
      <c r="H593">
        <v>864</v>
      </c>
      <c r="I593">
        <v>497</v>
      </c>
      <c r="J593">
        <v>367</v>
      </c>
      <c r="K593">
        <v>1333</v>
      </c>
      <c r="L593">
        <v>508</v>
      </c>
      <c r="M593">
        <v>825</v>
      </c>
      <c r="O593" t="s">
        <v>1290</v>
      </c>
      <c r="P593">
        <f t="shared" si="67"/>
        <v>2714</v>
      </c>
    </row>
    <row r="594" spans="1:16" x14ac:dyDescent="0.25">
      <c r="A594" t="s">
        <v>1289</v>
      </c>
      <c r="B594">
        <v>2676</v>
      </c>
      <c r="C594">
        <v>1261</v>
      </c>
      <c r="D594">
        <v>1415</v>
      </c>
      <c r="E594">
        <v>474</v>
      </c>
      <c r="F594">
        <v>261</v>
      </c>
      <c r="G594">
        <v>213</v>
      </c>
      <c r="H594">
        <v>858</v>
      </c>
      <c r="I594">
        <v>495</v>
      </c>
      <c r="J594">
        <v>363</v>
      </c>
      <c r="K594">
        <v>1344</v>
      </c>
      <c r="L594">
        <v>505</v>
      </c>
      <c r="M594">
        <v>839</v>
      </c>
      <c r="O594" t="s">
        <v>1289</v>
      </c>
      <c r="P594">
        <f t="shared" si="67"/>
        <v>2676</v>
      </c>
    </row>
    <row r="595" spans="1:16" x14ac:dyDescent="0.25">
      <c r="A595" t="s">
        <v>1288</v>
      </c>
      <c r="B595">
        <v>2348</v>
      </c>
      <c r="C595">
        <v>1158</v>
      </c>
      <c r="D595">
        <v>1190</v>
      </c>
      <c r="E595">
        <v>412</v>
      </c>
      <c r="F595">
        <v>236</v>
      </c>
      <c r="G595">
        <v>176</v>
      </c>
      <c r="H595">
        <v>760</v>
      </c>
      <c r="I595">
        <v>452</v>
      </c>
      <c r="J595">
        <v>308</v>
      </c>
      <c r="K595">
        <v>1176</v>
      </c>
      <c r="L595">
        <v>470</v>
      </c>
      <c r="M595">
        <v>706</v>
      </c>
      <c r="O595" t="s">
        <v>1288</v>
      </c>
      <c r="P595">
        <f t="shared" si="67"/>
        <v>2348</v>
      </c>
    </row>
    <row r="596" spans="1:16" x14ac:dyDescent="0.25">
      <c r="A596">
        <v>2005</v>
      </c>
      <c r="B596">
        <v>136402</v>
      </c>
      <c r="C596">
        <v>66362</v>
      </c>
      <c r="D596">
        <v>70040</v>
      </c>
      <c r="E596">
        <v>25306</v>
      </c>
      <c r="F596">
        <v>14940</v>
      </c>
      <c r="G596">
        <v>10366</v>
      </c>
      <c r="H596">
        <v>42916</v>
      </c>
      <c r="I596">
        <v>25469</v>
      </c>
      <c r="J596">
        <v>17447</v>
      </c>
      <c r="K596">
        <v>68180</v>
      </c>
      <c r="L596">
        <v>25953</v>
      </c>
      <c r="M596">
        <v>42227</v>
      </c>
      <c r="O596">
        <v>2005</v>
      </c>
      <c r="P596">
        <f t="shared" si="67"/>
        <v>136402</v>
      </c>
    </row>
    <row r="597" spans="1:16" x14ac:dyDescent="0.25">
      <c r="A597" t="s">
        <v>1287</v>
      </c>
      <c r="B597">
        <v>2746</v>
      </c>
      <c r="C597">
        <v>1299</v>
      </c>
      <c r="D597">
        <v>1447</v>
      </c>
      <c r="E597">
        <v>472</v>
      </c>
      <c r="F597">
        <v>280</v>
      </c>
      <c r="G597">
        <v>192</v>
      </c>
      <c r="H597">
        <v>814</v>
      </c>
      <c r="I597">
        <v>467</v>
      </c>
      <c r="J597">
        <v>347</v>
      </c>
      <c r="K597">
        <v>1460</v>
      </c>
      <c r="L597">
        <v>552</v>
      </c>
      <c r="M597">
        <v>908</v>
      </c>
      <c r="O597" t="s">
        <v>1287</v>
      </c>
      <c r="P597">
        <f t="shared" si="67"/>
        <v>2746</v>
      </c>
    </row>
    <row r="598" spans="1:16" x14ac:dyDescent="0.25">
      <c r="A598" t="s">
        <v>1286</v>
      </c>
      <c r="B598">
        <v>2834</v>
      </c>
      <c r="C598">
        <v>1339</v>
      </c>
      <c r="D598">
        <v>1495</v>
      </c>
      <c r="E598">
        <v>507</v>
      </c>
      <c r="F598">
        <v>290</v>
      </c>
      <c r="G598">
        <v>217</v>
      </c>
      <c r="H598">
        <v>811</v>
      </c>
      <c r="I598">
        <v>474</v>
      </c>
      <c r="J598">
        <v>337</v>
      </c>
      <c r="K598">
        <v>1516</v>
      </c>
      <c r="L598">
        <v>575</v>
      </c>
      <c r="M598">
        <v>941</v>
      </c>
      <c r="O598" t="s">
        <v>1286</v>
      </c>
      <c r="P598">
        <f t="shared" si="67"/>
        <v>2834</v>
      </c>
    </row>
    <row r="599" spans="1:16" x14ac:dyDescent="0.25">
      <c r="A599" t="s">
        <v>1285</v>
      </c>
      <c r="B599">
        <v>2770</v>
      </c>
      <c r="C599">
        <v>1371</v>
      </c>
      <c r="D599">
        <v>1399</v>
      </c>
      <c r="E599">
        <v>487</v>
      </c>
      <c r="F599">
        <v>275</v>
      </c>
      <c r="G599">
        <v>212</v>
      </c>
      <c r="H599">
        <v>846</v>
      </c>
      <c r="I599">
        <v>518</v>
      </c>
      <c r="J599">
        <v>328</v>
      </c>
      <c r="K599">
        <v>1437</v>
      </c>
      <c r="L599">
        <v>578</v>
      </c>
      <c r="M599">
        <v>859</v>
      </c>
      <c r="O599" t="s">
        <v>1285</v>
      </c>
      <c r="P599">
        <f t="shared" si="67"/>
        <v>2770</v>
      </c>
    </row>
    <row r="600" spans="1:16" x14ac:dyDescent="0.25">
      <c r="A600" t="s">
        <v>1284</v>
      </c>
      <c r="B600">
        <v>2747</v>
      </c>
      <c r="C600">
        <v>1350</v>
      </c>
      <c r="D600">
        <v>1397</v>
      </c>
      <c r="E600">
        <v>479</v>
      </c>
      <c r="F600">
        <v>295</v>
      </c>
      <c r="G600">
        <v>184</v>
      </c>
      <c r="H600">
        <v>802</v>
      </c>
      <c r="I600">
        <v>513</v>
      </c>
      <c r="J600">
        <v>289</v>
      </c>
      <c r="K600">
        <v>1466</v>
      </c>
      <c r="L600">
        <v>542</v>
      </c>
      <c r="M600">
        <v>924</v>
      </c>
      <c r="O600" t="s">
        <v>1284</v>
      </c>
      <c r="P600">
        <f t="shared" si="67"/>
        <v>2747</v>
      </c>
    </row>
    <row r="601" spans="1:16" x14ac:dyDescent="0.25">
      <c r="A601" t="s">
        <v>1283</v>
      </c>
      <c r="B601">
        <v>2838</v>
      </c>
      <c r="C601">
        <v>1352</v>
      </c>
      <c r="D601">
        <v>1486</v>
      </c>
      <c r="E601">
        <v>521</v>
      </c>
      <c r="F601">
        <v>305</v>
      </c>
      <c r="G601">
        <v>216</v>
      </c>
      <c r="H601">
        <v>815</v>
      </c>
      <c r="I601">
        <v>469</v>
      </c>
      <c r="J601">
        <v>346</v>
      </c>
      <c r="K601">
        <v>1502</v>
      </c>
      <c r="L601">
        <v>578</v>
      </c>
      <c r="M601">
        <v>924</v>
      </c>
      <c r="O601" t="s">
        <v>1283</v>
      </c>
      <c r="P601">
        <f t="shared" si="67"/>
        <v>2838</v>
      </c>
    </row>
    <row r="602" spans="1:16" x14ac:dyDescent="0.25">
      <c r="A602" t="s">
        <v>1282</v>
      </c>
      <c r="B602">
        <v>2819</v>
      </c>
      <c r="C602">
        <v>1330</v>
      </c>
      <c r="D602">
        <v>1489</v>
      </c>
      <c r="E602">
        <v>489</v>
      </c>
      <c r="F602">
        <v>268</v>
      </c>
      <c r="G602">
        <v>221</v>
      </c>
      <c r="H602">
        <v>866</v>
      </c>
      <c r="I602">
        <v>530</v>
      </c>
      <c r="J602">
        <v>336</v>
      </c>
      <c r="K602">
        <v>1464</v>
      </c>
      <c r="L602">
        <v>532</v>
      </c>
      <c r="M602">
        <v>932</v>
      </c>
      <c r="O602" t="s">
        <v>1282</v>
      </c>
      <c r="P602">
        <f t="shared" si="67"/>
        <v>2819</v>
      </c>
    </row>
    <row r="603" spans="1:16" x14ac:dyDescent="0.25">
      <c r="A603" t="s">
        <v>1281</v>
      </c>
      <c r="B603">
        <v>2841</v>
      </c>
      <c r="C603">
        <v>1359</v>
      </c>
      <c r="D603">
        <v>1482</v>
      </c>
      <c r="E603">
        <v>488</v>
      </c>
      <c r="F603">
        <v>299</v>
      </c>
      <c r="G603">
        <v>189</v>
      </c>
      <c r="H603">
        <v>814</v>
      </c>
      <c r="I603">
        <v>474</v>
      </c>
      <c r="J603">
        <v>340</v>
      </c>
      <c r="K603">
        <v>1539</v>
      </c>
      <c r="L603">
        <v>586</v>
      </c>
      <c r="M603">
        <v>953</v>
      </c>
      <c r="O603" t="s">
        <v>1281</v>
      </c>
      <c r="P603">
        <f t="shared" si="67"/>
        <v>2841</v>
      </c>
    </row>
    <row r="604" spans="1:16" x14ac:dyDescent="0.25">
      <c r="A604" t="s">
        <v>1280</v>
      </c>
      <c r="B604">
        <v>2856</v>
      </c>
      <c r="C604">
        <v>1327</v>
      </c>
      <c r="D604">
        <v>1529</v>
      </c>
      <c r="E604">
        <v>519</v>
      </c>
      <c r="F604">
        <v>296</v>
      </c>
      <c r="G604">
        <v>223</v>
      </c>
      <c r="H604">
        <v>861</v>
      </c>
      <c r="I604">
        <v>488</v>
      </c>
      <c r="J604">
        <v>373</v>
      </c>
      <c r="K604">
        <v>1476</v>
      </c>
      <c r="L604">
        <v>543</v>
      </c>
      <c r="M604">
        <v>933</v>
      </c>
      <c r="O604" t="s">
        <v>1280</v>
      </c>
      <c r="P604">
        <f t="shared" si="67"/>
        <v>2856</v>
      </c>
    </row>
    <row r="605" spans="1:16" x14ac:dyDescent="0.25">
      <c r="A605" t="s">
        <v>1279</v>
      </c>
      <c r="B605">
        <v>2880</v>
      </c>
      <c r="C605">
        <v>1400</v>
      </c>
      <c r="D605">
        <v>1480</v>
      </c>
      <c r="E605">
        <v>501</v>
      </c>
      <c r="F605">
        <v>299</v>
      </c>
      <c r="G605">
        <v>202</v>
      </c>
      <c r="H605">
        <v>864</v>
      </c>
      <c r="I605">
        <v>492</v>
      </c>
      <c r="J605">
        <v>372</v>
      </c>
      <c r="K605">
        <v>1515</v>
      </c>
      <c r="L605">
        <v>609</v>
      </c>
      <c r="M605">
        <v>906</v>
      </c>
      <c r="O605" t="s">
        <v>1279</v>
      </c>
      <c r="P605">
        <f t="shared" si="67"/>
        <v>2880</v>
      </c>
    </row>
    <row r="606" spans="1:16" x14ac:dyDescent="0.25">
      <c r="A606" t="s">
        <v>1278</v>
      </c>
      <c r="B606">
        <v>2920</v>
      </c>
      <c r="C606">
        <v>1411</v>
      </c>
      <c r="D606">
        <v>1509</v>
      </c>
      <c r="E606">
        <v>498</v>
      </c>
      <c r="F606">
        <v>294</v>
      </c>
      <c r="G606">
        <v>204</v>
      </c>
      <c r="H606">
        <v>819</v>
      </c>
      <c r="I606">
        <v>481</v>
      </c>
      <c r="J606">
        <v>338</v>
      </c>
      <c r="K606">
        <v>1603</v>
      </c>
      <c r="L606">
        <v>636</v>
      </c>
      <c r="M606">
        <v>967</v>
      </c>
      <c r="O606" t="s">
        <v>1278</v>
      </c>
      <c r="P606">
        <f t="shared" si="67"/>
        <v>2920</v>
      </c>
    </row>
    <row r="607" spans="1:16" x14ac:dyDescent="0.25">
      <c r="A607" t="s">
        <v>1277</v>
      </c>
      <c r="B607">
        <v>2762</v>
      </c>
      <c r="C607">
        <v>1322</v>
      </c>
      <c r="D607">
        <v>1440</v>
      </c>
      <c r="E607">
        <v>455</v>
      </c>
      <c r="F607">
        <v>266</v>
      </c>
      <c r="G607">
        <v>189</v>
      </c>
      <c r="H607">
        <v>853</v>
      </c>
      <c r="I607">
        <v>506</v>
      </c>
      <c r="J607">
        <v>347</v>
      </c>
      <c r="K607">
        <v>1454</v>
      </c>
      <c r="L607">
        <v>550</v>
      </c>
      <c r="M607">
        <v>904</v>
      </c>
      <c r="O607" t="s">
        <v>1277</v>
      </c>
      <c r="P607">
        <f t="shared" si="67"/>
        <v>2762</v>
      </c>
    </row>
    <row r="608" spans="1:16" x14ac:dyDescent="0.25">
      <c r="A608" t="s">
        <v>1276</v>
      </c>
      <c r="B608">
        <v>2920</v>
      </c>
      <c r="C608">
        <v>1412</v>
      </c>
      <c r="D608">
        <v>1508</v>
      </c>
      <c r="E608">
        <v>503</v>
      </c>
      <c r="F608">
        <v>296</v>
      </c>
      <c r="G608">
        <v>207</v>
      </c>
      <c r="H608">
        <v>860</v>
      </c>
      <c r="I608">
        <v>538</v>
      </c>
      <c r="J608">
        <v>322</v>
      </c>
      <c r="K608">
        <v>1557</v>
      </c>
      <c r="L608">
        <v>578</v>
      </c>
      <c r="M608">
        <v>979</v>
      </c>
      <c r="O608" t="s">
        <v>1276</v>
      </c>
      <c r="P608">
        <f t="shared" si="67"/>
        <v>2920</v>
      </c>
    </row>
    <row r="609" spans="1:16" x14ac:dyDescent="0.25">
      <c r="A609" t="s">
        <v>1275</v>
      </c>
      <c r="B609">
        <v>2867</v>
      </c>
      <c r="C609">
        <v>1335</v>
      </c>
      <c r="D609">
        <v>1532</v>
      </c>
      <c r="E609">
        <v>486</v>
      </c>
      <c r="F609">
        <v>272</v>
      </c>
      <c r="G609">
        <v>214</v>
      </c>
      <c r="H609">
        <v>830</v>
      </c>
      <c r="I609">
        <v>469</v>
      </c>
      <c r="J609">
        <v>361</v>
      </c>
      <c r="K609">
        <v>1551</v>
      </c>
      <c r="L609">
        <v>594</v>
      </c>
      <c r="M609">
        <v>957</v>
      </c>
      <c r="O609" t="s">
        <v>1275</v>
      </c>
      <c r="P609">
        <f t="shared" si="67"/>
        <v>2867</v>
      </c>
    </row>
    <row r="610" spans="1:16" x14ac:dyDescent="0.25">
      <c r="A610" t="s">
        <v>1274</v>
      </c>
      <c r="B610">
        <v>2646</v>
      </c>
      <c r="C610">
        <v>1267</v>
      </c>
      <c r="D610">
        <v>1379</v>
      </c>
      <c r="E610">
        <v>446</v>
      </c>
      <c r="F610">
        <v>271</v>
      </c>
      <c r="G610">
        <v>175</v>
      </c>
      <c r="H610">
        <v>831</v>
      </c>
      <c r="I610">
        <v>481</v>
      </c>
      <c r="J610">
        <v>350</v>
      </c>
      <c r="K610">
        <v>1369</v>
      </c>
      <c r="L610">
        <v>515</v>
      </c>
      <c r="M610">
        <v>854</v>
      </c>
      <c r="O610" t="s">
        <v>1274</v>
      </c>
      <c r="P610">
        <f t="shared" si="67"/>
        <v>2646</v>
      </c>
    </row>
    <row r="611" spans="1:16" x14ac:dyDescent="0.25">
      <c r="A611" t="s">
        <v>1273</v>
      </c>
      <c r="B611">
        <v>2743</v>
      </c>
      <c r="C611">
        <v>1361</v>
      </c>
      <c r="D611">
        <v>1382</v>
      </c>
      <c r="E611">
        <v>463</v>
      </c>
      <c r="F611">
        <v>283</v>
      </c>
      <c r="G611">
        <v>180</v>
      </c>
      <c r="H611">
        <v>834</v>
      </c>
      <c r="I611">
        <v>523</v>
      </c>
      <c r="J611">
        <v>311</v>
      </c>
      <c r="K611">
        <v>1446</v>
      </c>
      <c r="L611">
        <v>555</v>
      </c>
      <c r="M611">
        <v>891</v>
      </c>
      <c r="O611" t="s">
        <v>1273</v>
      </c>
      <c r="P611">
        <f t="shared" si="67"/>
        <v>2743</v>
      </c>
    </row>
    <row r="612" spans="1:16" x14ac:dyDescent="0.25">
      <c r="A612" t="s">
        <v>1272</v>
      </c>
      <c r="B612">
        <v>2684</v>
      </c>
      <c r="C612">
        <v>1318</v>
      </c>
      <c r="D612">
        <v>1366</v>
      </c>
      <c r="E612">
        <v>514</v>
      </c>
      <c r="F612">
        <v>317</v>
      </c>
      <c r="G612">
        <v>197</v>
      </c>
      <c r="H612">
        <v>834</v>
      </c>
      <c r="I612">
        <v>490</v>
      </c>
      <c r="J612">
        <v>344</v>
      </c>
      <c r="K612">
        <v>1336</v>
      </c>
      <c r="L612">
        <v>511</v>
      </c>
      <c r="M612">
        <v>825</v>
      </c>
      <c r="O612" t="s">
        <v>1272</v>
      </c>
      <c r="P612">
        <f t="shared" si="67"/>
        <v>2684</v>
      </c>
    </row>
    <row r="613" spans="1:16" x14ac:dyDescent="0.25">
      <c r="A613" t="s">
        <v>1271</v>
      </c>
      <c r="B613">
        <v>2576</v>
      </c>
      <c r="C613">
        <v>1235</v>
      </c>
      <c r="D613">
        <v>1341</v>
      </c>
      <c r="E613">
        <v>492</v>
      </c>
      <c r="F613">
        <v>284</v>
      </c>
      <c r="G613">
        <v>208</v>
      </c>
      <c r="H613">
        <v>778</v>
      </c>
      <c r="I613">
        <v>447</v>
      </c>
      <c r="J613">
        <v>331</v>
      </c>
      <c r="K613">
        <v>1306</v>
      </c>
      <c r="L613">
        <v>504</v>
      </c>
      <c r="M613">
        <v>802</v>
      </c>
      <c r="O613" t="s">
        <v>1271</v>
      </c>
      <c r="P613">
        <f t="shared" si="67"/>
        <v>2576</v>
      </c>
    </row>
    <row r="614" spans="1:16" x14ac:dyDescent="0.25">
      <c r="A614" t="s">
        <v>1270</v>
      </c>
      <c r="B614">
        <v>2559</v>
      </c>
      <c r="C614">
        <v>1230</v>
      </c>
      <c r="D614">
        <v>1329</v>
      </c>
      <c r="E614">
        <v>454</v>
      </c>
      <c r="F614">
        <v>272</v>
      </c>
      <c r="G614">
        <v>182</v>
      </c>
      <c r="H614">
        <v>806</v>
      </c>
      <c r="I614">
        <v>482</v>
      </c>
      <c r="J614">
        <v>324</v>
      </c>
      <c r="K614">
        <v>1299</v>
      </c>
      <c r="L614">
        <v>476</v>
      </c>
      <c r="M614">
        <v>823</v>
      </c>
      <c r="O614" t="s">
        <v>1270</v>
      </c>
      <c r="P614">
        <f t="shared" si="67"/>
        <v>2559</v>
      </c>
    </row>
    <row r="615" spans="1:16" x14ac:dyDescent="0.25">
      <c r="A615" t="s">
        <v>1269</v>
      </c>
      <c r="B615">
        <v>2591</v>
      </c>
      <c r="C615">
        <v>1234</v>
      </c>
      <c r="D615">
        <v>1357</v>
      </c>
      <c r="E615">
        <v>487</v>
      </c>
      <c r="F615">
        <v>296</v>
      </c>
      <c r="G615">
        <v>191</v>
      </c>
      <c r="H615">
        <v>818</v>
      </c>
      <c r="I615">
        <v>447</v>
      </c>
      <c r="J615">
        <v>371</v>
      </c>
      <c r="K615">
        <v>1286</v>
      </c>
      <c r="L615">
        <v>491</v>
      </c>
      <c r="M615">
        <v>795</v>
      </c>
      <c r="O615" t="s">
        <v>1269</v>
      </c>
      <c r="P615">
        <f t="shared" si="67"/>
        <v>2591</v>
      </c>
    </row>
    <row r="616" spans="1:16" x14ac:dyDescent="0.25">
      <c r="A616" t="s">
        <v>1268</v>
      </c>
      <c r="B616">
        <v>2450</v>
      </c>
      <c r="C616">
        <v>1178</v>
      </c>
      <c r="D616">
        <v>1272</v>
      </c>
      <c r="E616">
        <v>467</v>
      </c>
      <c r="F616">
        <v>282</v>
      </c>
      <c r="G616">
        <v>185</v>
      </c>
      <c r="H616">
        <v>721</v>
      </c>
      <c r="I616">
        <v>405</v>
      </c>
      <c r="J616">
        <v>316</v>
      </c>
      <c r="K616">
        <v>1262</v>
      </c>
      <c r="L616">
        <v>491</v>
      </c>
      <c r="M616">
        <v>771</v>
      </c>
      <c r="O616" t="s">
        <v>1268</v>
      </c>
      <c r="P616">
        <f t="shared" si="67"/>
        <v>2450</v>
      </c>
    </row>
    <row r="617" spans="1:16" x14ac:dyDescent="0.25">
      <c r="A617" t="s">
        <v>1267</v>
      </c>
      <c r="B617">
        <v>2349</v>
      </c>
      <c r="C617">
        <v>1130</v>
      </c>
      <c r="D617">
        <v>1219</v>
      </c>
      <c r="E617">
        <v>440</v>
      </c>
      <c r="F617">
        <v>263</v>
      </c>
      <c r="G617">
        <v>177</v>
      </c>
      <c r="H617">
        <v>730</v>
      </c>
      <c r="I617">
        <v>441</v>
      </c>
      <c r="J617">
        <v>289</v>
      </c>
      <c r="K617">
        <v>1179</v>
      </c>
      <c r="L617">
        <v>426</v>
      </c>
      <c r="M617">
        <v>753</v>
      </c>
      <c r="O617" t="s">
        <v>1267</v>
      </c>
      <c r="P617">
        <f t="shared" si="67"/>
        <v>2349</v>
      </c>
    </row>
    <row r="618" spans="1:16" x14ac:dyDescent="0.25">
      <c r="A618" t="s">
        <v>1266</v>
      </c>
      <c r="B618">
        <v>2404</v>
      </c>
      <c r="C618">
        <v>1162</v>
      </c>
      <c r="D618">
        <v>1242</v>
      </c>
      <c r="E618">
        <v>455</v>
      </c>
      <c r="F618">
        <v>250</v>
      </c>
      <c r="G618">
        <v>205</v>
      </c>
      <c r="H618">
        <v>767</v>
      </c>
      <c r="I618">
        <v>464</v>
      </c>
      <c r="J618">
        <v>303</v>
      </c>
      <c r="K618">
        <v>1182</v>
      </c>
      <c r="L618">
        <v>448</v>
      </c>
      <c r="M618">
        <v>734</v>
      </c>
      <c r="O618" t="s">
        <v>1266</v>
      </c>
      <c r="P618">
        <f t="shared" si="67"/>
        <v>2404</v>
      </c>
    </row>
    <row r="619" spans="1:16" x14ac:dyDescent="0.25">
      <c r="A619" t="s">
        <v>1265</v>
      </c>
      <c r="B619">
        <v>2511</v>
      </c>
      <c r="C619">
        <v>1268</v>
      </c>
      <c r="D619">
        <v>1243</v>
      </c>
      <c r="E619">
        <v>492</v>
      </c>
      <c r="F619">
        <v>286</v>
      </c>
      <c r="G619">
        <v>206</v>
      </c>
      <c r="H619">
        <v>748</v>
      </c>
      <c r="I619">
        <v>462</v>
      </c>
      <c r="J619">
        <v>286</v>
      </c>
      <c r="K619">
        <v>1271</v>
      </c>
      <c r="L619">
        <v>520</v>
      </c>
      <c r="M619">
        <v>751</v>
      </c>
      <c r="O619" t="s">
        <v>1265</v>
      </c>
      <c r="P619">
        <f t="shared" si="67"/>
        <v>2511</v>
      </c>
    </row>
    <row r="620" spans="1:16" x14ac:dyDescent="0.25">
      <c r="A620" t="s">
        <v>1264</v>
      </c>
      <c r="B620">
        <v>2682</v>
      </c>
      <c r="C620">
        <v>1297</v>
      </c>
      <c r="D620">
        <v>1385</v>
      </c>
      <c r="E620">
        <v>499</v>
      </c>
      <c r="F620">
        <v>312</v>
      </c>
      <c r="G620">
        <v>187</v>
      </c>
      <c r="H620">
        <v>798</v>
      </c>
      <c r="I620">
        <v>466</v>
      </c>
      <c r="J620">
        <v>332</v>
      </c>
      <c r="K620">
        <v>1385</v>
      </c>
      <c r="L620">
        <v>519</v>
      </c>
      <c r="M620">
        <v>866</v>
      </c>
      <c r="O620" t="s">
        <v>1264</v>
      </c>
      <c r="P620">
        <f t="shared" si="67"/>
        <v>2682</v>
      </c>
    </row>
    <row r="621" spans="1:16" x14ac:dyDescent="0.25">
      <c r="A621" t="s">
        <v>1263</v>
      </c>
      <c r="B621">
        <v>2526</v>
      </c>
      <c r="C621">
        <v>1224</v>
      </c>
      <c r="D621">
        <v>1302</v>
      </c>
      <c r="E621">
        <v>461</v>
      </c>
      <c r="F621">
        <v>276</v>
      </c>
      <c r="G621">
        <v>185</v>
      </c>
      <c r="H621">
        <v>797</v>
      </c>
      <c r="I621">
        <v>470</v>
      </c>
      <c r="J621">
        <v>327</v>
      </c>
      <c r="K621">
        <v>1268</v>
      </c>
      <c r="L621">
        <v>478</v>
      </c>
      <c r="M621">
        <v>790</v>
      </c>
      <c r="O621" t="s">
        <v>1263</v>
      </c>
      <c r="P621">
        <f t="shared" si="67"/>
        <v>2526</v>
      </c>
    </row>
    <row r="622" spans="1:16" x14ac:dyDescent="0.25">
      <c r="A622" t="s">
        <v>1262</v>
      </c>
      <c r="B622">
        <v>2390</v>
      </c>
      <c r="C622">
        <v>1135</v>
      </c>
      <c r="D622">
        <v>1255</v>
      </c>
      <c r="E622">
        <v>474</v>
      </c>
      <c r="F622">
        <v>289</v>
      </c>
      <c r="G622">
        <v>185</v>
      </c>
      <c r="H622">
        <v>750</v>
      </c>
      <c r="I622">
        <v>420</v>
      </c>
      <c r="J622">
        <v>330</v>
      </c>
      <c r="K622">
        <v>1166</v>
      </c>
      <c r="L622">
        <v>426</v>
      </c>
      <c r="M622">
        <v>740</v>
      </c>
      <c r="O622" t="s">
        <v>1262</v>
      </c>
      <c r="P622">
        <f t="shared" si="67"/>
        <v>2390</v>
      </c>
    </row>
    <row r="623" spans="1:16" x14ac:dyDescent="0.25">
      <c r="A623" t="s">
        <v>1261</v>
      </c>
      <c r="B623">
        <v>2722</v>
      </c>
      <c r="C623">
        <v>1277</v>
      </c>
      <c r="D623">
        <v>1445</v>
      </c>
      <c r="E623">
        <v>501</v>
      </c>
      <c r="F623">
        <v>276</v>
      </c>
      <c r="G623">
        <v>225</v>
      </c>
      <c r="H623">
        <v>822</v>
      </c>
      <c r="I623">
        <v>490</v>
      </c>
      <c r="J623">
        <v>332</v>
      </c>
      <c r="K623">
        <v>1399</v>
      </c>
      <c r="L623">
        <v>511</v>
      </c>
      <c r="M623">
        <v>888</v>
      </c>
      <c r="O623" t="s">
        <v>1261</v>
      </c>
      <c r="P623">
        <f t="shared" si="67"/>
        <v>2722</v>
      </c>
    </row>
    <row r="624" spans="1:16" x14ac:dyDescent="0.25">
      <c r="A624" t="s">
        <v>1260</v>
      </c>
      <c r="B624">
        <v>2508</v>
      </c>
      <c r="C624">
        <v>1219</v>
      </c>
      <c r="D624">
        <v>1289</v>
      </c>
      <c r="E624">
        <v>493</v>
      </c>
      <c r="F624">
        <v>280</v>
      </c>
      <c r="G624">
        <v>213</v>
      </c>
      <c r="H624">
        <v>778</v>
      </c>
      <c r="I624">
        <v>475</v>
      </c>
      <c r="J624">
        <v>303</v>
      </c>
      <c r="K624">
        <v>1237</v>
      </c>
      <c r="L624">
        <v>464</v>
      </c>
      <c r="M624">
        <v>773</v>
      </c>
      <c r="O624" t="s">
        <v>1260</v>
      </c>
      <c r="P624">
        <f t="shared" si="67"/>
        <v>2508</v>
      </c>
    </row>
    <row r="625" spans="1:16" x14ac:dyDescent="0.25">
      <c r="A625" t="s">
        <v>1259</v>
      </c>
      <c r="B625">
        <v>2829</v>
      </c>
      <c r="C625">
        <v>1284</v>
      </c>
      <c r="D625">
        <v>1545</v>
      </c>
      <c r="E625">
        <v>495</v>
      </c>
      <c r="F625">
        <v>282</v>
      </c>
      <c r="G625">
        <v>213</v>
      </c>
      <c r="H625">
        <v>796</v>
      </c>
      <c r="I625">
        <v>477</v>
      </c>
      <c r="J625">
        <v>319</v>
      </c>
      <c r="K625">
        <v>1538</v>
      </c>
      <c r="L625">
        <v>525</v>
      </c>
      <c r="M625">
        <v>1013</v>
      </c>
      <c r="O625" t="s">
        <v>1259</v>
      </c>
      <c r="P625">
        <f t="shared" si="67"/>
        <v>2829</v>
      </c>
    </row>
    <row r="626" spans="1:16" x14ac:dyDescent="0.25">
      <c r="A626" t="s">
        <v>1258</v>
      </c>
      <c r="B626">
        <v>3046</v>
      </c>
      <c r="C626">
        <v>1366</v>
      </c>
      <c r="D626">
        <v>1680</v>
      </c>
      <c r="E626">
        <v>487</v>
      </c>
      <c r="F626">
        <v>306</v>
      </c>
      <c r="G626">
        <v>181</v>
      </c>
      <c r="H626">
        <v>889</v>
      </c>
      <c r="I626">
        <v>519</v>
      </c>
      <c r="J626">
        <v>370</v>
      </c>
      <c r="K626">
        <v>1670</v>
      </c>
      <c r="L626">
        <v>541</v>
      </c>
      <c r="M626">
        <v>1129</v>
      </c>
      <c r="O626" t="s">
        <v>1258</v>
      </c>
      <c r="P626">
        <f t="shared" si="67"/>
        <v>3046</v>
      </c>
    </row>
    <row r="627" spans="1:16" x14ac:dyDescent="0.25">
      <c r="A627" t="s">
        <v>1257</v>
      </c>
      <c r="B627">
        <v>2352</v>
      </c>
      <c r="C627">
        <v>1116</v>
      </c>
      <c r="D627">
        <v>1236</v>
      </c>
      <c r="E627">
        <v>419</v>
      </c>
      <c r="F627">
        <v>240</v>
      </c>
      <c r="G627">
        <v>179</v>
      </c>
      <c r="H627">
        <v>687</v>
      </c>
      <c r="I627">
        <v>413</v>
      </c>
      <c r="J627">
        <v>274</v>
      </c>
      <c r="K627">
        <v>1246</v>
      </c>
      <c r="L627">
        <v>463</v>
      </c>
      <c r="M627">
        <v>783</v>
      </c>
      <c r="O627" t="s">
        <v>1257</v>
      </c>
      <c r="P627">
        <f t="shared" si="67"/>
        <v>2352</v>
      </c>
    </row>
    <row r="628" spans="1:16" x14ac:dyDescent="0.25">
      <c r="A628" t="s">
        <v>1256</v>
      </c>
      <c r="B628">
        <v>2332</v>
      </c>
      <c r="C628">
        <v>1138</v>
      </c>
      <c r="D628">
        <v>1194</v>
      </c>
      <c r="E628">
        <v>443</v>
      </c>
      <c r="F628">
        <v>268</v>
      </c>
      <c r="G628">
        <v>175</v>
      </c>
      <c r="H628">
        <v>753</v>
      </c>
      <c r="I628">
        <v>444</v>
      </c>
      <c r="J628">
        <v>309</v>
      </c>
      <c r="K628">
        <v>1136</v>
      </c>
      <c r="L628">
        <v>426</v>
      </c>
      <c r="M628">
        <v>710</v>
      </c>
      <c r="O628" t="s">
        <v>1256</v>
      </c>
      <c r="P628">
        <f t="shared" si="67"/>
        <v>2332</v>
      </c>
    </row>
    <row r="629" spans="1:16" x14ac:dyDescent="0.25">
      <c r="A629" t="s">
        <v>1255</v>
      </c>
      <c r="B629">
        <v>2342</v>
      </c>
      <c r="C629">
        <v>1131</v>
      </c>
      <c r="D629">
        <v>1211</v>
      </c>
      <c r="E629">
        <v>477</v>
      </c>
      <c r="F629">
        <v>285</v>
      </c>
      <c r="G629">
        <v>192</v>
      </c>
      <c r="H629">
        <v>706</v>
      </c>
      <c r="I629">
        <v>420</v>
      </c>
      <c r="J629">
        <v>286</v>
      </c>
      <c r="K629">
        <v>1159</v>
      </c>
      <c r="L629">
        <v>426</v>
      </c>
      <c r="M629">
        <v>733</v>
      </c>
      <c r="O629" t="s">
        <v>1255</v>
      </c>
      <c r="P629">
        <f t="shared" si="67"/>
        <v>2342</v>
      </c>
    </row>
    <row r="630" spans="1:16" x14ac:dyDescent="0.25">
      <c r="A630" t="s">
        <v>1254</v>
      </c>
      <c r="B630">
        <v>2396</v>
      </c>
      <c r="C630">
        <v>1225</v>
      </c>
      <c r="D630">
        <v>1171</v>
      </c>
      <c r="E630">
        <v>491</v>
      </c>
      <c r="F630">
        <v>306</v>
      </c>
      <c r="G630">
        <v>185</v>
      </c>
      <c r="H630">
        <v>782</v>
      </c>
      <c r="I630">
        <v>479</v>
      </c>
      <c r="J630">
        <v>303</v>
      </c>
      <c r="K630">
        <v>1123</v>
      </c>
      <c r="L630">
        <v>440</v>
      </c>
      <c r="M630">
        <v>683</v>
      </c>
      <c r="O630" t="s">
        <v>1254</v>
      </c>
      <c r="P630">
        <f t="shared" si="67"/>
        <v>2396</v>
      </c>
    </row>
    <row r="631" spans="1:16" x14ac:dyDescent="0.25">
      <c r="A631" t="s">
        <v>1253</v>
      </c>
      <c r="B631">
        <v>2375</v>
      </c>
      <c r="C631">
        <v>1154</v>
      </c>
      <c r="D631">
        <v>1221</v>
      </c>
      <c r="E631">
        <v>450</v>
      </c>
      <c r="F631">
        <v>253</v>
      </c>
      <c r="G631">
        <v>197</v>
      </c>
      <c r="H631">
        <v>767</v>
      </c>
      <c r="I631">
        <v>459</v>
      </c>
      <c r="J631">
        <v>308</v>
      </c>
      <c r="K631">
        <v>1158</v>
      </c>
      <c r="L631">
        <v>442</v>
      </c>
      <c r="M631">
        <v>716</v>
      </c>
      <c r="O631" t="s">
        <v>1253</v>
      </c>
      <c r="P631">
        <f t="shared" si="67"/>
        <v>2375</v>
      </c>
    </row>
    <row r="632" spans="1:16" x14ac:dyDescent="0.25">
      <c r="A632" t="s">
        <v>1252</v>
      </c>
      <c r="B632">
        <v>2379</v>
      </c>
      <c r="C632">
        <v>1136</v>
      </c>
      <c r="D632">
        <v>1243</v>
      </c>
      <c r="E632">
        <v>458</v>
      </c>
      <c r="F632">
        <v>274</v>
      </c>
      <c r="G632">
        <v>184</v>
      </c>
      <c r="H632">
        <v>775</v>
      </c>
      <c r="I632">
        <v>447</v>
      </c>
      <c r="J632">
        <v>328</v>
      </c>
      <c r="K632">
        <v>1146</v>
      </c>
      <c r="L632">
        <v>415</v>
      </c>
      <c r="M632">
        <v>731</v>
      </c>
      <c r="O632" t="s">
        <v>1252</v>
      </c>
      <c r="P632">
        <f t="shared" si="67"/>
        <v>2379</v>
      </c>
    </row>
    <row r="633" spans="1:16" x14ac:dyDescent="0.25">
      <c r="A633" t="s">
        <v>1251</v>
      </c>
      <c r="B633">
        <v>2633</v>
      </c>
      <c r="C633">
        <v>1258</v>
      </c>
      <c r="D633">
        <v>1375</v>
      </c>
      <c r="E633">
        <v>498</v>
      </c>
      <c r="F633">
        <v>318</v>
      </c>
      <c r="G633">
        <v>180</v>
      </c>
      <c r="H633">
        <v>826</v>
      </c>
      <c r="I633">
        <v>490</v>
      </c>
      <c r="J633">
        <v>336</v>
      </c>
      <c r="K633">
        <v>1309</v>
      </c>
      <c r="L633">
        <v>450</v>
      </c>
      <c r="M633">
        <v>859</v>
      </c>
      <c r="O633" t="s">
        <v>1251</v>
      </c>
      <c r="P633">
        <f t="shared" si="67"/>
        <v>2633</v>
      </c>
    </row>
    <row r="634" spans="1:16" x14ac:dyDescent="0.25">
      <c r="A634" t="s">
        <v>1250</v>
      </c>
      <c r="B634">
        <v>2382</v>
      </c>
      <c r="C634">
        <v>1149</v>
      </c>
      <c r="D634">
        <v>1233</v>
      </c>
      <c r="E634">
        <v>448</v>
      </c>
      <c r="F634">
        <v>262</v>
      </c>
      <c r="G634">
        <v>186</v>
      </c>
      <c r="H634">
        <v>741</v>
      </c>
      <c r="I634">
        <v>436</v>
      </c>
      <c r="J634">
        <v>305</v>
      </c>
      <c r="K634">
        <v>1193</v>
      </c>
      <c r="L634">
        <v>451</v>
      </c>
      <c r="M634">
        <v>742</v>
      </c>
      <c r="O634" t="s">
        <v>1250</v>
      </c>
      <c r="P634">
        <f t="shared" si="67"/>
        <v>2382</v>
      </c>
    </row>
    <row r="635" spans="1:16" x14ac:dyDescent="0.25">
      <c r="A635" t="s">
        <v>1249</v>
      </c>
      <c r="B635">
        <v>2292</v>
      </c>
      <c r="C635">
        <v>1108</v>
      </c>
      <c r="D635">
        <v>1184</v>
      </c>
      <c r="E635">
        <v>459</v>
      </c>
      <c r="F635">
        <v>273</v>
      </c>
      <c r="G635">
        <v>186</v>
      </c>
      <c r="H635">
        <v>701</v>
      </c>
      <c r="I635">
        <v>409</v>
      </c>
      <c r="J635">
        <v>292</v>
      </c>
      <c r="K635">
        <v>1132</v>
      </c>
      <c r="L635">
        <v>426</v>
      </c>
      <c r="M635">
        <v>706</v>
      </c>
      <c r="O635" t="s">
        <v>1249</v>
      </c>
      <c r="P635">
        <f t="shared" si="67"/>
        <v>2292</v>
      </c>
    </row>
    <row r="636" spans="1:16" x14ac:dyDescent="0.25">
      <c r="A636" t="s">
        <v>1248</v>
      </c>
      <c r="B636">
        <v>2278</v>
      </c>
      <c r="C636">
        <v>1107</v>
      </c>
      <c r="D636">
        <v>1171</v>
      </c>
      <c r="E636">
        <v>471</v>
      </c>
      <c r="F636">
        <v>271</v>
      </c>
      <c r="G636">
        <v>200</v>
      </c>
      <c r="H636">
        <v>731</v>
      </c>
      <c r="I636">
        <v>410</v>
      </c>
      <c r="J636">
        <v>321</v>
      </c>
      <c r="K636">
        <v>1076</v>
      </c>
      <c r="L636">
        <v>426</v>
      </c>
      <c r="M636">
        <v>650</v>
      </c>
      <c r="O636" t="s">
        <v>1248</v>
      </c>
      <c r="P636">
        <f t="shared" si="67"/>
        <v>2278</v>
      </c>
    </row>
    <row r="637" spans="1:16" x14ac:dyDescent="0.25">
      <c r="A637" t="s">
        <v>1247</v>
      </c>
      <c r="B637">
        <v>2301</v>
      </c>
      <c r="C637">
        <v>1138</v>
      </c>
      <c r="D637">
        <v>1163</v>
      </c>
      <c r="E637">
        <v>469</v>
      </c>
      <c r="F637">
        <v>290</v>
      </c>
      <c r="G637">
        <v>179</v>
      </c>
      <c r="H637">
        <v>734</v>
      </c>
      <c r="I637">
        <v>442</v>
      </c>
      <c r="J637">
        <v>292</v>
      </c>
      <c r="K637">
        <v>1098</v>
      </c>
      <c r="L637">
        <v>406</v>
      </c>
      <c r="M637">
        <v>692</v>
      </c>
      <c r="O637" t="s">
        <v>1247</v>
      </c>
      <c r="P637">
        <f t="shared" si="67"/>
        <v>2301</v>
      </c>
    </row>
    <row r="638" spans="1:16" x14ac:dyDescent="0.25">
      <c r="A638" t="s">
        <v>1246</v>
      </c>
      <c r="B638">
        <v>2394</v>
      </c>
      <c r="C638">
        <v>1166</v>
      </c>
      <c r="D638">
        <v>1228</v>
      </c>
      <c r="E638">
        <v>459</v>
      </c>
      <c r="F638">
        <v>279</v>
      </c>
      <c r="G638">
        <v>180</v>
      </c>
      <c r="H638">
        <v>792</v>
      </c>
      <c r="I638">
        <v>466</v>
      </c>
      <c r="J638">
        <v>326</v>
      </c>
      <c r="K638">
        <v>1143</v>
      </c>
      <c r="L638">
        <v>421</v>
      </c>
      <c r="M638">
        <v>722</v>
      </c>
      <c r="O638" t="s">
        <v>1246</v>
      </c>
      <c r="P638">
        <f t="shared" si="67"/>
        <v>2394</v>
      </c>
    </row>
    <row r="639" spans="1:16" x14ac:dyDescent="0.25">
      <c r="A639" t="s">
        <v>1245</v>
      </c>
      <c r="B639">
        <v>2407</v>
      </c>
      <c r="C639">
        <v>1162</v>
      </c>
      <c r="D639">
        <v>1245</v>
      </c>
      <c r="E639">
        <v>486</v>
      </c>
      <c r="F639">
        <v>287</v>
      </c>
      <c r="G639">
        <v>199</v>
      </c>
      <c r="H639">
        <v>768</v>
      </c>
      <c r="I639">
        <v>460</v>
      </c>
      <c r="J639">
        <v>308</v>
      </c>
      <c r="K639">
        <v>1153</v>
      </c>
      <c r="L639">
        <v>415</v>
      </c>
      <c r="M639">
        <v>738</v>
      </c>
      <c r="O639" t="s">
        <v>1245</v>
      </c>
      <c r="P639">
        <f t="shared" si="67"/>
        <v>2407</v>
      </c>
    </row>
    <row r="640" spans="1:16" x14ac:dyDescent="0.25">
      <c r="A640" t="s">
        <v>1244</v>
      </c>
      <c r="B640">
        <v>2370</v>
      </c>
      <c r="C640">
        <v>1169</v>
      </c>
      <c r="D640">
        <v>1201</v>
      </c>
      <c r="E640">
        <v>458</v>
      </c>
      <c r="F640">
        <v>264</v>
      </c>
      <c r="G640">
        <v>194</v>
      </c>
      <c r="H640">
        <v>742</v>
      </c>
      <c r="I640">
        <v>454</v>
      </c>
      <c r="J640">
        <v>288</v>
      </c>
      <c r="K640">
        <v>1170</v>
      </c>
      <c r="L640">
        <v>451</v>
      </c>
      <c r="M640">
        <v>719</v>
      </c>
      <c r="O640" t="s">
        <v>1244</v>
      </c>
      <c r="P640">
        <f t="shared" si="67"/>
        <v>2370</v>
      </c>
    </row>
    <row r="641" spans="1:16" x14ac:dyDescent="0.25">
      <c r="A641" t="s">
        <v>1243</v>
      </c>
      <c r="B641">
        <v>2555</v>
      </c>
      <c r="C641">
        <v>1285</v>
      </c>
      <c r="D641">
        <v>1270</v>
      </c>
      <c r="E641">
        <v>466</v>
      </c>
      <c r="F641">
        <v>292</v>
      </c>
      <c r="G641">
        <v>174</v>
      </c>
      <c r="H641">
        <v>865</v>
      </c>
      <c r="I641">
        <v>522</v>
      </c>
      <c r="J641">
        <v>343</v>
      </c>
      <c r="K641">
        <v>1224</v>
      </c>
      <c r="L641">
        <v>471</v>
      </c>
      <c r="M641">
        <v>753</v>
      </c>
      <c r="O641" t="s">
        <v>1243</v>
      </c>
      <c r="P641">
        <f t="shared" si="67"/>
        <v>2555</v>
      </c>
    </row>
    <row r="642" spans="1:16" x14ac:dyDescent="0.25">
      <c r="A642" t="s">
        <v>1242</v>
      </c>
      <c r="B642">
        <v>2559</v>
      </c>
      <c r="C642">
        <v>1236</v>
      </c>
      <c r="D642">
        <v>1323</v>
      </c>
      <c r="E642">
        <v>488</v>
      </c>
      <c r="F642">
        <v>295</v>
      </c>
      <c r="G642">
        <v>193</v>
      </c>
      <c r="H642">
        <v>796</v>
      </c>
      <c r="I642">
        <v>459</v>
      </c>
      <c r="J642">
        <v>337</v>
      </c>
      <c r="K642">
        <v>1275</v>
      </c>
      <c r="L642">
        <v>482</v>
      </c>
      <c r="M642">
        <v>793</v>
      </c>
      <c r="O642" t="s">
        <v>1242</v>
      </c>
      <c r="P642">
        <f t="shared" si="67"/>
        <v>2559</v>
      </c>
    </row>
    <row r="643" spans="1:16" x14ac:dyDescent="0.25">
      <c r="A643" t="s">
        <v>1241</v>
      </c>
      <c r="B643">
        <v>2550</v>
      </c>
      <c r="C643">
        <v>1249</v>
      </c>
      <c r="D643">
        <v>1301</v>
      </c>
      <c r="E643">
        <v>516</v>
      </c>
      <c r="F643">
        <v>318</v>
      </c>
      <c r="G643">
        <v>198</v>
      </c>
      <c r="H643">
        <v>800</v>
      </c>
      <c r="I643">
        <v>488</v>
      </c>
      <c r="J643">
        <v>312</v>
      </c>
      <c r="K643">
        <v>1234</v>
      </c>
      <c r="L643">
        <v>443</v>
      </c>
      <c r="M643">
        <v>791</v>
      </c>
      <c r="O643" t="s">
        <v>1241</v>
      </c>
      <c r="P643">
        <f t="shared" si="67"/>
        <v>2550</v>
      </c>
    </row>
    <row r="644" spans="1:16" x14ac:dyDescent="0.25">
      <c r="A644" t="s">
        <v>1240</v>
      </c>
      <c r="B644">
        <v>2592</v>
      </c>
      <c r="C644">
        <v>1281</v>
      </c>
      <c r="D644">
        <v>1311</v>
      </c>
      <c r="E644">
        <v>486</v>
      </c>
      <c r="F644">
        <v>290</v>
      </c>
      <c r="G644">
        <v>196</v>
      </c>
      <c r="H644">
        <v>844</v>
      </c>
      <c r="I644">
        <v>502</v>
      </c>
      <c r="J644">
        <v>342</v>
      </c>
      <c r="K644">
        <v>1262</v>
      </c>
      <c r="L644">
        <v>489</v>
      </c>
      <c r="M644">
        <v>773</v>
      </c>
      <c r="O644" t="s">
        <v>1240</v>
      </c>
      <c r="P644">
        <f t="shared" si="67"/>
        <v>2592</v>
      </c>
    </row>
    <row r="645" spans="1:16" x14ac:dyDescent="0.25">
      <c r="A645" t="s">
        <v>1239</v>
      </c>
      <c r="B645">
        <v>2542</v>
      </c>
      <c r="C645">
        <v>1228</v>
      </c>
      <c r="D645">
        <v>1314</v>
      </c>
      <c r="E645">
        <v>477</v>
      </c>
      <c r="F645">
        <v>269</v>
      </c>
      <c r="G645">
        <v>208</v>
      </c>
      <c r="H645">
        <v>832</v>
      </c>
      <c r="I645">
        <v>497</v>
      </c>
      <c r="J645">
        <v>335</v>
      </c>
      <c r="K645">
        <v>1233</v>
      </c>
      <c r="L645">
        <v>462</v>
      </c>
      <c r="M645">
        <v>771</v>
      </c>
      <c r="O645" t="s">
        <v>1239</v>
      </c>
      <c r="P645">
        <f t="shared" si="67"/>
        <v>2542</v>
      </c>
    </row>
    <row r="646" spans="1:16" x14ac:dyDescent="0.25">
      <c r="A646" t="s">
        <v>1238</v>
      </c>
      <c r="B646">
        <v>2564</v>
      </c>
      <c r="C646">
        <v>1239</v>
      </c>
      <c r="D646">
        <v>1325</v>
      </c>
      <c r="E646">
        <v>511</v>
      </c>
      <c r="F646">
        <v>293</v>
      </c>
      <c r="G646">
        <v>218</v>
      </c>
      <c r="H646">
        <v>833</v>
      </c>
      <c r="I646">
        <v>476</v>
      </c>
      <c r="J646">
        <v>357</v>
      </c>
      <c r="K646">
        <v>1220</v>
      </c>
      <c r="L646">
        <v>470</v>
      </c>
      <c r="M646">
        <v>750</v>
      </c>
      <c r="O646" t="s">
        <v>1238</v>
      </c>
      <c r="P646">
        <f t="shared" si="67"/>
        <v>2564</v>
      </c>
    </row>
    <row r="647" spans="1:16" x14ac:dyDescent="0.25">
      <c r="A647" t="s">
        <v>1237</v>
      </c>
      <c r="B647">
        <v>2726</v>
      </c>
      <c r="C647">
        <v>1315</v>
      </c>
      <c r="D647">
        <v>1411</v>
      </c>
      <c r="E647">
        <v>504</v>
      </c>
      <c r="F647">
        <v>286</v>
      </c>
      <c r="G647">
        <v>218</v>
      </c>
      <c r="H647">
        <v>843</v>
      </c>
      <c r="I647">
        <v>483</v>
      </c>
      <c r="J647">
        <v>360</v>
      </c>
      <c r="K647">
        <v>1379</v>
      </c>
      <c r="L647">
        <v>546</v>
      </c>
      <c r="M647">
        <v>833</v>
      </c>
      <c r="O647" t="s">
        <v>1237</v>
      </c>
      <c r="P647">
        <f t="shared" ref="P647:P710" si="68">B647</f>
        <v>2726</v>
      </c>
    </row>
    <row r="648" spans="1:16" x14ac:dyDescent="0.25">
      <c r="A648" t="s">
        <v>1236</v>
      </c>
      <c r="B648">
        <v>2683</v>
      </c>
      <c r="C648">
        <v>1330</v>
      </c>
      <c r="D648">
        <v>1353</v>
      </c>
      <c r="E648">
        <v>462</v>
      </c>
      <c r="F648">
        <v>274</v>
      </c>
      <c r="G648">
        <v>188</v>
      </c>
      <c r="H648">
        <v>842</v>
      </c>
      <c r="I648">
        <v>495</v>
      </c>
      <c r="J648">
        <v>347</v>
      </c>
      <c r="K648">
        <v>1379</v>
      </c>
      <c r="L648">
        <v>561</v>
      </c>
      <c r="M648">
        <v>818</v>
      </c>
      <c r="O648" t="s">
        <v>1236</v>
      </c>
      <c r="P648">
        <f t="shared" si="68"/>
        <v>2683</v>
      </c>
    </row>
    <row r="649" spans="1:16" x14ac:dyDescent="0.25">
      <c r="A649">
        <v>2006</v>
      </c>
      <c r="B649">
        <v>135372</v>
      </c>
      <c r="C649">
        <v>65294</v>
      </c>
      <c r="D649">
        <v>70078</v>
      </c>
      <c r="E649">
        <v>24978</v>
      </c>
      <c r="F649">
        <v>14778</v>
      </c>
      <c r="G649">
        <v>10200</v>
      </c>
      <c r="H649">
        <v>41630</v>
      </c>
      <c r="I649">
        <v>24594</v>
      </c>
      <c r="J649">
        <v>17036</v>
      </c>
      <c r="K649">
        <v>68764</v>
      </c>
      <c r="L649">
        <v>25922</v>
      </c>
      <c r="M649">
        <v>42842</v>
      </c>
      <c r="O649">
        <v>2006</v>
      </c>
      <c r="P649">
        <f t="shared" si="68"/>
        <v>135372</v>
      </c>
    </row>
    <row r="650" spans="1:16" x14ac:dyDescent="0.25">
      <c r="A650" t="s">
        <v>1235</v>
      </c>
      <c r="B650">
        <v>2802</v>
      </c>
      <c r="C650">
        <v>1338</v>
      </c>
      <c r="D650">
        <v>1464</v>
      </c>
      <c r="E650">
        <v>496</v>
      </c>
      <c r="F650">
        <v>292</v>
      </c>
      <c r="G650">
        <v>204</v>
      </c>
      <c r="H650">
        <v>819</v>
      </c>
      <c r="I650">
        <v>473</v>
      </c>
      <c r="J650">
        <v>346</v>
      </c>
      <c r="K650">
        <v>1487</v>
      </c>
      <c r="L650">
        <v>573</v>
      </c>
      <c r="M650">
        <v>914</v>
      </c>
      <c r="O650" t="s">
        <v>1235</v>
      </c>
      <c r="P650">
        <f t="shared" si="68"/>
        <v>2802</v>
      </c>
    </row>
    <row r="651" spans="1:16" x14ac:dyDescent="0.25">
      <c r="A651" t="s">
        <v>1234</v>
      </c>
      <c r="B651">
        <v>2837</v>
      </c>
      <c r="C651">
        <v>1384</v>
      </c>
      <c r="D651">
        <v>1453</v>
      </c>
      <c r="E651">
        <v>482</v>
      </c>
      <c r="F651">
        <v>285</v>
      </c>
      <c r="G651">
        <v>197</v>
      </c>
      <c r="H651">
        <v>869</v>
      </c>
      <c r="I651">
        <v>523</v>
      </c>
      <c r="J651">
        <v>346</v>
      </c>
      <c r="K651">
        <v>1486</v>
      </c>
      <c r="L651">
        <v>576</v>
      </c>
      <c r="M651">
        <v>910</v>
      </c>
      <c r="O651" t="s">
        <v>1234</v>
      </c>
      <c r="P651">
        <f t="shared" si="68"/>
        <v>2837</v>
      </c>
    </row>
    <row r="652" spans="1:16" x14ac:dyDescent="0.25">
      <c r="A652" t="s">
        <v>1233</v>
      </c>
      <c r="B652">
        <v>2694</v>
      </c>
      <c r="C652">
        <v>1310</v>
      </c>
      <c r="D652">
        <v>1384</v>
      </c>
      <c r="E652">
        <v>487</v>
      </c>
      <c r="F652">
        <v>289</v>
      </c>
      <c r="G652">
        <v>198</v>
      </c>
      <c r="H652">
        <v>796</v>
      </c>
      <c r="I652">
        <v>468</v>
      </c>
      <c r="J652">
        <v>328</v>
      </c>
      <c r="K652">
        <v>1411</v>
      </c>
      <c r="L652">
        <v>553</v>
      </c>
      <c r="M652">
        <v>858</v>
      </c>
      <c r="O652" t="s">
        <v>1233</v>
      </c>
      <c r="P652">
        <f t="shared" si="68"/>
        <v>2694</v>
      </c>
    </row>
    <row r="653" spans="1:16" x14ac:dyDescent="0.25">
      <c r="A653" t="s">
        <v>1232</v>
      </c>
      <c r="B653">
        <v>2680</v>
      </c>
      <c r="C653">
        <v>1316</v>
      </c>
      <c r="D653">
        <v>1364</v>
      </c>
      <c r="E653">
        <v>496</v>
      </c>
      <c r="F653">
        <v>288</v>
      </c>
      <c r="G653">
        <v>208</v>
      </c>
      <c r="H653">
        <v>796</v>
      </c>
      <c r="I653">
        <v>491</v>
      </c>
      <c r="J653">
        <v>305</v>
      </c>
      <c r="K653">
        <v>1388</v>
      </c>
      <c r="L653">
        <v>537</v>
      </c>
      <c r="M653">
        <v>851</v>
      </c>
      <c r="O653" t="s">
        <v>1232</v>
      </c>
      <c r="P653">
        <f t="shared" si="68"/>
        <v>2680</v>
      </c>
    </row>
    <row r="654" spans="1:16" x14ac:dyDescent="0.25">
      <c r="A654" t="s">
        <v>1231</v>
      </c>
      <c r="B654">
        <v>2717</v>
      </c>
      <c r="C654">
        <v>1374</v>
      </c>
      <c r="D654">
        <v>1343</v>
      </c>
      <c r="E654">
        <v>471</v>
      </c>
      <c r="F654">
        <v>285</v>
      </c>
      <c r="G654">
        <v>186</v>
      </c>
      <c r="H654">
        <v>796</v>
      </c>
      <c r="I654">
        <v>504</v>
      </c>
      <c r="J654">
        <v>292</v>
      </c>
      <c r="K654">
        <v>1450</v>
      </c>
      <c r="L654">
        <v>585</v>
      </c>
      <c r="M654">
        <v>865</v>
      </c>
      <c r="O654" t="s">
        <v>1231</v>
      </c>
      <c r="P654">
        <f t="shared" si="68"/>
        <v>2717</v>
      </c>
    </row>
    <row r="655" spans="1:16" x14ac:dyDescent="0.25">
      <c r="A655" t="s">
        <v>1230</v>
      </c>
      <c r="B655">
        <v>2718</v>
      </c>
      <c r="C655">
        <v>1377</v>
      </c>
      <c r="D655">
        <v>1341</v>
      </c>
      <c r="E655">
        <v>475</v>
      </c>
      <c r="F655">
        <v>286</v>
      </c>
      <c r="G655">
        <v>189</v>
      </c>
      <c r="H655">
        <v>833</v>
      </c>
      <c r="I655">
        <v>506</v>
      </c>
      <c r="J655">
        <v>327</v>
      </c>
      <c r="K655">
        <v>1410</v>
      </c>
      <c r="L655">
        <v>585</v>
      </c>
      <c r="M655">
        <v>825</v>
      </c>
      <c r="O655" t="s">
        <v>1230</v>
      </c>
      <c r="P655">
        <f t="shared" si="68"/>
        <v>2718</v>
      </c>
    </row>
    <row r="656" spans="1:16" x14ac:dyDescent="0.25">
      <c r="A656" t="s">
        <v>1229</v>
      </c>
      <c r="B656">
        <v>2716</v>
      </c>
      <c r="C656">
        <v>1314</v>
      </c>
      <c r="D656">
        <v>1402</v>
      </c>
      <c r="E656">
        <v>481</v>
      </c>
      <c r="F656">
        <v>276</v>
      </c>
      <c r="G656">
        <v>205</v>
      </c>
      <c r="H656">
        <v>829</v>
      </c>
      <c r="I656">
        <v>509</v>
      </c>
      <c r="J656">
        <v>320</v>
      </c>
      <c r="K656">
        <v>1406</v>
      </c>
      <c r="L656">
        <v>529</v>
      </c>
      <c r="M656">
        <v>877</v>
      </c>
      <c r="O656" t="s">
        <v>1229</v>
      </c>
      <c r="P656">
        <f t="shared" si="68"/>
        <v>2716</v>
      </c>
    </row>
    <row r="657" spans="1:16" x14ac:dyDescent="0.25">
      <c r="A657" t="s">
        <v>1228</v>
      </c>
      <c r="B657">
        <v>2706</v>
      </c>
      <c r="C657">
        <v>1304</v>
      </c>
      <c r="D657">
        <v>1402</v>
      </c>
      <c r="E657">
        <v>458</v>
      </c>
      <c r="F657">
        <v>288</v>
      </c>
      <c r="G657">
        <v>170</v>
      </c>
      <c r="H657">
        <v>794</v>
      </c>
      <c r="I657">
        <v>466</v>
      </c>
      <c r="J657">
        <v>328</v>
      </c>
      <c r="K657">
        <v>1454</v>
      </c>
      <c r="L657">
        <v>550</v>
      </c>
      <c r="M657">
        <v>904</v>
      </c>
      <c r="O657" t="s">
        <v>1228</v>
      </c>
      <c r="P657">
        <f t="shared" si="68"/>
        <v>2706</v>
      </c>
    </row>
    <row r="658" spans="1:16" x14ac:dyDescent="0.25">
      <c r="A658" t="s">
        <v>1227</v>
      </c>
      <c r="B658">
        <v>2829</v>
      </c>
      <c r="C658">
        <v>1407</v>
      </c>
      <c r="D658">
        <v>1422</v>
      </c>
      <c r="E658">
        <v>465</v>
      </c>
      <c r="F658">
        <v>260</v>
      </c>
      <c r="G658">
        <v>205</v>
      </c>
      <c r="H658">
        <v>890</v>
      </c>
      <c r="I658">
        <v>545</v>
      </c>
      <c r="J658">
        <v>345</v>
      </c>
      <c r="K658">
        <v>1474</v>
      </c>
      <c r="L658">
        <v>602</v>
      </c>
      <c r="M658">
        <v>872</v>
      </c>
      <c r="O658" t="s">
        <v>1227</v>
      </c>
      <c r="P658">
        <f t="shared" si="68"/>
        <v>2829</v>
      </c>
    </row>
    <row r="659" spans="1:16" x14ac:dyDescent="0.25">
      <c r="A659" t="s">
        <v>1226</v>
      </c>
      <c r="B659">
        <v>2828</v>
      </c>
      <c r="C659">
        <v>1392</v>
      </c>
      <c r="D659">
        <v>1436</v>
      </c>
      <c r="E659">
        <v>457</v>
      </c>
      <c r="F659">
        <v>292</v>
      </c>
      <c r="G659">
        <v>165</v>
      </c>
      <c r="H659">
        <v>855</v>
      </c>
      <c r="I659">
        <v>501</v>
      </c>
      <c r="J659">
        <v>354</v>
      </c>
      <c r="K659">
        <v>1516</v>
      </c>
      <c r="L659">
        <v>599</v>
      </c>
      <c r="M659">
        <v>917</v>
      </c>
      <c r="O659" t="s">
        <v>1226</v>
      </c>
      <c r="P659">
        <f t="shared" si="68"/>
        <v>2828</v>
      </c>
    </row>
    <row r="660" spans="1:16" x14ac:dyDescent="0.25">
      <c r="A660" t="s">
        <v>1225</v>
      </c>
      <c r="B660">
        <v>2650</v>
      </c>
      <c r="C660">
        <v>1297</v>
      </c>
      <c r="D660">
        <v>1353</v>
      </c>
      <c r="E660">
        <v>475</v>
      </c>
      <c r="F660">
        <v>286</v>
      </c>
      <c r="G660">
        <v>189</v>
      </c>
      <c r="H660">
        <v>768</v>
      </c>
      <c r="I660">
        <v>454</v>
      </c>
      <c r="J660">
        <v>314</v>
      </c>
      <c r="K660">
        <v>1407</v>
      </c>
      <c r="L660">
        <v>557</v>
      </c>
      <c r="M660">
        <v>850</v>
      </c>
      <c r="O660" t="s">
        <v>1225</v>
      </c>
      <c r="P660">
        <f t="shared" si="68"/>
        <v>2650</v>
      </c>
    </row>
    <row r="661" spans="1:16" x14ac:dyDescent="0.25">
      <c r="A661" t="s">
        <v>1224</v>
      </c>
      <c r="B661">
        <v>2642</v>
      </c>
      <c r="C661">
        <v>1292</v>
      </c>
      <c r="D661">
        <v>1350</v>
      </c>
      <c r="E661">
        <v>453</v>
      </c>
      <c r="F661">
        <v>260</v>
      </c>
      <c r="G661">
        <v>193</v>
      </c>
      <c r="H661">
        <v>806</v>
      </c>
      <c r="I661">
        <v>482</v>
      </c>
      <c r="J661">
        <v>324</v>
      </c>
      <c r="K661">
        <v>1383</v>
      </c>
      <c r="L661">
        <v>550</v>
      </c>
      <c r="M661">
        <v>833</v>
      </c>
      <c r="O661" t="s">
        <v>1224</v>
      </c>
      <c r="P661">
        <f t="shared" si="68"/>
        <v>2642</v>
      </c>
    </row>
    <row r="662" spans="1:16" x14ac:dyDescent="0.25">
      <c r="A662" t="s">
        <v>1223</v>
      </c>
      <c r="B662">
        <v>2662</v>
      </c>
      <c r="C662">
        <v>1281</v>
      </c>
      <c r="D662">
        <v>1381</v>
      </c>
      <c r="E662">
        <v>462</v>
      </c>
      <c r="F662">
        <v>266</v>
      </c>
      <c r="G662">
        <v>196</v>
      </c>
      <c r="H662">
        <v>815</v>
      </c>
      <c r="I662">
        <v>473</v>
      </c>
      <c r="J662">
        <v>342</v>
      </c>
      <c r="K662">
        <v>1385</v>
      </c>
      <c r="L662">
        <v>542</v>
      </c>
      <c r="M662">
        <v>843</v>
      </c>
      <c r="O662" t="s">
        <v>1223</v>
      </c>
      <c r="P662">
        <f t="shared" si="68"/>
        <v>2662</v>
      </c>
    </row>
    <row r="663" spans="1:16" x14ac:dyDescent="0.25">
      <c r="A663" t="s">
        <v>1222</v>
      </c>
      <c r="B663">
        <v>2528</v>
      </c>
      <c r="C663">
        <v>1201</v>
      </c>
      <c r="D663">
        <v>1327</v>
      </c>
      <c r="E663">
        <v>468</v>
      </c>
      <c r="F663">
        <v>266</v>
      </c>
      <c r="G663">
        <v>202</v>
      </c>
      <c r="H663">
        <v>745</v>
      </c>
      <c r="I663">
        <v>446</v>
      </c>
      <c r="J663">
        <v>299</v>
      </c>
      <c r="K663">
        <v>1315</v>
      </c>
      <c r="L663">
        <v>489</v>
      </c>
      <c r="M663">
        <v>826</v>
      </c>
      <c r="O663" t="s">
        <v>1222</v>
      </c>
      <c r="P663">
        <f t="shared" si="68"/>
        <v>2528</v>
      </c>
    </row>
    <row r="664" spans="1:16" x14ac:dyDescent="0.25">
      <c r="A664" t="s">
        <v>1221</v>
      </c>
      <c r="B664">
        <v>2615</v>
      </c>
      <c r="C664">
        <v>1260</v>
      </c>
      <c r="D664">
        <v>1355</v>
      </c>
      <c r="E664">
        <v>455</v>
      </c>
      <c r="F664">
        <v>267</v>
      </c>
      <c r="G664">
        <v>188</v>
      </c>
      <c r="H664">
        <v>864</v>
      </c>
      <c r="I664">
        <v>509</v>
      </c>
      <c r="J664">
        <v>355</v>
      </c>
      <c r="K664">
        <v>1296</v>
      </c>
      <c r="L664">
        <v>484</v>
      </c>
      <c r="M664">
        <v>812</v>
      </c>
      <c r="O664" t="s">
        <v>1221</v>
      </c>
      <c r="P664">
        <f t="shared" si="68"/>
        <v>2615</v>
      </c>
    </row>
    <row r="665" spans="1:16" x14ac:dyDescent="0.25">
      <c r="A665" t="s">
        <v>1220</v>
      </c>
      <c r="B665">
        <v>2547</v>
      </c>
      <c r="C665">
        <v>1263</v>
      </c>
      <c r="D665">
        <v>1284</v>
      </c>
      <c r="E665">
        <v>469</v>
      </c>
      <c r="F665">
        <v>301</v>
      </c>
      <c r="G665">
        <v>168</v>
      </c>
      <c r="H665">
        <v>747</v>
      </c>
      <c r="I665">
        <v>448</v>
      </c>
      <c r="J665">
        <v>299</v>
      </c>
      <c r="K665">
        <v>1331</v>
      </c>
      <c r="L665">
        <v>514</v>
      </c>
      <c r="M665">
        <v>817</v>
      </c>
      <c r="O665" t="s">
        <v>1220</v>
      </c>
      <c r="P665">
        <f t="shared" si="68"/>
        <v>2547</v>
      </c>
    </row>
    <row r="666" spans="1:16" x14ac:dyDescent="0.25">
      <c r="A666" t="s">
        <v>1219</v>
      </c>
      <c r="B666">
        <v>2619</v>
      </c>
      <c r="C666">
        <v>1327</v>
      </c>
      <c r="D666">
        <v>1292</v>
      </c>
      <c r="E666">
        <v>477</v>
      </c>
      <c r="F666">
        <v>286</v>
      </c>
      <c r="G666">
        <v>191</v>
      </c>
      <c r="H666">
        <v>805</v>
      </c>
      <c r="I666">
        <v>511</v>
      </c>
      <c r="J666">
        <v>294</v>
      </c>
      <c r="K666">
        <v>1337</v>
      </c>
      <c r="L666">
        <v>530</v>
      </c>
      <c r="M666">
        <v>807</v>
      </c>
      <c r="O666" t="s">
        <v>1219</v>
      </c>
      <c r="P666">
        <f t="shared" si="68"/>
        <v>2619</v>
      </c>
    </row>
    <row r="667" spans="1:16" x14ac:dyDescent="0.25">
      <c r="A667" t="s">
        <v>1218</v>
      </c>
      <c r="B667">
        <v>2493</v>
      </c>
      <c r="C667">
        <v>1172</v>
      </c>
      <c r="D667">
        <v>1321</v>
      </c>
      <c r="E667">
        <v>462</v>
      </c>
      <c r="F667">
        <v>290</v>
      </c>
      <c r="G667">
        <v>172</v>
      </c>
      <c r="H667">
        <v>715</v>
      </c>
      <c r="I667">
        <v>398</v>
      </c>
      <c r="J667">
        <v>317</v>
      </c>
      <c r="K667">
        <v>1316</v>
      </c>
      <c r="L667">
        <v>484</v>
      </c>
      <c r="M667">
        <v>832</v>
      </c>
      <c r="O667" t="s">
        <v>1218</v>
      </c>
      <c r="P667">
        <f t="shared" si="68"/>
        <v>2493</v>
      </c>
    </row>
    <row r="668" spans="1:16" x14ac:dyDescent="0.25">
      <c r="A668" t="s">
        <v>1217</v>
      </c>
      <c r="B668">
        <v>2494</v>
      </c>
      <c r="C668">
        <v>1231</v>
      </c>
      <c r="D668">
        <v>1263</v>
      </c>
      <c r="E668">
        <v>411</v>
      </c>
      <c r="F668">
        <v>244</v>
      </c>
      <c r="G668">
        <v>167</v>
      </c>
      <c r="H668">
        <v>783</v>
      </c>
      <c r="I668">
        <v>476</v>
      </c>
      <c r="J668">
        <v>307</v>
      </c>
      <c r="K668">
        <v>1300</v>
      </c>
      <c r="L668">
        <v>511</v>
      </c>
      <c r="M668">
        <v>789</v>
      </c>
      <c r="O668" t="s">
        <v>1217</v>
      </c>
      <c r="P668">
        <f t="shared" si="68"/>
        <v>2494</v>
      </c>
    </row>
    <row r="669" spans="1:16" x14ac:dyDescent="0.25">
      <c r="A669" t="s">
        <v>1216</v>
      </c>
      <c r="B669">
        <v>2360</v>
      </c>
      <c r="C669">
        <v>1203</v>
      </c>
      <c r="D669">
        <v>1157</v>
      </c>
      <c r="E669">
        <v>465</v>
      </c>
      <c r="F669">
        <v>289</v>
      </c>
      <c r="G669">
        <v>176</v>
      </c>
      <c r="H669">
        <v>724</v>
      </c>
      <c r="I669">
        <v>449</v>
      </c>
      <c r="J669">
        <v>275</v>
      </c>
      <c r="K669">
        <v>1171</v>
      </c>
      <c r="L669">
        <v>465</v>
      </c>
      <c r="M669">
        <v>706</v>
      </c>
      <c r="O669" t="s">
        <v>1216</v>
      </c>
      <c r="P669">
        <f t="shared" si="68"/>
        <v>2360</v>
      </c>
    </row>
    <row r="670" spans="1:16" x14ac:dyDescent="0.25">
      <c r="A670" t="s">
        <v>1215</v>
      </c>
      <c r="B670">
        <v>2442</v>
      </c>
      <c r="C670">
        <v>1203</v>
      </c>
      <c r="D670">
        <v>1239</v>
      </c>
      <c r="E670">
        <v>476</v>
      </c>
      <c r="F670">
        <v>284</v>
      </c>
      <c r="G670">
        <v>192</v>
      </c>
      <c r="H670">
        <v>761</v>
      </c>
      <c r="I670">
        <v>453</v>
      </c>
      <c r="J670">
        <v>308</v>
      </c>
      <c r="K670">
        <v>1205</v>
      </c>
      <c r="L670">
        <v>466</v>
      </c>
      <c r="M670">
        <v>739</v>
      </c>
      <c r="O670" t="s">
        <v>1215</v>
      </c>
      <c r="P670">
        <f t="shared" si="68"/>
        <v>2442</v>
      </c>
    </row>
    <row r="671" spans="1:16" x14ac:dyDescent="0.25">
      <c r="A671" t="s">
        <v>1214</v>
      </c>
      <c r="B671">
        <v>2381</v>
      </c>
      <c r="C671">
        <v>1148</v>
      </c>
      <c r="D671">
        <v>1233</v>
      </c>
      <c r="E671">
        <v>470</v>
      </c>
      <c r="F671">
        <v>293</v>
      </c>
      <c r="G671">
        <v>177</v>
      </c>
      <c r="H671">
        <v>709</v>
      </c>
      <c r="I671">
        <v>418</v>
      </c>
      <c r="J671">
        <v>291</v>
      </c>
      <c r="K671">
        <v>1202</v>
      </c>
      <c r="L671">
        <v>437</v>
      </c>
      <c r="M671">
        <v>765</v>
      </c>
      <c r="O671" t="s">
        <v>1214</v>
      </c>
      <c r="P671">
        <f t="shared" si="68"/>
        <v>2381</v>
      </c>
    </row>
    <row r="672" spans="1:16" x14ac:dyDescent="0.25">
      <c r="A672" t="s">
        <v>1213</v>
      </c>
      <c r="B672">
        <v>2577</v>
      </c>
      <c r="C672">
        <v>1258</v>
      </c>
      <c r="D672">
        <v>1319</v>
      </c>
      <c r="E672">
        <v>456</v>
      </c>
      <c r="F672">
        <v>262</v>
      </c>
      <c r="G672">
        <v>194</v>
      </c>
      <c r="H672">
        <v>807</v>
      </c>
      <c r="I672">
        <v>473</v>
      </c>
      <c r="J672">
        <v>334</v>
      </c>
      <c r="K672">
        <v>1314</v>
      </c>
      <c r="L672">
        <v>523</v>
      </c>
      <c r="M672">
        <v>791</v>
      </c>
      <c r="O672" t="s">
        <v>1213</v>
      </c>
      <c r="P672">
        <f t="shared" si="68"/>
        <v>2577</v>
      </c>
    </row>
    <row r="673" spans="1:16" x14ac:dyDescent="0.25">
      <c r="A673" t="s">
        <v>1212</v>
      </c>
      <c r="B673">
        <v>2422</v>
      </c>
      <c r="C673">
        <v>1163</v>
      </c>
      <c r="D673">
        <v>1259</v>
      </c>
      <c r="E673">
        <v>441</v>
      </c>
      <c r="F673">
        <v>257</v>
      </c>
      <c r="G673">
        <v>184</v>
      </c>
      <c r="H673">
        <v>744</v>
      </c>
      <c r="I673">
        <v>464</v>
      </c>
      <c r="J673">
        <v>280</v>
      </c>
      <c r="K673">
        <v>1237</v>
      </c>
      <c r="L673">
        <v>442</v>
      </c>
      <c r="M673">
        <v>795</v>
      </c>
      <c r="O673" t="s">
        <v>1212</v>
      </c>
      <c r="P673">
        <f t="shared" si="68"/>
        <v>2422</v>
      </c>
    </row>
    <row r="674" spans="1:16" x14ac:dyDescent="0.25">
      <c r="A674" t="s">
        <v>1211</v>
      </c>
      <c r="B674">
        <v>2392</v>
      </c>
      <c r="C674">
        <v>1156</v>
      </c>
      <c r="D674">
        <v>1236</v>
      </c>
      <c r="E674">
        <v>456</v>
      </c>
      <c r="F674">
        <v>268</v>
      </c>
      <c r="G674">
        <v>188</v>
      </c>
      <c r="H674">
        <v>735</v>
      </c>
      <c r="I674">
        <v>447</v>
      </c>
      <c r="J674">
        <v>288</v>
      </c>
      <c r="K674">
        <v>1201</v>
      </c>
      <c r="L674">
        <v>441</v>
      </c>
      <c r="M674">
        <v>760</v>
      </c>
      <c r="O674" t="s">
        <v>1211</v>
      </c>
      <c r="P674">
        <f t="shared" si="68"/>
        <v>2392</v>
      </c>
    </row>
    <row r="675" spans="1:16" x14ac:dyDescent="0.25">
      <c r="A675" t="s">
        <v>1210</v>
      </c>
      <c r="B675">
        <v>2366</v>
      </c>
      <c r="C675">
        <v>1145</v>
      </c>
      <c r="D675">
        <v>1221</v>
      </c>
      <c r="E675">
        <v>464</v>
      </c>
      <c r="F675">
        <v>267</v>
      </c>
      <c r="G675">
        <v>197</v>
      </c>
      <c r="H675">
        <v>732</v>
      </c>
      <c r="I675">
        <v>419</v>
      </c>
      <c r="J675">
        <v>313</v>
      </c>
      <c r="K675">
        <v>1170</v>
      </c>
      <c r="L675">
        <v>459</v>
      </c>
      <c r="M675">
        <v>711</v>
      </c>
      <c r="O675" t="s">
        <v>1210</v>
      </c>
      <c r="P675">
        <f t="shared" si="68"/>
        <v>2366</v>
      </c>
    </row>
    <row r="676" spans="1:16" x14ac:dyDescent="0.25">
      <c r="A676" t="s">
        <v>1209</v>
      </c>
      <c r="B676">
        <v>2434</v>
      </c>
      <c r="C676">
        <v>1169</v>
      </c>
      <c r="D676">
        <v>1265</v>
      </c>
      <c r="E676">
        <v>446</v>
      </c>
      <c r="F676">
        <v>235</v>
      </c>
      <c r="G676">
        <v>211</v>
      </c>
      <c r="H676">
        <v>817</v>
      </c>
      <c r="I676">
        <v>483</v>
      </c>
      <c r="J676">
        <v>334</v>
      </c>
      <c r="K676">
        <v>1171</v>
      </c>
      <c r="L676">
        <v>451</v>
      </c>
      <c r="M676">
        <v>720</v>
      </c>
      <c r="O676" t="s">
        <v>1209</v>
      </c>
      <c r="P676">
        <f t="shared" si="68"/>
        <v>2434</v>
      </c>
    </row>
    <row r="677" spans="1:16" x14ac:dyDescent="0.25">
      <c r="A677" t="s">
        <v>1208</v>
      </c>
      <c r="B677">
        <v>2412</v>
      </c>
      <c r="C677">
        <v>1107</v>
      </c>
      <c r="D677">
        <v>1305</v>
      </c>
      <c r="E677">
        <v>436</v>
      </c>
      <c r="F677">
        <v>245</v>
      </c>
      <c r="G677">
        <v>191</v>
      </c>
      <c r="H677">
        <v>737</v>
      </c>
      <c r="I677">
        <v>433</v>
      </c>
      <c r="J677">
        <v>304</v>
      </c>
      <c r="K677">
        <v>1239</v>
      </c>
      <c r="L677">
        <v>429</v>
      </c>
      <c r="M677">
        <v>810</v>
      </c>
      <c r="O677" t="s">
        <v>1208</v>
      </c>
      <c r="P677">
        <f t="shared" si="68"/>
        <v>2412</v>
      </c>
    </row>
    <row r="678" spans="1:16" x14ac:dyDescent="0.25">
      <c r="A678" t="s">
        <v>1207</v>
      </c>
      <c r="B678">
        <v>2288</v>
      </c>
      <c r="C678">
        <v>1129</v>
      </c>
      <c r="D678">
        <v>1159</v>
      </c>
      <c r="E678">
        <v>425</v>
      </c>
      <c r="F678">
        <v>250</v>
      </c>
      <c r="G678">
        <v>175</v>
      </c>
      <c r="H678">
        <v>700</v>
      </c>
      <c r="I678">
        <v>430</v>
      </c>
      <c r="J678">
        <v>270</v>
      </c>
      <c r="K678">
        <v>1163</v>
      </c>
      <c r="L678">
        <v>449</v>
      </c>
      <c r="M678">
        <v>714</v>
      </c>
      <c r="O678" t="s">
        <v>1207</v>
      </c>
      <c r="P678">
        <f t="shared" si="68"/>
        <v>2288</v>
      </c>
    </row>
    <row r="679" spans="1:16" x14ac:dyDescent="0.25">
      <c r="A679" t="s">
        <v>1206</v>
      </c>
      <c r="B679">
        <v>2354</v>
      </c>
      <c r="C679">
        <v>1153</v>
      </c>
      <c r="D679">
        <v>1201</v>
      </c>
      <c r="E679">
        <v>477</v>
      </c>
      <c r="F679">
        <v>271</v>
      </c>
      <c r="G679">
        <v>206</v>
      </c>
      <c r="H679">
        <v>757</v>
      </c>
      <c r="I679">
        <v>464</v>
      </c>
      <c r="J679">
        <v>293</v>
      </c>
      <c r="K679">
        <v>1120</v>
      </c>
      <c r="L679">
        <v>418</v>
      </c>
      <c r="M679">
        <v>702</v>
      </c>
      <c r="O679" t="s">
        <v>1206</v>
      </c>
      <c r="P679">
        <f t="shared" si="68"/>
        <v>2354</v>
      </c>
    </row>
    <row r="680" spans="1:16" x14ac:dyDescent="0.25">
      <c r="A680" t="s">
        <v>1205</v>
      </c>
      <c r="B680">
        <v>2367</v>
      </c>
      <c r="C680">
        <v>1168</v>
      </c>
      <c r="D680">
        <v>1199</v>
      </c>
      <c r="E680">
        <v>429</v>
      </c>
      <c r="F680">
        <v>257</v>
      </c>
      <c r="G680">
        <v>172</v>
      </c>
      <c r="H680">
        <v>740</v>
      </c>
      <c r="I680">
        <v>454</v>
      </c>
      <c r="J680">
        <v>286</v>
      </c>
      <c r="K680">
        <v>1198</v>
      </c>
      <c r="L680">
        <v>457</v>
      </c>
      <c r="M680">
        <v>741</v>
      </c>
      <c r="O680" t="s">
        <v>1205</v>
      </c>
      <c r="P680">
        <f t="shared" si="68"/>
        <v>2367</v>
      </c>
    </row>
    <row r="681" spans="1:16" x14ac:dyDescent="0.25">
      <c r="A681" t="s">
        <v>1204</v>
      </c>
      <c r="B681">
        <v>2464</v>
      </c>
      <c r="C681">
        <v>1204</v>
      </c>
      <c r="D681">
        <v>1260</v>
      </c>
      <c r="E681">
        <v>461</v>
      </c>
      <c r="F681">
        <v>285</v>
      </c>
      <c r="G681">
        <v>176</v>
      </c>
      <c r="H681">
        <v>761</v>
      </c>
      <c r="I681">
        <v>467</v>
      </c>
      <c r="J681">
        <v>294</v>
      </c>
      <c r="K681">
        <v>1242</v>
      </c>
      <c r="L681">
        <v>452</v>
      </c>
      <c r="M681">
        <v>790</v>
      </c>
      <c r="O681" t="s">
        <v>1204</v>
      </c>
      <c r="P681">
        <f t="shared" si="68"/>
        <v>2464</v>
      </c>
    </row>
    <row r="682" spans="1:16" x14ac:dyDescent="0.25">
      <c r="A682" t="s">
        <v>1203</v>
      </c>
      <c r="B682">
        <v>2288</v>
      </c>
      <c r="C682">
        <v>1111</v>
      </c>
      <c r="D682">
        <v>1177</v>
      </c>
      <c r="E682">
        <v>447</v>
      </c>
      <c r="F682">
        <v>260</v>
      </c>
      <c r="G682">
        <v>187</v>
      </c>
      <c r="H682">
        <v>708</v>
      </c>
      <c r="I682">
        <v>426</v>
      </c>
      <c r="J682">
        <v>282</v>
      </c>
      <c r="K682">
        <v>1133</v>
      </c>
      <c r="L682">
        <v>425</v>
      </c>
      <c r="M682">
        <v>708</v>
      </c>
      <c r="O682" t="s">
        <v>1203</v>
      </c>
      <c r="P682">
        <f t="shared" si="68"/>
        <v>2288</v>
      </c>
    </row>
    <row r="683" spans="1:16" x14ac:dyDescent="0.25">
      <c r="A683" t="s">
        <v>1202</v>
      </c>
      <c r="B683">
        <v>2371</v>
      </c>
      <c r="C683">
        <v>1149</v>
      </c>
      <c r="D683">
        <v>1222</v>
      </c>
      <c r="E683">
        <v>484</v>
      </c>
      <c r="F683">
        <v>296</v>
      </c>
      <c r="G683">
        <v>188</v>
      </c>
      <c r="H683">
        <v>712</v>
      </c>
      <c r="I683">
        <v>422</v>
      </c>
      <c r="J683">
        <v>290</v>
      </c>
      <c r="K683">
        <v>1175</v>
      </c>
      <c r="L683">
        <v>431</v>
      </c>
      <c r="M683">
        <v>744</v>
      </c>
      <c r="O683" t="s">
        <v>1202</v>
      </c>
      <c r="P683">
        <f t="shared" si="68"/>
        <v>2371</v>
      </c>
    </row>
    <row r="684" spans="1:16" x14ac:dyDescent="0.25">
      <c r="A684" t="s">
        <v>1201</v>
      </c>
      <c r="B684">
        <v>2228</v>
      </c>
      <c r="C684">
        <v>1060</v>
      </c>
      <c r="D684">
        <v>1168</v>
      </c>
      <c r="E684">
        <v>460</v>
      </c>
      <c r="F684">
        <v>266</v>
      </c>
      <c r="G684">
        <v>194</v>
      </c>
      <c r="H684">
        <v>687</v>
      </c>
      <c r="I684">
        <v>401</v>
      </c>
      <c r="J684">
        <v>286</v>
      </c>
      <c r="K684">
        <v>1081</v>
      </c>
      <c r="L684">
        <v>393</v>
      </c>
      <c r="M684">
        <v>688</v>
      </c>
      <c r="O684" t="s">
        <v>1201</v>
      </c>
      <c r="P684">
        <f t="shared" si="68"/>
        <v>2228</v>
      </c>
    </row>
    <row r="685" spans="1:16" x14ac:dyDescent="0.25">
      <c r="A685" t="s">
        <v>1200</v>
      </c>
      <c r="B685">
        <v>2323</v>
      </c>
      <c r="C685">
        <v>1126</v>
      </c>
      <c r="D685">
        <v>1197</v>
      </c>
      <c r="E685">
        <v>480</v>
      </c>
      <c r="F685">
        <v>284</v>
      </c>
      <c r="G685">
        <v>196</v>
      </c>
      <c r="H685">
        <v>697</v>
      </c>
      <c r="I685">
        <v>409</v>
      </c>
      <c r="J685">
        <v>288</v>
      </c>
      <c r="K685">
        <v>1146</v>
      </c>
      <c r="L685">
        <v>433</v>
      </c>
      <c r="M685">
        <v>713</v>
      </c>
      <c r="O685" t="s">
        <v>1200</v>
      </c>
      <c r="P685">
        <f t="shared" si="68"/>
        <v>2323</v>
      </c>
    </row>
    <row r="686" spans="1:16" x14ac:dyDescent="0.25">
      <c r="A686" t="s">
        <v>1199</v>
      </c>
      <c r="B686">
        <v>2369</v>
      </c>
      <c r="C686">
        <v>1185</v>
      </c>
      <c r="D686">
        <v>1184</v>
      </c>
      <c r="E686">
        <v>451</v>
      </c>
      <c r="F686">
        <v>271</v>
      </c>
      <c r="G686">
        <v>180</v>
      </c>
      <c r="H686">
        <v>745</v>
      </c>
      <c r="I686">
        <v>446</v>
      </c>
      <c r="J686">
        <v>299</v>
      </c>
      <c r="K686">
        <v>1173</v>
      </c>
      <c r="L686">
        <v>468</v>
      </c>
      <c r="M686">
        <v>705</v>
      </c>
      <c r="O686" t="s">
        <v>1199</v>
      </c>
      <c r="P686">
        <f t="shared" si="68"/>
        <v>2369</v>
      </c>
    </row>
    <row r="687" spans="1:16" x14ac:dyDescent="0.25">
      <c r="A687" t="s">
        <v>1198</v>
      </c>
      <c r="B687">
        <v>2276</v>
      </c>
      <c r="C687">
        <v>1126</v>
      </c>
      <c r="D687">
        <v>1150</v>
      </c>
      <c r="E687">
        <v>455</v>
      </c>
      <c r="F687">
        <v>282</v>
      </c>
      <c r="G687">
        <v>173</v>
      </c>
      <c r="H687">
        <v>733</v>
      </c>
      <c r="I687">
        <v>447</v>
      </c>
      <c r="J687">
        <v>286</v>
      </c>
      <c r="K687">
        <v>1088</v>
      </c>
      <c r="L687">
        <v>397</v>
      </c>
      <c r="M687">
        <v>691</v>
      </c>
      <c r="O687" t="s">
        <v>1198</v>
      </c>
      <c r="P687">
        <f t="shared" si="68"/>
        <v>2276</v>
      </c>
    </row>
    <row r="688" spans="1:16" x14ac:dyDescent="0.25">
      <c r="A688" t="s">
        <v>1197</v>
      </c>
      <c r="B688">
        <v>2316</v>
      </c>
      <c r="C688">
        <v>1128</v>
      </c>
      <c r="D688">
        <v>1188</v>
      </c>
      <c r="E688">
        <v>451</v>
      </c>
      <c r="F688">
        <v>252</v>
      </c>
      <c r="G688">
        <v>199</v>
      </c>
      <c r="H688">
        <v>701</v>
      </c>
      <c r="I688">
        <v>414</v>
      </c>
      <c r="J688">
        <v>287</v>
      </c>
      <c r="K688">
        <v>1164</v>
      </c>
      <c r="L688">
        <v>462</v>
      </c>
      <c r="M688">
        <v>702</v>
      </c>
      <c r="O688" t="s">
        <v>1197</v>
      </c>
      <c r="P688">
        <f t="shared" si="68"/>
        <v>2316</v>
      </c>
    </row>
    <row r="689" spans="1:16" x14ac:dyDescent="0.25">
      <c r="A689" t="s">
        <v>1196</v>
      </c>
      <c r="B689">
        <v>2378</v>
      </c>
      <c r="C689">
        <v>1142</v>
      </c>
      <c r="D689">
        <v>1236</v>
      </c>
      <c r="E689">
        <v>437</v>
      </c>
      <c r="F689">
        <v>252</v>
      </c>
      <c r="G689">
        <v>185</v>
      </c>
      <c r="H689">
        <v>761</v>
      </c>
      <c r="I689">
        <v>453</v>
      </c>
      <c r="J689">
        <v>308</v>
      </c>
      <c r="K689">
        <v>1180</v>
      </c>
      <c r="L689">
        <v>437</v>
      </c>
      <c r="M689">
        <v>743</v>
      </c>
      <c r="O689" t="s">
        <v>1196</v>
      </c>
      <c r="P689">
        <f t="shared" si="68"/>
        <v>2378</v>
      </c>
    </row>
    <row r="690" spans="1:16" x14ac:dyDescent="0.25">
      <c r="A690" t="s">
        <v>1195</v>
      </c>
      <c r="B690">
        <v>2488</v>
      </c>
      <c r="C690">
        <v>1237</v>
      </c>
      <c r="D690">
        <v>1251</v>
      </c>
      <c r="E690">
        <v>466</v>
      </c>
      <c r="F690">
        <v>276</v>
      </c>
      <c r="G690">
        <v>190</v>
      </c>
      <c r="H690">
        <v>823</v>
      </c>
      <c r="I690">
        <v>487</v>
      </c>
      <c r="J690">
        <v>336</v>
      </c>
      <c r="K690">
        <v>1199</v>
      </c>
      <c r="L690">
        <v>474</v>
      </c>
      <c r="M690">
        <v>725</v>
      </c>
      <c r="O690" t="s">
        <v>1195</v>
      </c>
      <c r="P690">
        <f t="shared" si="68"/>
        <v>2488</v>
      </c>
    </row>
    <row r="691" spans="1:16" x14ac:dyDescent="0.25">
      <c r="A691" t="s">
        <v>1194</v>
      </c>
      <c r="B691">
        <v>2531</v>
      </c>
      <c r="C691">
        <v>1197</v>
      </c>
      <c r="D691">
        <v>1334</v>
      </c>
      <c r="E691">
        <v>462</v>
      </c>
      <c r="F691">
        <v>272</v>
      </c>
      <c r="G691">
        <v>190</v>
      </c>
      <c r="H691">
        <v>840</v>
      </c>
      <c r="I691">
        <v>488</v>
      </c>
      <c r="J691">
        <v>352</v>
      </c>
      <c r="K691">
        <v>1229</v>
      </c>
      <c r="L691">
        <v>437</v>
      </c>
      <c r="M691">
        <v>792</v>
      </c>
      <c r="O691" t="s">
        <v>1194</v>
      </c>
      <c r="P691">
        <f t="shared" si="68"/>
        <v>2531</v>
      </c>
    </row>
    <row r="692" spans="1:16" x14ac:dyDescent="0.25">
      <c r="A692" t="s">
        <v>1193</v>
      </c>
      <c r="B692">
        <v>2508</v>
      </c>
      <c r="C692">
        <v>1190</v>
      </c>
      <c r="D692">
        <v>1318</v>
      </c>
      <c r="E692">
        <v>466</v>
      </c>
      <c r="F692">
        <v>273</v>
      </c>
      <c r="G692">
        <v>193</v>
      </c>
      <c r="H692">
        <v>765</v>
      </c>
      <c r="I692">
        <v>444</v>
      </c>
      <c r="J692">
        <v>321</v>
      </c>
      <c r="K692">
        <v>1277</v>
      </c>
      <c r="L692">
        <v>473</v>
      </c>
      <c r="M692">
        <v>804</v>
      </c>
      <c r="O692" t="s">
        <v>1193</v>
      </c>
      <c r="P692">
        <f t="shared" si="68"/>
        <v>2508</v>
      </c>
    </row>
    <row r="693" spans="1:16" x14ac:dyDescent="0.25">
      <c r="A693" t="s">
        <v>1192</v>
      </c>
      <c r="B693">
        <v>2599</v>
      </c>
      <c r="C693">
        <v>1293</v>
      </c>
      <c r="D693">
        <v>1306</v>
      </c>
      <c r="E693">
        <v>470</v>
      </c>
      <c r="F693">
        <v>277</v>
      </c>
      <c r="G693">
        <v>193</v>
      </c>
      <c r="H693">
        <v>807</v>
      </c>
      <c r="I693">
        <v>461</v>
      </c>
      <c r="J693">
        <v>346</v>
      </c>
      <c r="K693">
        <v>1322</v>
      </c>
      <c r="L693">
        <v>555</v>
      </c>
      <c r="M693">
        <v>767</v>
      </c>
      <c r="O693" t="s">
        <v>1192</v>
      </c>
      <c r="P693">
        <f t="shared" si="68"/>
        <v>2599</v>
      </c>
    </row>
    <row r="694" spans="1:16" x14ac:dyDescent="0.25">
      <c r="A694" t="s">
        <v>1191</v>
      </c>
      <c r="B694">
        <v>2567</v>
      </c>
      <c r="C694">
        <v>1222</v>
      </c>
      <c r="D694">
        <v>1345</v>
      </c>
      <c r="E694">
        <v>497</v>
      </c>
      <c r="F694">
        <v>282</v>
      </c>
      <c r="G694">
        <v>215</v>
      </c>
      <c r="H694">
        <v>806</v>
      </c>
      <c r="I694">
        <v>453</v>
      </c>
      <c r="J694">
        <v>353</v>
      </c>
      <c r="K694">
        <v>1264</v>
      </c>
      <c r="L694">
        <v>487</v>
      </c>
      <c r="M694">
        <v>777</v>
      </c>
      <c r="O694" t="s">
        <v>1191</v>
      </c>
      <c r="P694">
        <f t="shared" si="68"/>
        <v>2567</v>
      </c>
    </row>
    <row r="695" spans="1:16" x14ac:dyDescent="0.25">
      <c r="A695" t="s">
        <v>1190</v>
      </c>
      <c r="B695">
        <v>2587</v>
      </c>
      <c r="C695">
        <v>1257</v>
      </c>
      <c r="D695">
        <v>1330</v>
      </c>
      <c r="E695">
        <v>516</v>
      </c>
      <c r="F695">
        <v>308</v>
      </c>
      <c r="G695">
        <v>208</v>
      </c>
      <c r="H695">
        <v>781</v>
      </c>
      <c r="I695">
        <v>468</v>
      </c>
      <c r="J695">
        <v>313</v>
      </c>
      <c r="K695">
        <v>1290</v>
      </c>
      <c r="L695">
        <v>481</v>
      </c>
      <c r="M695">
        <v>809</v>
      </c>
      <c r="O695" t="s">
        <v>1190</v>
      </c>
      <c r="P695">
        <f t="shared" si="68"/>
        <v>2587</v>
      </c>
    </row>
    <row r="696" spans="1:16" x14ac:dyDescent="0.25">
      <c r="A696" t="s">
        <v>1189</v>
      </c>
      <c r="B696">
        <v>2663</v>
      </c>
      <c r="C696">
        <v>1283</v>
      </c>
      <c r="D696">
        <v>1380</v>
      </c>
      <c r="E696">
        <v>483</v>
      </c>
      <c r="F696">
        <v>266</v>
      </c>
      <c r="G696">
        <v>217</v>
      </c>
      <c r="H696">
        <v>841</v>
      </c>
      <c r="I696">
        <v>472</v>
      </c>
      <c r="J696">
        <v>369</v>
      </c>
      <c r="K696">
        <v>1339</v>
      </c>
      <c r="L696">
        <v>545</v>
      </c>
      <c r="M696">
        <v>794</v>
      </c>
      <c r="O696" t="s">
        <v>1189</v>
      </c>
      <c r="P696">
        <f t="shared" si="68"/>
        <v>2663</v>
      </c>
    </row>
    <row r="697" spans="1:16" x14ac:dyDescent="0.25">
      <c r="A697" t="s">
        <v>1188</v>
      </c>
      <c r="B697">
        <v>2804</v>
      </c>
      <c r="C697">
        <v>1384</v>
      </c>
      <c r="D697">
        <v>1420</v>
      </c>
      <c r="E697">
        <v>501</v>
      </c>
      <c r="F697">
        <v>296</v>
      </c>
      <c r="G697">
        <v>205</v>
      </c>
      <c r="H697">
        <v>891</v>
      </c>
      <c r="I697">
        <v>523</v>
      </c>
      <c r="J697">
        <v>368</v>
      </c>
      <c r="K697">
        <v>1412</v>
      </c>
      <c r="L697">
        <v>565</v>
      </c>
      <c r="M697">
        <v>847</v>
      </c>
      <c r="O697" t="s">
        <v>1188</v>
      </c>
      <c r="P697">
        <f t="shared" si="68"/>
        <v>2804</v>
      </c>
    </row>
    <row r="698" spans="1:16" x14ac:dyDescent="0.25">
      <c r="A698" t="s">
        <v>1187</v>
      </c>
      <c r="B698">
        <v>2748</v>
      </c>
      <c r="C698">
        <v>1338</v>
      </c>
      <c r="D698">
        <v>1410</v>
      </c>
      <c r="E698">
        <v>503</v>
      </c>
      <c r="F698">
        <v>291</v>
      </c>
      <c r="G698">
        <v>212</v>
      </c>
      <c r="H698">
        <v>799</v>
      </c>
      <c r="I698">
        <v>478</v>
      </c>
      <c r="J698">
        <v>321</v>
      </c>
      <c r="K698">
        <v>1446</v>
      </c>
      <c r="L698">
        <v>569</v>
      </c>
      <c r="M698">
        <v>877</v>
      </c>
      <c r="O698" t="s">
        <v>1187</v>
      </c>
      <c r="P698">
        <f t="shared" si="68"/>
        <v>2748</v>
      </c>
    </row>
    <row r="699" spans="1:16" x14ac:dyDescent="0.25">
      <c r="A699" t="s">
        <v>1186</v>
      </c>
      <c r="B699">
        <v>2722</v>
      </c>
      <c r="C699">
        <v>1308</v>
      </c>
      <c r="D699">
        <v>1414</v>
      </c>
      <c r="E699">
        <v>491</v>
      </c>
      <c r="F699">
        <v>286</v>
      </c>
      <c r="G699">
        <v>205</v>
      </c>
      <c r="H699">
        <v>826</v>
      </c>
      <c r="I699">
        <v>479</v>
      </c>
      <c r="J699">
        <v>347</v>
      </c>
      <c r="K699">
        <v>1405</v>
      </c>
      <c r="L699">
        <v>543</v>
      </c>
      <c r="M699">
        <v>862</v>
      </c>
      <c r="O699" t="s">
        <v>1186</v>
      </c>
      <c r="P699">
        <f t="shared" si="68"/>
        <v>2722</v>
      </c>
    </row>
    <row r="700" spans="1:16" x14ac:dyDescent="0.25">
      <c r="A700" t="s">
        <v>1185</v>
      </c>
      <c r="B700">
        <v>2839</v>
      </c>
      <c r="C700">
        <v>1359</v>
      </c>
      <c r="D700">
        <v>1480</v>
      </c>
      <c r="E700">
        <v>534</v>
      </c>
      <c r="F700">
        <v>304</v>
      </c>
      <c r="G700">
        <v>230</v>
      </c>
      <c r="H700">
        <v>862</v>
      </c>
      <c r="I700">
        <v>505</v>
      </c>
      <c r="J700">
        <v>357</v>
      </c>
      <c r="K700">
        <v>1443</v>
      </c>
      <c r="L700">
        <v>550</v>
      </c>
      <c r="M700">
        <v>893</v>
      </c>
      <c r="O700" t="s">
        <v>1185</v>
      </c>
      <c r="P700">
        <f t="shared" si="68"/>
        <v>2839</v>
      </c>
    </row>
    <row r="701" spans="1:16" x14ac:dyDescent="0.25">
      <c r="A701" t="s">
        <v>1184</v>
      </c>
      <c r="B701">
        <v>2964</v>
      </c>
      <c r="C701">
        <v>1444</v>
      </c>
      <c r="D701">
        <v>1520</v>
      </c>
      <c r="E701">
        <v>522</v>
      </c>
      <c r="F701">
        <v>304</v>
      </c>
      <c r="G701">
        <v>218</v>
      </c>
      <c r="H701">
        <v>873</v>
      </c>
      <c r="I701">
        <v>514</v>
      </c>
      <c r="J701">
        <v>359</v>
      </c>
      <c r="K701">
        <v>1569</v>
      </c>
      <c r="L701">
        <v>626</v>
      </c>
      <c r="M701">
        <v>943</v>
      </c>
      <c r="O701" t="s">
        <v>1184</v>
      </c>
      <c r="P701">
        <f t="shared" si="68"/>
        <v>2964</v>
      </c>
    </row>
    <row r="702" spans="1:16" x14ac:dyDescent="0.25">
      <c r="A702" t="s">
        <v>1183</v>
      </c>
      <c r="B702">
        <v>417</v>
      </c>
      <c r="C702">
        <v>212</v>
      </c>
      <c r="D702">
        <v>205</v>
      </c>
      <c r="E702">
        <v>69</v>
      </c>
      <c r="F702">
        <v>45</v>
      </c>
      <c r="G702">
        <v>24</v>
      </c>
      <c r="H702">
        <v>120</v>
      </c>
      <c r="I702">
        <v>72</v>
      </c>
      <c r="J702">
        <v>48</v>
      </c>
      <c r="K702">
        <v>228</v>
      </c>
      <c r="L702">
        <v>95</v>
      </c>
      <c r="M702">
        <v>133</v>
      </c>
      <c r="O702" t="s">
        <v>1183</v>
      </c>
      <c r="P702">
        <f t="shared" si="68"/>
        <v>417</v>
      </c>
    </row>
    <row r="703" spans="1:16" x14ac:dyDescent="0.25">
      <c r="A703">
        <v>2007</v>
      </c>
      <c r="B703">
        <v>133022</v>
      </c>
      <c r="C703">
        <v>64797</v>
      </c>
      <c r="D703">
        <v>68225</v>
      </c>
      <c r="E703">
        <v>24447</v>
      </c>
      <c r="F703">
        <v>14413</v>
      </c>
      <c r="G703">
        <v>10034</v>
      </c>
      <c r="H703">
        <v>40827</v>
      </c>
      <c r="I703">
        <v>24299</v>
      </c>
      <c r="J703">
        <v>16528</v>
      </c>
      <c r="K703">
        <v>67748</v>
      </c>
      <c r="L703">
        <v>26085</v>
      </c>
      <c r="M703">
        <v>41663</v>
      </c>
      <c r="O703">
        <v>2007</v>
      </c>
      <c r="P703">
        <f t="shared" si="68"/>
        <v>133022</v>
      </c>
    </row>
    <row r="704" spans="1:16" x14ac:dyDescent="0.25">
      <c r="A704" t="s">
        <v>1182</v>
      </c>
      <c r="B704">
        <v>2532</v>
      </c>
      <c r="C704">
        <v>1247</v>
      </c>
      <c r="D704">
        <v>1285</v>
      </c>
      <c r="E704">
        <v>402</v>
      </c>
      <c r="F704">
        <v>239</v>
      </c>
      <c r="G704">
        <v>163</v>
      </c>
      <c r="H704">
        <v>708</v>
      </c>
      <c r="I704">
        <v>423</v>
      </c>
      <c r="J704">
        <v>285</v>
      </c>
      <c r="K704">
        <v>1422</v>
      </c>
      <c r="L704">
        <v>585</v>
      </c>
      <c r="M704">
        <v>837</v>
      </c>
      <c r="O704" t="s">
        <v>1182</v>
      </c>
      <c r="P704">
        <f t="shared" si="68"/>
        <v>2532</v>
      </c>
    </row>
    <row r="705" spans="1:16" x14ac:dyDescent="0.25">
      <c r="A705" t="s">
        <v>1181</v>
      </c>
      <c r="B705">
        <v>3045</v>
      </c>
      <c r="C705">
        <v>1430</v>
      </c>
      <c r="D705">
        <v>1615</v>
      </c>
      <c r="E705">
        <v>523</v>
      </c>
      <c r="F705">
        <v>291</v>
      </c>
      <c r="G705">
        <v>232</v>
      </c>
      <c r="H705">
        <v>820</v>
      </c>
      <c r="I705">
        <v>456</v>
      </c>
      <c r="J705">
        <v>364</v>
      </c>
      <c r="K705">
        <v>1702</v>
      </c>
      <c r="L705">
        <v>683</v>
      </c>
      <c r="M705">
        <v>1019</v>
      </c>
      <c r="O705" t="s">
        <v>1181</v>
      </c>
      <c r="P705">
        <f t="shared" si="68"/>
        <v>3045</v>
      </c>
    </row>
    <row r="706" spans="1:16" x14ac:dyDescent="0.25">
      <c r="A706" t="s">
        <v>1180</v>
      </c>
      <c r="B706">
        <v>2928</v>
      </c>
      <c r="C706">
        <v>1400</v>
      </c>
      <c r="D706">
        <v>1528</v>
      </c>
      <c r="E706">
        <v>493</v>
      </c>
      <c r="F706">
        <v>285</v>
      </c>
      <c r="G706">
        <v>208</v>
      </c>
      <c r="H706">
        <v>802</v>
      </c>
      <c r="I706">
        <v>459</v>
      </c>
      <c r="J706">
        <v>343</v>
      </c>
      <c r="K706">
        <v>1633</v>
      </c>
      <c r="L706">
        <v>656</v>
      </c>
      <c r="M706">
        <v>977</v>
      </c>
      <c r="O706" t="s">
        <v>1180</v>
      </c>
      <c r="P706">
        <f t="shared" si="68"/>
        <v>2928</v>
      </c>
    </row>
    <row r="707" spans="1:16" x14ac:dyDescent="0.25">
      <c r="A707" t="s">
        <v>1179</v>
      </c>
      <c r="B707">
        <v>2773</v>
      </c>
      <c r="C707">
        <v>1347</v>
      </c>
      <c r="D707">
        <v>1426</v>
      </c>
      <c r="E707">
        <v>524</v>
      </c>
      <c r="F707">
        <v>295</v>
      </c>
      <c r="G707">
        <v>229</v>
      </c>
      <c r="H707">
        <v>802</v>
      </c>
      <c r="I707">
        <v>489</v>
      </c>
      <c r="J707">
        <v>313</v>
      </c>
      <c r="K707">
        <v>1447</v>
      </c>
      <c r="L707">
        <v>563</v>
      </c>
      <c r="M707">
        <v>884</v>
      </c>
      <c r="O707" t="s">
        <v>1179</v>
      </c>
      <c r="P707">
        <f t="shared" si="68"/>
        <v>2773</v>
      </c>
    </row>
    <row r="708" spans="1:16" x14ac:dyDescent="0.25">
      <c r="A708" t="s">
        <v>1178</v>
      </c>
      <c r="B708">
        <v>2733</v>
      </c>
      <c r="C708">
        <v>1307</v>
      </c>
      <c r="D708">
        <v>1426</v>
      </c>
      <c r="E708">
        <v>477</v>
      </c>
      <c r="F708">
        <v>299</v>
      </c>
      <c r="G708">
        <v>178</v>
      </c>
      <c r="H708">
        <v>758</v>
      </c>
      <c r="I708">
        <v>454</v>
      </c>
      <c r="J708">
        <v>304</v>
      </c>
      <c r="K708">
        <v>1498</v>
      </c>
      <c r="L708">
        <v>554</v>
      </c>
      <c r="M708">
        <v>944</v>
      </c>
      <c r="O708" t="s">
        <v>1178</v>
      </c>
      <c r="P708">
        <f t="shared" si="68"/>
        <v>2733</v>
      </c>
    </row>
    <row r="709" spans="1:16" x14ac:dyDescent="0.25">
      <c r="A709" t="s">
        <v>1177</v>
      </c>
      <c r="B709">
        <v>2676</v>
      </c>
      <c r="C709">
        <v>1341</v>
      </c>
      <c r="D709">
        <v>1335</v>
      </c>
      <c r="E709">
        <v>475</v>
      </c>
      <c r="F709">
        <v>295</v>
      </c>
      <c r="G709">
        <v>180</v>
      </c>
      <c r="H709">
        <v>750</v>
      </c>
      <c r="I709">
        <v>466</v>
      </c>
      <c r="J709">
        <v>284</v>
      </c>
      <c r="K709">
        <v>1451</v>
      </c>
      <c r="L709">
        <v>580</v>
      </c>
      <c r="M709">
        <v>871</v>
      </c>
      <c r="O709" t="s">
        <v>1177</v>
      </c>
      <c r="P709">
        <f t="shared" si="68"/>
        <v>2676</v>
      </c>
    </row>
    <row r="710" spans="1:16" x14ac:dyDescent="0.25">
      <c r="A710" t="s">
        <v>1176</v>
      </c>
      <c r="B710">
        <v>2703</v>
      </c>
      <c r="C710">
        <v>1274</v>
      </c>
      <c r="D710">
        <v>1429</v>
      </c>
      <c r="E710">
        <v>476</v>
      </c>
      <c r="F710">
        <v>275</v>
      </c>
      <c r="G710">
        <v>201</v>
      </c>
      <c r="H710">
        <v>811</v>
      </c>
      <c r="I710">
        <v>481</v>
      </c>
      <c r="J710">
        <v>330</v>
      </c>
      <c r="K710">
        <v>1416</v>
      </c>
      <c r="L710">
        <v>518</v>
      </c>
      <c r="M710">
        <v>898</v>
      </c>
      <c r="O710" t="s">
        <v>1176</v>
      </c>
      <c r="P710">
        <f t="shared" si="68"/>
        <v>2703</v>
      </c>
    </row>
    <row r="711" spans="1:16" x14ac:dyDescent="0.25">
      <c r="A711" t="s">
        <v>1175</v>
      </c>
      <c r="B711">
        <v>2821</v>
      </c>
      <c r="C711">
        <v>1339</v>
      </c>
      <c r="D711">
        <v>1482</v>
      </c>
      <c r="E711">
        <v>494</v>
      </c>
      <c r="F711">
        <v>273</v>
      </c>
      <c r="G711">
        <v>221</v>
      </c>
      <c r="H711">
        <v>804</v>
      </c>
      <c r="I711">
        <v>475</v>
      </c>
      <c r="J711">
        <v>329</v>
      </c>
      <c r="K711">
        <v>1523</v>
      </c>
      <c r="L711">
        <v>591</v>
      </c>
      <c r="M711">
        <v>932</v>
      </c>
      <c r="O711" t="s">
        <v>1175</v>
      </c>
      <c r="P711">
        <f t="shared" ref="P711:P774" si="69">B711</f>
        <v>2821</v>
      </c>
    </row>
    <row r="712" spans="1:16" x14ac:dyDescent="0.25">
      <c r="A712" t="s">
        <v>1174</v>
      </c>
      <c r="B712">
        <v>2775</v>
      </c>
      <c r="C712">
        <v>1334</v>
      </c>
      <c r="D712">
        <v>1441</v>
      </c>
      <c r="E712">
        <v>462</v>
      </c>
      <c r="F712">
        <v>271</v>
      </c>
      <c r="G712">
        <v>191</v>
      </c>
      <c r="H712">
        <v>772</v>
      </c>
      <c r="I712">
        <v>464</v>
      </c>
      <c r="J712">
        <v>308</v>
      </c>
      <c r="K712">
        <v>1541</v>
      </c>
      <c r="L712">
        <v>599</v>
      </c>
      <c r="M712">
        <v>942</v>
      </c>
      <c r="O712" t="s">
        <v>1174</v>
      </c>
      <c r="P712">
        <f t="shared" si="69"/>
        <v>2775</v>
      </c>
    </row>
    <row r="713" spans="1:16" x14ac:dyDescent="0.25">
      <c r="A713" t="s">
        <v>1173</v>
      </c>
      <c r="B713">
        <v>2840</v>
      </c>
      <c r="C713">
        <v>1433</v>
      </c>
      <c r="D713">
        <v>1407</v>
      </c>
      <c r="E713">
        <v>498</v>
      </c>
      <c r="F713">
        <v>296</v>
      </c>
      <c r="G713">
        <v>202</v>
      </c>
      <c r="H713">
        <v>779</v>
      </c>
      <c r="I713">
        <v>493</v>
      </c>
      <c r="J713">
        <v>286</v>
      </c>
      <c r="K713">
        <v>1563</v>
      </c>
      <c r="L713">
        <v>644</v>
      </c>
      <c r="M713">
        <v>919</v>
      </c>
      <c r="O713" t="s">
        <v>1173</v>
      </c>
      <c r="P713">
        <f t="shared" si="69"/>
        <v>2840</v>
      </c>
    </row>
    <row r="714" spans="1:16" x14ac:dyDescent="0.25">
      <c r="A714" t="s">
        <v>1172</v>
      </c>
      <c r="B714">
        <v>2718</v>
      </c>
      <c r="C714">
        <v>1312</v>
      </c>
      <c r="D714">
        <v>1406</v>
      </c>
      <c r="E714">
        <v>499</v>
      </c>
      <c r="F714">
        <v>308</v>
      </c>
      <c r="G714">
        <v>191</v>
      </c>
      <c r="H714">
        <v>759</v>
      </c>
      <c r="I714">
        <v>458</v>
      </c>
      <c r="J714">
        <v>301</v>
      </c>
      <c r="K714">
        <v>1460</v>
      </c>
      <c r="L714">
        <v>546</v>
      </c>
      <c r="M714">
        <v>914</v>
      </c>
      <c r="O714" t="s">
        <v>1172</v>
      </c>
      <c r="P714">
        <f t="shared" si="69"/>
        <v>2718</v>
      </c>
    </row>
    <row r="715" spans="1:16" x14ac:dyDescent="0.25">
      <c r="A715" t="s">
        <v>1171</v>
      </c>
      <c r="B715">
        <v>2664</v>
      </c>
      <c r="C715">
        <v>1285</v>
      </c>
      <c r="D715">
        <v>1379</v>
      </c>
      <c r="E715">
        <v>478</v>
      </c>
      <c r="F715">
        <v>258</v>
      </c>
      <c r="G715">
        <v>220</v>
      </c>
      <c r="H715">
        <v>801</v>
      </c>
      <c r="I715">
        <v>485</v>
      </c>
      <c r="J715">
        <v>316</v>
      </c>
      <c r="K715">
        <v>1385</v>
      </c>
      <c r="L715">
        <v>542</v>
      </c>
      <c r="M715">
        <v>843</v>
      </c>
      <c r="O715" t="s">
        <v>1171</v>
      </c>
      <c r="P715">
        <f t="shared" si="69"/>
        <v>2664</v>
      </c>
    </row>
    <row r="716" spans="1:16" x14ac:dyDescent="0.25">
      <c r="A716" t="s">
        <v>1170</v>
      </c>
      <c r="B716">
        <v>2700</v>
      </c>
      <c r="C716">
        <v>1274</v>
      </c>
      <c r="D716">
        <v>1426</v>
      </c>
      <c r="E716">
        <v>458</v>
      </c>
      <c r="F716">
        <v>272</v>
      </c>
      <c r="G716">
        <v>186</v>
      </c>
      <c r="H716">
        <v>771</v>
      </c>
      <c r="I716">
        <v>439</v>
      </c>
      <c r="J716">
        <v>332</v>
      </c>
      <c r="K716">
        <v>1471</v>
      </c>
      <c r="L716">
        <v>563</v>
      </c>
      <c r="M716">
        <v>908</v>
      </c>
      <c r="O716" t="s">
        <v>1170</v>
      </c>
      <c r="P716">
        <f t="shared" si="69"/>
        <v>2700</v>
      </c>
    </row>
    <row r="717" spans="1:16" x14ac:dyDescent="0.25">
      <c r="A717" t="s">
        <v>1169</v>
      </c>
      <c r="B717">
        <v>2712</v>
      </c>
      <c r="C717">
        <v>1271</v>
      </c>
      <c r="D717">
        <v>1441</v>
      </c>
      <c r="E717">
        <v>473</v>
      </c>
      <c r="F717">
        <v>288</v>
      </c>
      <c r="G717">
        <v>185</v>
      </c>
      <c r="H717">
        <v>766</v>
      </c>
      <c r="I717">
        <v>431</v>
      </c>
      <c r="J717">
        <v>335</v>
      </c>
      <c r="K717">
        <v>1473</v>
      </c>
      <c r="L717">
        <v>552</v>
      </c>
      <c r="M717">
        <v>921</v>
      </c>
      <c r="O717" t="s">
        <v>1169</v>
      </c>
      <c r="P717">
        <f t="shared" si="69"/>
        <v>2712</v>
      </c>
    </row>
    <row r="718" spans="1:16" x14ac:dyDescent="0.25">
      <c r="A718" t="s">
        <v>1168</v>
      </c>
      <c r="B718">
        <v>2643</v>
      </c>
      <c r="C718">
        <v>1273</v>
      </c>
      <c r="D718">
        <v>1370</v>
      </c>
      <c r="E718">
        <v>446</v>
      </c>
      <c r="F718">
        <v>278</v>
      </c>
      <c r="G718">
        <v>168</v>
      </c>
      <c r="H718">
        <v>793</v>
      </c>
      <c r="I718">
        <v>463</v>
      </c>
      <c r="J718">
        <v>330</v>
      </c>
      <c r="K718">
        <v>1404</v>
      </c>
      <c r="L718">
        <v>532</v>
      </c>
      <c r="M718">
        <v>872</v>
      </c>
      <c r="O718" t="s">
        <v>1168</v>
      </c>
      <c r="P718">
        <f t="shared" si="69"/>
        <v>2643</v>
      </c>
    </row>
    <row r="719" spans="1:16" x14ac:dyDescent="0.25">
      <c r="A719" t="s">
        <v>1167</v>
      </c>
      <c r="B719">
        <v>2675</v>
      </c>
      <c r="C719">
        <v>1263</v>
      </c>
      <c r="D719">
        <v>1412</v>
      </c>
      <c r="E719">
        <v>472</v>
      </c>
      <c r="F719">
        <v>277</v>
      </c>
      <c r="G719">
        <v>195</v>
      </c>
      <c r="H719">
        <v>784</v>
      </c>
      <c r="I719">
        <v>456</v>
      </c>
      <c r="J719">
        <v>328</v>
      </c>
      <c r="K719">
        <v>1419</v>
      </c>
      <c r="L719">
        <v>530</v>
      </c>
      <c r="M719">
        <v>889</v>
      </c>
      <c r="O719" t="s">
        <v>1167</v>
      </c>
      <c r="P719">
        <f t="shared" si="69"/>
        <v>2675</v>
      </c>
    </row>
    <row r="720" spans="1:16" x14ac:dyDescent="0.25">
      <c r="A720" t="s">
        <v>1166</v>
      </c>
      <c r="B720">
        <v>2585</v>
      </c>
      <c r="C720">
        <v>1230</v>
      </c>
      <c r="D720">
        <v>1355</v>
      </c>
      <c r="E720">
        <v>455</v>
      </c>
      <c r="F720">
        <v>267</v>
      </c>
      <c r="G720">
        <v>188</v>
      </c>
      <c r="H720">
        <v>723</v>
      </c>
      <c r="I720">
        <v>441</v>
      </c>
      <c r="J720">
        <v>282</v>
      </c>
      <c r="K720">
        <v>1407</v>
      </c>
      <c r="L720">
        <v>522</v>
      </c>
      <c r="M720">
        <v>885</v>
      </c>
      <c r="O720" t="s">
        <v>1166</v>
      </c>
      <c r="P720">
        <f t="shared" si="69"/>
        <v>2585</v>
      </c>
    </row>
    <row r="721" spans="1:16" x14ac:dyDescent="0.25">
      <c r="A721" t="s">
        <v>1165</v>
      </c>
      <c r="B721">
        <v>2566</v>
      </c>
      <c r="C721">
        <v>1202</v>
      </c>
      <c r="D721">
        <v>1364</v>
      </c>
      <c r="E721">
        <v>468</v>
      </c>
      <c r="F721">
        <v>274</v>
      </c>
      <c r="G721">
        <v>194</v>
      </c>
      <c r="H721">
        <v>770</v>
      </c>
      <c r="I721">
        <v>457</v>
      </c>
      <c r="J721">
        <v>313</v>
      </c>
      <c r="K721">
        <v>1328</v>
      </c>
      <c r="L721">
        <v>471</v>
      </c>
      <c r="M721">
        <v>857</v>
      </c>
      <c r="O721" t="s">
        <v>1165</v>
      </c>
      <c r="P721">
        <f t="shared" si="69"/>
        <v>2566</v>
      </c>
    </row>
    <row r="722" spans="1:16" x14ac:dyDescent="0.25">
      <c r="A722" t="s">
        <v>1164</v>
      </c>
      <c r="B722">
        <v>2718</v>
      </c>
      <c r="C722">
        <v>1319</v>
      </c>
      <c r="D722">
        <v>1399</v>
      </c>
      <c r="E722">
        <v>493</v>
      </c>
      <c r="F722">
        <v>306</v>
      </c>
      <c r="G722">
        <v>187</v>
      </c>
      <c r="H722">
        <v>796</v>
      </c>
      <c r="I722">
        <v>488</v>
      </c>
      <c r="J722">
        <v>308</v>
      </c>
      <c r="K722">
        <v>1429</v>
      </c>
      <c r="L722">
        <v>525</v>
      </c>
      <c r="M722">
        <v>904</v>
      </c>
      <c r="O722" t="s">
        <v>1164</v>
      </c>
      <c r="P722">
        <f t="shared" si="69"/>
        <v>2718</v>
      </c>
    </row>
    <row r="723" spans="1:16" x14ac:dyDescent="0.25">
      <c r="A723" t="s">
        <v>1163</v>
      </c>
      <c r="B723">
        <v>2555</v>
      </c>
      <c r="C723">
        <v>1207</v>
      </c>
      <c r="D723">
        <v>1348</v>
      </c>
      <c r="E723">
        <v>447</v>
      </c>
      <c r="F723">
        <v>263</v>
      </c>
      <c r="G723">
        <v>184</v>
      </c>
      <c r="H723">
        <v>754</v>
      </c>
      <c r="I723">
        <v>449</v>
      </c>
      <c r="J723">
        <v>305</v>
      </c>
      <c r="K723">
        <v>1354</v>
      </c>
      <c r="L723">
        <v>495</v>
      </c>
      <c r="M723">
        <v>859</v>
      </c>
      <c r="O723" t="s">
        <v>1163</v>
      </c>
      <c r="P723">
        <f t="shared" si="69"/>
        <v>2555</v>
      </c>
    </row>
    <row r="724" spans="1:16" x14ac:dyDescent="0.25">
      <c r="A724" t="s">
        <v>1162</v>
      </c>
      <c r="B724">
        <v>2544</v>
      </c>
      <c r="C724">
        <v>1234</v>
      </c>
      <c r="D724">
        <v>1310</v>
      </c>
      <c r="E724">
        <v>464</v>
      </c>
      <c r="F724">
        <v>283</v>
      </c>
      <c r="G724">
        <v>181</v>
      </c>
      <c r="H724">
        <v>722</v>
      </c>
      <c r="I724">
        <v>431</v>
      </c>
      <c r="J724">
        <v>291</v>
      </c>
      <c r="K724">
        <v>1358</v>
      </c>
      <c r="L724">
        <v>520</v>
      </c>
      <c r="M724">
        <v>838</v>
      </c>
      <c r="O724" t="s">
        <v>1162</v>
      </c>
      <c r="P724">
        <f t="shared" si="69"/>
        <v>2544</v>
      </c>
    </row>
    <row r="725" spans="1:16" x14ac:dyDescent="0.25">
      <c r="A725" t="s">
        <v>1161</v>
      </c>
      <c r="B725">
        <v>2457</v>
      </c>
      <c r="C725">
        <v>1194</v>
      </c>
      <c r="D725">
        <v>1263</v>
      </c>
      <c r="E725">
        <v>457</v>
      </c>
      <c r="F725">
        <v>268</v>
      </c>
      <c r="G725">
        <v>189</v>
      </c>
      <c r="H725">
        <v>734</v>
      </c>
      <c r="I725">
        <v>453</v>
      </c>
      <c r="J725">
        <v>281</v>
      </c>
      <c r="K725">
        <v>1266</v>
      </c>
      <c r="L725">
        <v>473</v>
      </c>
      <c r="M725">
        <v>793</v>
      </c>
      <c r="O725" t="s">
        <v>1161</v>
      </c>
      <c r="P725">
        <f t="shared" si="69"/>
        <v>2457</v>
      </c>
    </row>
    <row r="726" spans="1:16" x14ac:dyDescent="0.25">
      <c r="A726" t="s">
        <v>1160</v>
      </c>
      <c r="B726">
        <v>2394</v>
      </c>
      <c r="C726">
        <v>1161</v>
      </c>
      <c r="D726">
        <v>1233</v>
      </c>
      <c r="E726">
        <v>455</v>
      </c>
      <c r="F726">
        <v>271</v>
      </c>
      <c r="G726">
        <v>184</v>
      </c>
      <c r="H726">
        <v>713</v>
      </c>
      <c r="I726">
        <v>423</v>
      </c>
      <c r="J726">
        <v>290</v>
      </c>
      <c r="K726">
        <v>1226</v>
      </c>
      <c r="L726">
        <v>467</v>
      </c>
      <c r="M726">
        <v>759</v>
      </c>
      <c r="O726" t="s">
        <v>1160</v>
      </c>
      <c r="P726">
        <f t="shared" si="69"/>
        <v>2394</v>
      </c>
    </row>
    <row r="727" spans="1:16" x14ac:dyDescent="0.25">
      <c r="A727" t="s">
        <v>1159</v>
      </c>
      <c r="B727">
        <v>2462</v>
      </c>
      <c r="C727">
        <v>1196</v>
      </c>
      <c r="D727">
        <v>1266</v>
      </c>
      <c r="E727">
        <v>468</v>
      </c>
      <c r="F727">
        <v>264</v>
      </c>
      <c r="G727">
        <v>204</v>
      </c>
      <c r="H727">
        <v>717</v>
      </c>
      <c r="I727">
        <v>439</v>
      </c>
      <c r="J727">
        <v>278</v>
      </c>
      <c r="K727">
        <v>1277</v>
      </c>
      <c r="L727">
        <v>493</v>
      </c>
      <c r="M727">
        <v>784</v>
      </c>
      <c r="O727" t="s">
        <v>1159</v>
      </c>
      <c r="P727">
        <f t="shared" si="69"/>
        <v>2462</v>
      </c>
    </row>
    <row r="728" spans="1:16" x14ac:dyDescent="0.25">
      <c r="A728" t="s">
        <v>1158</v>
      </c>
      <c r="B728">
        <v>2391</v>
      </c>
      <c r="C728">
        <v>1161</v>
      </c>
      <c r="D728">
        <v>1230</v>
      </c>
      <c r="E728">
        <v>463</v>
      </c>
      <c r="F728">
        <v>250</v>
      </c>
      <c r="G728">
        <v>213</v>
      </c>
      <c r="H728">
        <v>718</v>
      </c>
      <c r="I728">
        <v>434</v>
      </c>
      <c r="J728">
        <v>284</v>
      </c>
      <c r="K728">
        <v>1210</v>
      </c>
      <c r="L728">
        <v>477</v>
      </c>
      <c r="M728">
        <v>733</v>
      </c>
      <c r="O728" t="s">
        <v>1158</v>
      </c>
      <c r="P728">
        <f t="shared" si="69"/>
        <v>2391</v>
      </c>
    </row>
    <row r="729" spans="1:16" x14ac:dyDescent="0.25">
      <c r="A729" t="s">
        <v>1157</v>
      </c>
      <c r="B729">
        <v>2514</v>
      </c>
      <c r="C729">
        <v>1223</v>
      </c>
      <c r="D729">
        <v>1291</v>
      </c>
      <c r="E729">
        <v>484</v>
      </c>
      <c r="F729">
        <v>291</v>
      </c>
      <c r="G729">
        <v>193</v>
      </c>
      <c r="H729">
        <v>760</v>
      </c>
      <c r="I729">
        <v>448</v>
      </c>
      <c r="J729">
        <v>312</v>
      </c>
      <c r="K729">
        <v>1270</v>
      </c>
      <c r="L729">
        <v>484</v>
      </c>
      <c r="M729">
        <v>786</v>
      </c>
      <c r="O729" t="s">
        <v>1157</v>
      </c>
      <c r="P729">
        <f t="shared" si="69"/>
        <v>2514</v>
      </c>
    </row>
    <row r="730" spans="1:16" x14ac:dyDescent="0.25">
      <c r="A730" t="s">
        <v>1156</v>
      </c>
      <c r="B730">
        <v>2507</v>
      </c>
      <c r="C730">
        <v>1174</v>
      </c>
      <c r="D730">
        <v>1333</v>
      </c>
      <c r="E730">
        <v>429</v>
      </c>
      <c r="F730">
        <v>249</v>
      </c>
      <c r="G730">
        <v>180</v>
      </c>
      <c r="H730">
        <v>793</v>
      </c>
      <c r="I730">
        <v>455</v>
      </c>
      <c r="J730">
        <v>338</v>
      </c>
      <c r="K730">
        <v>1285</v>
      </c>
      <c r="L730">
        <v>470</v>
      </c>
      <c r="M730">
        <v>815</v>
      </c>
      <c r="O730" t="s">
        <v>1156</v>
      </c>
      <c r="P730">
        <f t="shared" si="69"/>
        <v>2507</v>
      </c>
    </row>
    <row r="731" spans="1:16" x14ac:dyDescent="0.25">
      <c r="A731" t="s">
        <v>1155</v>
      </c>
      <c r="B731">
        <v>2348</v>
      </c>
      <c r="C731">
        <v>1094</v>
      </c>
      <c r="D731">
        <v>1254</v>
      </c>
      <c r="E731">
        <v>428</v>
      </c>
      <c r="F731">
        <v>232</v>
      </c>
      <c r="G731">
        <v>196</v>
      </c>
      <c r="H731">
        <v>713</v>
      </c>
      <c r="I731">
        <v>408</v>
      </c>
      <c r="J731">
        <v>305</v>
      </c>
      <c r="K731">
        <v>1207</v>
      </c>
      <c r="L731">
        <v>454</v>
      </c>
      <c r="M731">
        <v>753</v>
      </c>
      <c r="O731" t="s">
        <v>1155</v>
      </c>
      <c r="P731">
        <f t="shared" si="69"/>
        <v>2348</v>
      </c>
    </row>
    <row r="732" spans="1:16" x14ac:dyDescent="0.25">
      <c r="A732" t="s">
        <v>1154</v>
      </c>
      <c r="B732">
        <v>2413</v>
      </c>
      <c r="C732">
        <v>1168</v>
      </c>
      <c r="D732">
        <v>1245</v>
      </c>
      <c r="E732">
        <v>485</v>
      </c>
      <c r="F732">
        <v>295</v>
      </c>
      <c r="G732">
        <v>190</v>
      </c>
      <c r="H732">
        <v>709</v>
      </c>
      <c r="I732">
        <v>405</v>
      </c>
      <c r="J732">
        <v>304</v>
      </c>
      <c r="K732">
        <v>1219</v>
      </c>
      <c r="L732">
        <v>468</v>
      </c>
      <c r="M732">
        <v>751</v>
      </c>
      <c r="O732" t="s">
        <v>1154</v>
      </c>
      <c r="P732">
        <f t="shared" si="69"/>
        <v>2413</v>
      </c>
    </row>
    <row r="733" spans="1:16" x14ac:dyDescent="0.25">
      <c r="A733" t="s">
        <v>1153</v>
      </c>
      <c r="B733">
        <v>2368</v>
      </c>
      <c r="C733">
        <v>1111</v>
      </c>
      <c r="D733">
        <v>1257</v>
      </c>
      <c r="E733">
        <v>431</v>
      </c>
      <c r="F733">
        <v>250</v>
      </c>
      <c r="G733">
        <v>181</v>
      </c>
      <c r="H733">
        <v>725</v>
      </c>
      <c r="I733">
        <v>424</v>
      </c>
      <c r="J733">
        <v>301</v>
      </c>
      <c r="K733">
        <v>1212</v>
      </c>
      <c r="L733">
        <v>437</v>
      </c>
      <c r="M733">
        <v>775</v>
      </c>
      <c r="O733" t="s">
        <v>1153</v>
      </c>
      <c r="P733">
        <f t="shared" si="69"/>
        <v>2368</v>
      </c>
    </row>
    <row r="734" spans="1:16" x14ac:dyDescent="0.25">
      <c r="A734" t="s">
        <v>1152</v>
      </c>
      <c r="B734">
        <v>2572</v>
      </c>
      <c r="C734">
        <v>1229</v>
      </c>
      <c r="D734">
        <v>1343</v>
      </c>
      <c r="E734">
        <v>487</v>
      </c>
      <c r="F734">
        <v>280</v>
      </c>
      <c r="G734">
        <v>207</v>
      </c>
      <c r="H734">
        <v>776</v>
      </c>
      <c r="I734">
        <v>478</v>
      </c>
      <c r="J734">
        <v>298</v>
      </c>
      <c r="K734">
        <v>1309</v>
      </c>
      <c r="L734">
        <v>471</v>
      </c>
      <c r="M734">
        <v>838</v>
      </c>
      <c r="O734" t="s">
        <v>1152</v>
      </c>
      <c r="P734">
        <f t="shared" si="69"/>
        <v>2572</v>
      </c>
    </row>
    <row r="735" spans="1:16" x14ac:dyDescent="0.25">
      <c r="A735" t="s">
        <v>1151</v>
      </c>
      <c r="B735">
        <v>2419</v>
      </c>
      <c r="C735">
        <v>1171</v>
      </c>
      <c r="D735">
        <v>1248</v>
      </c>
      <c r="E735">
        <v>490</v>
      </c>
      <c r="F735">
        <v>303</v>
      </c>
      <c r="G735">
        <v>187</v>
      </c>
      <c r="H735">
        <v>690</v>
      </c>
      <c r="I735">
        <v>412</v>
      </c>
      <c r="J735">
        <v>278</v>
      </c>
      <c r="K735">
        <v>1239</v>
      </c>
      <c r="L735">
        <v>456</v>
      </c>
      <c r="M735">
        <v>783</v>
      </c>
      <c r="O735" t="s">
        <v>1151</v>
      </c>
      <c r="P735">
        <f t="shared" si="69"/>
        <v>2419</v>
      </c>
    </row>
    <row r="736" spans="1:16" x14ac:dyDescent="0.25">
      <c r="A736" t="s">
        <v>1150</v>
      </c>
      <c r="B736">
        <v>2312</v>
      </c>
      <c r="C736">
        <v>1117</v>
      </c>
      <c r="D736">
        <v>1195</v>
      </c>
      <c r="E736">
        <v>472</v>
      </c>
      <c r="F736">
        <v>278</v>
      </c>
      <c r="G736">
        <v>194</v>
      </c>
      <c r="H736">
        <v>698</v>
      </c>
      <c r="I736">
        <v>406</v>
      </c>
      <c r="J736">
        <v>292</v>
      </c>
      <c r="K736">
        <v>1142</v>
      </c>
      <c r="L736">
        <v>433</v>
      </c>
      <c r="M736">
        <v>709</v>
      </c>
      <c r="O736" t="s">
        <v>1150</v>
      </c>
      <c r="P736">
        <f t="shared" si="69"/>
        <v>2312</v>
      </c>
    </row>
    <row r="737" spans="1:16" x14ac:dyDescent="0.25">
      <c r="A737" t="s">
        <v>1149</v>
      </c>
      <c r="B737">
        <v>2351</v>
      </c>
      <c r="C737">
        <v>1113</v>
      </c>
      <c r="D737">
        <v>1238</v>
      </c>
      <c r="E737">
        <v>498</v>
      </c>
      <c r="F737">
        <v>283</v>
      </c>
      <c r="G737">
        <v>215</v>
      </c>
      <c r="H737">
        <v>710</v>
      </c>
      <c r="I737">
        <v>410</v>
      </c>
      <c r="J737">
        <v>300</v>
      </c>
      <c r="K737">
        <v>1143</v>
      </c>
      <c r="L737">
        <v>420</v>
      </c>
      <c r="M737">
        <v>723</v>
      </c>
      <c r="O737" t="s">
        <v>1149</v>
      </c>
      <c r="P737">
        <f t="shared" si="69"/>
        <v>2351</v>
      </c>
    </row>
    <row r="738" spans="1:16" x14ac:dyDescent="0.25">
      <c r="A738" t="s">
        <v>1148</v>
      </c>
      <c r="B738">
        <v>2320</v>
      </c>
      <c r="C738">
        <v>1133</v>
      </c>
      <c r="D738">
        <v>1187</v>
      </c>
      <c r="E738">
        <v>396</v>
      </c>
      <c r="F738">
        <v>241</v>
      </c>
      <c r="G738">
        <v>155</v>
      </c>
      <c r="H738">
        <v>749</v>
      </c>
      <c r="I738">
        <v>438</v>
      </c>
      <c r="J738">
        <v>311</v>
      </c>
      <c r="K738">
        <v>1175</v>
      </c>
      <c r="L738">
        <v>454</v>
      </c>
      <c r="M738">
        <v>721</v>
      </c>
      <c r="O738" t="s">
        <v>1148</v>
      </c>
      <c r="P738">
        <f t="shared" si="69"/>
        <v>2320</v>
      </c>
    </row>
    <row r="739" spans="1:16" x14ac:dyDescent="0.25">
      <c r="A739" t="s">
        <v>1147</v>
      </c>
      <c r="B739">
        <v>2349</v>
      </c>
      <c r="C739">
        <v>1112</v>
      </c>
      <c r="D739">
        <v>1237</v>
      </c>
      <c r="E739">
        <v>421</v>
      </c>
      <c r="F739">
        <v>236</v>
      </c>
      <c r="G739">
        <v>185</v>
      </c>
      <c r="H739">
        <v>743</v>
      </c>
      <c r="I739">
        <v>427</v>
      </c>
      <c r="J739">
        <v>316</v>
      </c>
      <c r="K739">
        <v>1185</v>
      </c>
      <c r="L739">
        <v>449</v>
      </c>
      <c r="M739">
        <v>736</v>
      </c>
      <c r="O739" t="s">
        <v>1147</v>
      </c>
      <c r="P739">
        <f t="shared" si="69"/>
        <v>2349</v>
      </c>
    </row>
    <row r="740" spans="1:16" x14ac:dyDescent="0.25">
      <c r="A740" t="s">
        <v>1146</v>
      </c>
      <c r="B740">
        <v>2350</v>
      </c>
      <c r="C740">
        <v>1183</v>
      </c>
      <c r="D740">
        <v>1167</v>
      </c>
      <c r="E740">
        <v>465</v>
      </c>
      <c r="F740">
        <v>275</v>
      </c>
      <c r="G740">
        <v>190</v>
      </c>
      <c r="H740">
        <v>768</v>
      </c>
      <c r="I740">
        <v>472</v>
      </c>
      <c r="J740">
        <v>296</v>
      </c>
      <c r="K740">
        <v>1117</v>
      </c>
      <c r="L740">
        <v>436</v>
      </c>
      <c r="M740">
        <v>681</v>
      </c>
      <c r="O740" t="s">
        <v>1146</v>
      </c>
      <c r="P740">
        <f t="shared" si="69"/>
        <v>2350</v>
      </c>
    </row>
    <row r="741" spans="1:16" x14ac:dyDescent="0.25">
      <c r="A741" t="s">
        <v>1145</v>
      </c>
      <c r="B741">
        <v>2415</v>
      </c>
      <c r="C741">
        <v>1178</v>
      </c>
      <c r="D741">
        <v>1237</v>
      </c>
      <c r="E741">
        <v>483</v>
      </c>
      <c r="F741">
        <v>273</v>
      </c>
      <c r="G741">
        <v>210</v>
      </c>
      <c r="H741">
        <v>725</v>
      </c>
      <c r="I741">
        <v>428</v>
      </c>
      <c r="J741">
        <v>297</v>
      </c>
      <c r="K741">
        <v>1207</v>
      </c>
      <c r="L741">
        <v>477</v>
      </c>
      <c r="M741">
        <v>730</v>
      </c>
      <c r="O741" t="s">
        <v>1145</v>
      </c>
      <c r="P741">
        <f t="shared" si="69"/>
        <v>2415</v>
      </c>
    </row>
    <row r="742" spans="1:16" x14ac:dyDescent="0.25">
      <c r="A742" t="s">
        <v>1144</v>
      </c>
      <c r="B742">
        <v>2363</v>
      </c>
      <c r="C742">
        <v>1128</v>
      </c>
      <c r="D742">
        <v>1235</v>
      </c>
      <c r="E742">
        <v>452</v>
      </c>
      <c r="F742">
        <v>280</v>
      </c>
      <c r="G742">
        <v>172</v>
      </c>
      <c r="H742">
        <v>743</v>
      </c>
      <c r="I742">
        <v>426</v>
      </c>
      <c r="J742">
        <v>317</v>
      </c>
      <c r="K742">
        <v>1168</v>
      </c>
      <c r="L742">
        <v>422</v>
      </c>
      <c r="M742">
        <v>746</v>
      </c>
      <c r="O742" t="s">
        <v>1144</v>
      </c>
      <c r="P742">
        <f t="shared" si="69"/>
        <v>2363</v>
      </c>
    </row>
    <row r="743" spans="1:16" x14ac:dyDescent="0.25">
      <c r="A743" t="s">
        <v>1143</v>
      </c>
      <c r="B743">
        <v>2555</v>
      </c>
      <c r="C743">
        <v>1194</v>
      </c>
      <c r="D743">
        <v>1361</v>
      </c>
      <c r="E743">
        <v>465</v>
      </c>
      <c r="F743">
        <v>264</v>
      </c>
      <c r="G743">
        <v>201</v>
      </c>
      <c r="H743">
        <v>825</v>
      </c>
      <c r="I743">
        <v>483</v>
      </c>
      <c r="J743">
        <v>342</v>
      </c>
      <c r="K743">
        <v>1265</v>
      </c>
      <c r="L743">
        <v>447</v>
      </c>
      <c r="M743">
        <v>818</v>
      </c>
      <c r="O743" t="s">
        <v>1143</v>
      </c>
      <c r="P743">
        <f t="shared" si="69"/>
        <v>2555</v>
      </c>
    </row>
    <row r="744" spans="1:16" x14ac:dyDescent="0.25">
      <c r="A744" t="s">
        <v>1142</v>
      </c>
      <c r="B744">
        <v>2383</v>
      </c>
      <c r="C744">
        <v>1181</v>
      </c>
      <c r="D744">
        <v>1202</v>
      </c>
      <c r="E744">
        <v>471</v>
      </c>
      <c r="F744">
        <v>293</v>
      </c>
      <c r="G744">
        <v>178</v>
      </c>
      <c r="H744">
        <v>732</v>
      </c>
      <c r="I744">
        <v>428</v>
      </c>
      <c r="J744">
        <v>304</v>
      </c>
      <c r="K744">
        <v>1180</v>
      </c>
      <c r="L744">
        <v>460</v>
      </c>
      <c r="M744">
        <v>720</v>
      </c>
      <c r="O744" t="s">
        <v>1142</v>
      </c>
      <c r="P744">
        <f t="shared" si="69"/>
        <v>2383</v>
      </c>
    </row>
    <row r="745" spans="1:16" x14ac:dyDescent="0.25">
      <c r="A745" t="s">
        <v>1141</v>
      </c>
      <c r="B745">
        <v>2409</v>
      </c>
      <c r="C745">
        <v>1162</v>
      </c>
      <c r="D745">
        <v>1247</v>
      </c>
      <c r="E745">
        <v>495</v>
      </c>
      <c r="F745">
        <v>280</v>
      </c>
      <c r="G745">
        <v>215</v>
      </c>
      <c r="H745">
        <v>723</v>
      </c>
      <c r="I745">
        <v>427</v>
      </c>
      <c r="J745">
        <v>296</v>
      </c>
      <c r="K745">
        <v>1191</v>
      </c>
      <c r="L745">
        <v>455</v>
      </c>
      <c r="M745">
        <v>736</v>
      </c>
      <c r="O745" t="s">
        <v>1141</v>
      </c>
      <c r="P745">
        <f t="shared" si="69"/>
        <v>2409</v>
      </c>
    </row>
    <row r="746" spans="1:16" x14ac:dyDescent="0.25">
      <c r="A746" t="s">
        <v>1140</v>
      </c>
      <c r="B746">
        <v>2460</v>
      </c>
      <c r="C746">
        <v>1235</v>
      </c>
      <c r="D746">
        <v>1225</v>
      </c>
      <c r="E746">
        <v>469</v>
      </c>
      <c r="F746">
        <v>291</v>
      </c>
      <c r="G746">
        <v>178</v>
      </c>
      <c r="H746">
        <v>740</v>
      </c>
      <c r="I746">
        <v>437</v>
      </c>
      <c r="J746">
        <v>303</v>
      </c>
      <c r="K746">
        <v>1251</v>
      </c>
      <c r="L746">
        <v>507</v>
      </c>
      <c r="M746">
        <v>744</v>
      </c>
      <c r="O746" t="s">
        <v>1140</v>
      </c>
      <c r="P746">
        <f t="shared" si="69"/>
        <v>2460</v>
      </c>
    </row>
    <row r="747" spans="1:16" x14ac:dyDescent="0.25">
      <c r="A747" t="s">
        <v>1139</v>
      </c>
      <c r="B747">
        <v>2601</v>
      </c>
      <c r="C747">
        <v>1261</v>
      </c>
      <c r="D747">
        <v>1340</v>
      </c>
      <c r="E747">
        <v>475</v>
      </c>
      <c r="F747">
        <v>262</v>
      </c>
      <c r="G747">
        <v>213</v>
      </c>
      <c r="H747">
        <v>817</v>
      </c>
      <c r="I747">
        <v>493</v>
      </c>
      <c r="J747">
        <v>324</v>
      </c>
      <c r="K747">
        <v>1309</v>
      </c>
      <c r="L747">
        <v>506</v>
      </c>
      <c r="M747">
        <v>803</v>
      </c>
      <c r="O747" t="s">
        <v>1139</v>
      </c>
      <c r="P747">
        <f t="shared" si="69"/>
        <v>2601</v>
      </c>
    </row>
    <row r="748" spans="1:16" x14ac:dyDescent="0.25">
      <c r="A748" t="s">
        <v>1138</v>
      </c>
      <c r="B748">
        <v>2504</v>
      </c>
      <c r="C748">
        <v>1191</v>
      </c>
      <c r="D748">
        <v>1313</v>
      </c>
      <c r="E748">
        <v>470</v>
      </c>
      <c r="F748">
        <v>273</v>
      </c>
      <c r="G748">
        <v>197</v>
      </c>
      <c r="H748">
        <v>784</v>
      </c>
      <c r="I748">
        <v>444</v>
      </c>
      <c r="J748">
        <v>340</v>
      </c>
      <c r="K748">
        <v>1250</v>
      </c>
      <c r="L748">
        <v>474</v>
      </c>
      <c r="M748">
        <v>776</v>
      </c>
      <c r="O748" t="s">
        <v>1138</v>
      </c>
      <c r="P748">
        <f t="shared" si="69"/>
        <v>2504</v>
      </c>
    </row>
    <row r="749" spans="1:16" x14ac:dyDescent="0.25">
      <c r="A749" t="s">
        <v>1137</v>
      </c>
      <c r="B749">
        <v>2517</v>
      </c>
      <c r="C749">
        <v>1215</v>
      </c>
      <c r="D749">
        <v>1302</v>
      </c>
      <c r="E749">
        <v>477</v>
      </c>
      <c r="F749">
        <v>270</v>
      </c>
      <c r="G749">
        <v>207</v>
      </c>
      <c r="H749">
        <v>766</v>
      </c>
      <c r="I749">
        <v>445</v>
      </c>
      <c r="J749">
        <v>321</v>
      </c>
      <c r="K749">
        <v>1274</v>
      </c>
      <c r="L749">
        <v>500</v>
      </c>
      <c r="M749">
        <v>774</v>
      </c>
      <c r="O749" t="s">
        <v>1137</v>
      </c>
      <c r="P749">
        <f t="shared" si="69"/>
        <v>2517</v>
      </c>
    </row>
    <row r="750" spans="1:16" x14ac:dyDescent="0.25">
      <c r="A750" t="s">
        <v>1136</v>
      </c>
      <c r="B750">
        <v>2507</v>
      </c>
      <c r="C750">
        <v>1212</v>
      </c>
      <c r="D750">
        <v>1295</v>
      </c>
      <c r="E750">
        <v>491</v>
      </c>
      <c r="F750">
        <v>285</v>
      </c>
      <c r="G750">
        <v>206</v>
      </c>
      <c r="H750">
        <v>761</v>
      </c>
      <c r="I750">
        <v>458</v>
      </c>
      <c r="J750">
        <v>303</v>
      </c>
      <c r="K750">
        <v>1255</v>
      </c>
      <c r="L750">
        <v>469</v>
      </c>
      <c r="M750">
        <v>786</v>
      </c>
      <c r="O750" t="s">
        <v>1136</v>
      </c>
      <c r="P750">
        <f t="shared" si="69"/>
        <v>2507</v>
      </c>
    </row>
    <row r="751" spans="1:16" x14ac:dyDescent="0.25">
      <c r="A751" t="s">
        <v>1135</v>
      </c>
      <c r="B751">
        <v>2622</v>
      </c>
      <c r="C751">
        <v>1294</v>
      </c>
      <c r="D751">
        <v>1328</v>
      </c>
      <c r="E751">
        <v>541</v>
      </c>
      <c r="F751">
        <v>325</v>
      </c>
      <c r="G751">
        <v>216</v>
      </c>
      <c r="H751">
        <v>827</v>
      </c>
      <c r="I751">
        <v>492</v>
      </c>
      <c r="J751">
        <v>335</v>
      </c>
      <c r="K751">
        <v>1254</v>
      </c>
      <c r="L751">
        <v>477</v>
      </c>
      <c r="M751">
        <v>777</v>
      </c>
      <c r="O751" t="s">
        <v>1135</v>
      </c>
      <c r="P751">
        <f t="shared" si="69"/>
        <v>2622</v>
      </c>
    </row>
    <row r="752" spans="1:16" x14ac:dyDescent="0.25">
      <c r="A752" t="s">
        <v>1134</v>
      </c>
      <c r="B752">
        <v>2693</v>
      </c>
      <c r="C752">
        <v>1215</v>
      </c>
      <c r="D752">
        <v>1478</v>
      </c>
      <c r="E752">
        <v>462</v>
      </c>
      <c r="F752">
        <v>269</v>
      </c>
      <c r="G752">
        <v>193</v>
      </c>
      <c r="H752">
        <v>811</v>
      </c>
      <c r="I752">
        <v>450</v>
      </c>
      <c r="J752">
        <v>361</v>
      </c>
      <c r="K752">
        <v>1420</v>
      </c>
      <c r="L752">
        <v>496</v>
      </c>
      <c r="M752">
        <v>924</v>
      </c>
      <c r="O752" t="s">
        <v>1134</v>
      </c>
      <c r="P752">
        <f t="shared" si="69"/>
        <v>2693</v>
      </c>
    </row>
    <row r="753" spans="1:16" x14ac:dyDescent="0.25">
      <c r="A753" t="s">
        <v>1133</v>
      </c>
      <c r="B753">
        <v>2781</v>
      </c>
      <c r="C753">
        <v>1322</v>
      </c>
      <c r="D753">
        <v>1459</v>
      </c>
      <c r="E753">
        <v>498</v>
      </c>
      <c r="F753">
        <v>286</v>
      </c>
      <c r="G753">
        <v>212</v>
      </c>
      <c r="H753">
        <v>842</v>
      </c>
      <c r="I753">
        <v>496</v>
      </c>
      <c r="J753">
        <v>346</v>
      </c>
      <c r="K753">
        <v>1441</v>
      </c>
      <c r="L753">
        <v>540</v>
      </c>
      <c r="M753">
        <v>901</v>
      </c>
      <c r="O753" t="s">
        <v>1133</v>
      </c>
      <c r="P753">
        <f t="shared" si="69"/>
        <v>2781</v>
      </c>
    </row>
    <row r="754" spans="1:16" x14ac:dyDescent="0.25">
      <c r="A754" t="s">
        <v>1132</v>
      </c>
      <c r="B754">
        <v>2812</v>
      </c>
      <c r="C754">
        <v>1365</v>
      </c>
      <c r="D754">
        <v>1447</v>
      </c>
      <c r="E754">
        <v>508</v>
      </c>
      <c r="F754">
        <v>285</v>
      </c>
      <c r="G754">
        <v>223</v>
      </c>
      <c r="H754">
        <v>862</v>
      </c>
      <c r="I754">
        <v>531</v>
      </c>
      <c r="J754">
        <v>331</v>
      </c>
      <c r="K754">
        <v>1442</v>
      </c>
      <c r="L754">
        <v>549</v>
      </c>
      <c r="M754">
        <v>893</v>
      </c>
      <c r="O754" t="s">
        <v>1132</v>
      </c>
      <c r="P754">
        <f t="shared" si="69"/>
        <v>2812</v>
      </c>
    </row>
    <row r="755" spans="1:16" x14ac:dyDescent="0.25">
      <c r="A755" t="s">
        <v>1131</v>
      </c>
      <c r="B755">
        <v>2815</v>
      </c>
      <c r="C755">
        <v>1276</v>
      </c>
      <c r="D755">
        <v>1539</v>
      </c>
      <c r="E755">
        <v>505</v>
      </c>
      <c r="F755">
        <v>285</v>
      </c>
      <c r="G755">
        <v>220</v>
      </c>
      <c r="H755">
        <v>906</v>
      </c>
      <c r="I755">
        <v>519</v>
      </c>
      <c r="J755">
        <v>387</v>
      </c>
      <c r="K755">
        <v>1404</v>
      </c>
      <c r="L755">
        <v>472</v>
      </c>
      <c r="M755">
        <v>932</v>
      </c>
      <c r="O755" t="s">
        <v>1131</v>
      </c>
      <c r="P755">
        <f t="shared" si="69"/>
        <v>2815</v>
      </c>
    </row>
    <row r="756" spans="1:16" x14ac:dyDescent="0.25">
      <c r="A756" t="s">
        <v>1130</v>
      </c>
      <c r="B756">
        <v>1266</v>
      </c>
      <c r="C756">
        <v>611</v>
      </c>
      <c r="D756">
        <v>655</v>
      </c>
      <c r="E756">
        <v>234</v>
      </c>
      <c r="F756">
        <v>132</v>
      </c>
      <c r="G756">
        <v>102</v>
      </c>
      <c r="H756">
        <v>363</v>
      </c>
      <c r="I756">
        <v>223</v>
      </c>
      <c r="J756">
        <v>140</v>
      </c>
      <c r="K756">
        <v>669</v>
      </c>
      <c r="L756">
        <v>256</v>
      </c>
      <c r="M756">
        <v>413</v>
      </c>
      <c r="O756" t="s">
        <v>1130</v>
      </c>
      <c r="P756">
        <f t="shared" si="69"/>
        <v>1266</v>
      </c>
    </row>
    <row r="757" spans="1:16" x14ac:dyDescent="0.25">
      <c r="A757">
        <v>2008</v>
      </c>
      <c r="B757">
        <v>135136</v>
      </c>
      <c r="C757">
        <v>64902</v>
      </c>
      <c r="D757">
        <v>70234</v>
      </c>
      <c r="E757">
        <v>24802</v>
      </c>
      <c r="F757">
        <v>14512</v>
      </c>
      <c r="G757">
        <v>10290</v>
      </c>
      <c r="H757">
        <v>40188</v>
      </c>
      <c r="I757">
        <v>23770</v>
      </c>
      <c r="J757">
        <v>16418</v>
      </c>
      <c r="K757">
        <v>70146</v>
      </c>
      <c r="L757">
        <v>26620</v>
      </c>
      <c r="M757">
        <v>43526</v>
      </c>
      <c r="O757">
        <v>2008</v>
      </c>
      <c r="P757">
        <f t="shared" si="69"/>
        <v>135136</v>
      </c>
    </row>
    <row r="758" spans="1:16" x14ac:dyDescent="0.25">
      <c r="A758" t="s">
        <v>1129</v>
      </c>
      <c r="B758">
        <v>1828</v>
      </c>
      <c r="C758">
        <v>874</v>
      </c>
      <c r="D758">
        <v>954</v>
      </c>
      <c r="E758">
        <v>280</v>
      </c>
      <c r="F758">
        <v>163</v>
      </c>
      <c r="G758">
        <v>117</v>
      </c>
      <c r="H758">
        <v>507</v>
      </c>
      <c r="I758">
        <v>304</v>
      </c>
      <c r="J758">
        <v>203</v>
      </c>
      <c r="K758">
        <v>1041</v>
      </c>
      <c r="L758">
        <v>407</v>
      </c>
      <c r="M758">
        <v>634</v>
      </c>
      <c r="O758" t="s">
        <v>1129</v>
      </c>
      <c r="P758">
        <f t="shared" si="69"/>
        <v>1828</v>
      </c>
    </row>
    <row r="759" spans="1:16" x14ac:dyDescent="0.25">
      <c r="A759" t="s">
        <v>1128</v>
      </c>
      <c r="B759">
        <v>3215</v>
      </c>
      <c r="C759">
        <v>1561</v>
      </c>
      <c r="D759">
        <v>1654</v>
      </c>
      <c r="E759">
        <v>516</v>
      </c>
      <c r="F759">
        <v>298</v>
      </c>
      <c r="G759">
        <v>218</v>
      </c>
      <c r="H759">
        <v>935</v>
      </c>
      <c r="I759">
        <v>568</v>
      </c>
      <c r="J759">
        <v>367</v>
      </c>
      <c r="K759">
        <v>1764</v>
      </c>
      <c r="L759">
        <v>695</v>
      </c>
      <c r="M759">
        <v>1069</v>
      </c>
      <c r="O759" t="s">
        <v>1128</v>
      </c>
      <c r="P759">
        <f t="shared" si="69"/>
        <v>3215</v>
      </c>
    </row>
    <row r="760" spans="1:16" x14ac:dyDescent="0.25">
      <c r="A760" t="s">
        <v>1127</v>
      </c>
      <c r="B760">
        <v>3408</v>
      </c>
      <c r="C760">
        <v>1648</v>
      </c>
      <c r="D760">
        <v>1760</v>
      </c>
      <c r="E760">
        <v>533</v>
      </c>
      <c r="F760">
        <v>325</v>
      </c>
      <c r="G760">
        <v>208</v>
      </c>
      <c r="H760">
        <v>956</v>
      </c>
      <c r="I760">
        <v>579</v>
      </c>
      <c r="J760">
        <v>377</v>
      </c>
      <c r="K760">
        <v>1919</v>
      </c>
      <c r="L760">
        <v>744</v>
      </c>
      <c r="M760">
        <v>1175</v>
      </c>
      <c r="O760" t="s">
        <v>1127</v>
      </c>
      <c r="P760">
        <f t="shared" si="69"/>
        <v>3408</v>
      </c>
    </row>
    <row r="761" spans="1:16" x14ac:dyDescent="0.25">
      <c r="A761" t="s">
        <v>1126</v>
      </c>
      <c r="B761">
        <v>3218</v>
      </c>
      <c r="C761">
        <v>1540</v>
      </c>
      <c r="D761">
        <v>1678</v>
      </c>
      <c r="E761">
        <v>484</v>
      </c>
      <c r="F761">
        <v>285</v>
      </c>
      <c r="G761">
        <v>199</v>
      </c>
      <c r="H761">
        <v>904</v>
      </c>
      <c r="I761">
        <v>526</v>
      </c>
      <c r="J761">
        <v>378</v>
      </c>
      <c r="K761">
        <v>1830</v>
      </c>
      <c r="L761">
        <v>729</v>
      </c>
      <c r="M761">
        <v>1101</v>
      </c>
      <c r="O761" t="s">
        <v>1126</v>
      </c>
      <c r="P761">
        <f t="shared" si="69"/>
        <v>3218</v>
      </c>
    </row>
    <row r="762" spans="1:16" x14ac:dyDescent="0.25">
      <c r="A762" t="s">
        <v>1125</v>
      </c>
      <c r="B762">
        <v>3161</v>
      </c>
      <c r="C762">
        <v>1478</v>
      </c>
      <c r="D762">
        <v>1683</v>
      </c>
      <c r="E762">
        <v>516</v>
      </c>
      <c r="F762">
        <v>317</v>
      </c>
      <c r="G762">
        <v>199</v>
      </c>
      <c r="H762">
        <v>857</v>
      </c>
      <c r="I762">
        <v>492</v>
      </c>
      <c r="J762">
        <v>365</v>
      </c>
      <c r="K762">
        <v>1788</v>
      </c>
      <c r="L762">
        <v>669</v>
      </c>
      <c r="M762">
        <v>1119</v>
      </c>
      <c r="O762" t="s">
        <v>1125</v>
      </c>
      <c r="P762">
        <f t="shared" si="69"/>
        <v>3161</v>
      </c>
    </row>
    <row r="763" spans="1:16" x14ac:dyDescent="0.25">
      <c r="A763" t="s">
        <v>1124</v>
      </c>
      <c r="B763">
        <v>3165</v>
      </c>
      <c r="C763">
        <v>1477</v>
      </c>
      <c r="D763">
        <v>1688</v>
      </c>
      <c r="E763">
        <v>487</v>
      </c>
      <c r="F763">
        <v>276</v>
      </c>
      <c r="G763">
        <v>211</v>
      </c>
      <c r="H763">
        <v>877</v>
      </c>
      <c r="I763">
        <v>521</v>
      </c>
      <c r="J763">
        <v>356</v>
      </c>
      <c r="K763">
        <v>1801</v>
      </c>
      <c r="L763">
        <v>680</v>
      </c>
      <c r="M763">
        <v>1121</v>
      </c>
      <c r="O763" t="s">
        <v>1124</v>
      </c>
      <c r="P763">
        <f t="shared" si="69"/>
        <v>3165</v>
      </c>
    </row>
    <row r="764" spans="1:16" x14ac:dyDescent="0.25">
      <c r="A764" t="s">
        <v>1123</v>
      </c>
      <c r="B764">
        <v>2877</v>
      </c>
      <c r="C764">
        <v>1351</v>
      </c>
      <c r="D764">
        <v>1526</v>
      </c>
      <c r="E764">
        <v>448</v>
      </c>
      <c r="F764">
        <v>270</v>
      </c>
      <c r="G764">
        <v>178</v>
      </c>
      <c r="H764">
        <v>858</v>
      </c>
      <c r="I764">
        <v>479</v>
      </c>
      <c r="J764">
        <v>379</v>
      </c>
      <c r="K764">
        <v>1571</v>
      </c>
      <c r="L764">
        <v>602</v>
      </c>
      <c r="M764">
        <v>969</v>
      </c>
      <c r="O764" t="s">
        <v>1123</v>
      </c>
      <c r="P764">
        <f t="shared" si="69"/>
        <v>2877</v>
      </c>
    </row>
    <row r="765" spans="1:16" x14ac:dyDescent="0.25">
      <c r="A765" t="s">
        <v>1122</v>
      </c>
      <c r="B765">
        <v>2854</v>
      </c>
      <c r="C765">
        <v>1333</v>
      </c>
      <c r="D765">
        <v>1521</v>
      </c>
      <c r="E765">
        <v>476</v>
      </c>
      <c r="F765">
        <v>265</v>
      </c>
      <c r="G765">
        <v>211</v>
      </c>
      <c r="H765">
        <v>791</v>
      </c>
      <c r="I765">
        <v>466</v>
      </c>
      <c r="J765">
        <v>325</v>
      </c>
      <c r="K765">
        <v>1587</v>
      </c>
      <c r="L765">
        <v>602</v>
      </c>
      <c r="M765">
        <v>985</v>
      </c>
      <c r="O765" t="s">
        <v>1122</v>
      </c>
      <c r="P765">
        <f t="shared" si="69"/>
        <v>2854</v>
      </c>
    </row>
    <row r="766" spans="1:16" x14ac:dyDescent="0.25">
      <c r="A766" t="s">
        <v>1121</v>
      </c>
      <c r="B766">
        <v>2713</v>
      </c>
      <c r="C766">
        <v>1297</v>
      </c>
      <c r="D766">
        <v>1416</v>
      </c>
      <c r="E766">
        <v>459</v>
      </c>
      <c r="F766">
        <v>273</v>
      </c>
      <c r="G766">
        <v>186</v>
      </c>
      <c r="H766">
        <v>795</v>
      </c>
      <c r="I766">
        <v>483</v>
      </c>
      <c r="J766">
        <v>312</v>
      </c>
      <c r="K766">
        <v>1459</v>
      </c>
      <c r="L766">
        <v>541</v>
      </c>
      <c r="M766">
        <v>918</v>
      </c>
      <c r="O766" t="s">
        <v>1121</v>
      </c>
      <c r="P766">
        <f t="shared" si="69"/>
        <v>2713</v>
      </c>
    </row>
    <row r="767" spans="1:16" x14ac:dyDescent="0.25">
      <c r="A767" t="s">
        <v>1120</v>
      </c>
      <c r="B767">
        <v>2599</v>
      </c>
      <c r="C767">
        <v>1284</v>
      </c>
      <c r="D767">
        <v>1315</v>
      </c>
      <c r="E767">
        <v>428</v>
      </c>
      <c r="F767">
        <v>246</v>
      </c>
      <c r="G767">
        <v>182</v>
      </c>
      <c r="H767">
        <v>767</v>
      </c>
      <c r="I767">
        <v>466</v>
      </c>
      <c r="J767">
        <v>301</v>
      </c>
      <c r="K767">
        <v>1404</v>
      </c>
      <c r="L767">
        <v>572</v>
      </c>
      <c r="M767">
        <v>832</v>
      </c>
      <c r="O767" t="s">
        <v>1120</v>
      </c>
      <c r="P767">
        <f t="shared" si="69"/>
        <v>2599</v>
      </c>
    </row>
    <row r="768" spans="1:16" x14ac:dyDescent="0.25">
      <c r="A768" t="s">
        <v>1119</v>
      </c>
      <c r="B768">
        <v>2621</v>
      </c>
      <c r="C768">
        <v>1257</v>
      </c>
      <c r="D768">
        <v>1364</v>
      </c>
      <c r="E768">
        <v>469</v>
      </c>
      <c r="F768">
        <v>276</v>
      </c>
      <c r="G768">
        <v>193</v>
      </c>
      <c r="H768">
        <v>731</v>
      </c>
      <c r="I768">
        <v>432</v>
      </c>
      <c r="J768">
        <v>299</v>
      </c>
      <c r="K768">
        <v>1421</v>
      </c>
      <c r="L768">
        <v>549</v>
      </c>
      <c r="M768">
        <v>872</v>
      </c>
      <c r="O768" t="s">
        <v>1119</v>
      </c>
      <c r="P768">
        <f t="shared" si="69"/>
        <v>2621</v>
      </c>
    </row>
    <row r="769" spans="1:16" x14ac:dyDescent="0.25">
      <c r="A769" t="s">
        <v>1118</v>
      </c>
      <c r="B769">
        <v>2619</v>
      </c>
      <c r="C769">
        <v>1295</v>
      </c>
      <c r="D769">
        <v>1324</v>
      </c>
      <c r="E769">
        <v>486</v>
      </c>
      <c r="F769">
        <v>295</v>
      </c>
      <c r="G769">
        <v>191</v>
      </c>
      <c r="H769">
        <v>781</v>
      </c>
      <c r="I769">
        <v>461</v>
      </c>
      <c r="J769">
        <v>320</v>
      </c>
      <c r="K769">
        <v>1352</v>
      </c>
      <c r="L769">
        <v>539</v>
      </c>
      <c r="M769">
        <v>813</v>
      </c>
      <c r="O769" t="s">
        <v>1118</v>
      </c>
      <c r="P769">
        <f t="shared" si="69"/>
        <v>2619</v>
      </c>
    </row>
    <row r="770" spans="1:16" x14ac:dyDescent="0.25">
      <c r="A770" t="s">
        <v>1117</v>
      </c>
      <c r="B770">
        <v>2575</v>
      </c>
      <c r="C770">
        <v>1300</v>
      </c>
      <c r="D770">
        <v>1275</v>
      </c>
      <c r="E770">
        <v>475</v>
      </c>
      <c r="F770">
        <v>280</v>
      </c>
      <c r="G770">
        <v>195</v>
      </c>
      <c r="H770">
        <v>728</v>
      </c>
      <c r="I770">
        <v>470</v>
      </c>
      <c r="J770">
        <v>258</v>
      </c>
      <c r="K770">
        <v>1372</v>
      </c>
      <c r="L770">
        <v>550</v>
      </c>
      <c r="M770">
        <v>822</v>
      </c>
      <c r="O770" t="s">
        <v>1117</v>
      </c>
      <c r="P770">
        <f t="shared" si="69"/>
        <v>2575</v>
      </c>
    </row>
    <row r="771" spans="1:16" x14ac:dyDescent="0.25">
      <c r="A771" t="s">
        <v>1116</v>
      </c>
      <c r="B771">
        <v>2639</v>
      </c>
      <c r="C771">
        <v>1277</v>
      </c>
      <c r="D771">
        <v>1362</v>
      </c>
      <c r="E771">
        <v>485</v>
      </c>
      <c r="F771">
        <v>282</v>
      </c>
      <c r="G771">
        <v>203</v>
      </c>
      <c r="H771">
        <v>794</v>
      </c>
      <c r="I771">
        <v>499</v>
      </c>
      <c r="J771">
        <v>295</v>
      </c>
      <c r="K771">
        <v>1360</v>
      </c>
      <c r="L771">
        <v>496</v>
      </c>
      <c r="M771">
        <v>864</v>
      </c>
      <c r="O771" t="s">
        <v>1116</v>
      </c>
      <c r="P771">
        <f t="shared" si="69"/>
        <v>2639</v>
      </c>
    </row>
    <row r="772" spans="1:16" x14ac:dyDescent="0.25">
      <c r="A772" t="s">
        <v>1115</v>
      </c>
      <c r="B772">
        <v>2621</v>
      </c>
      <c r="C772">
        <v>1275</v>
      </c>
      <c r="D772">
        <v>1346</v>
      </c>
      <c r="E772">
        <v>439</v>
      </c>
      <c r="F772">
        <v>257</v>
      </c>
      <c r="G772">
        <v>182</v>
      </c>
      <c r="H772">
        <v>773</v>
      </c>
      <c r="I772">
        <v>482</v>
      </c>
      <c r="J772">
        <v>291</v>
      </c>
      <c r="K772">
        <v>1409</v>
      </c>
      <c r="L772">
        <v>536</v>
      </c>
      <c r="M772">
        <v>873</v>
      </c>
      <c r="O772" t="s">
        <v>1115</v>
      </c>
      <c r="P772">
        <f t="shared" si="69"/>
        <v>2621</v>
      </c>
    </row>
    <row r="773" spans="1:16" x14ac:dyDescent="0.25">
      <c r="A773" t="s">
        <v>1114</v>
      </c>
      <c r="B773">
        <v>2617</v>
      </c>
      <c r="C773">
        <v>1269</v>
      </c>
      <c r="D773">
        <v>1348</v>
      </c>
      <c r="E773">
        <v>483</v>
      </c>
      <c r="F773">
        <v>281</v>
      </c>
      <c r="G773">
        <v>202</v>
      </c>
      <c r="H773">
        <v>751</v>
      </c>
      <c r="I773">
        <v>444</v>
      </c>
      <c r="J773">
        <v>307</v>
      </c>
      <c r="K773">
        <v>1383</v>
      </c>
      <c r="L773">
        <v>544</v>
      </c>
      <c r="M773">
        <v>839</v>
      </c>
      <c r="O773" t="s">
        <v>1114</v>
      </c>
      <c r="P773">
        <f t="shared" si="69"/>
        <v>2617</v>
      </c>
    </row>
    <row r="774" spans="1:16" x14ac:dyDescent="0.25">
      <c r="A774" t="s">
        <v>1113</v>
      </c>
      <c r="B774">
        <v>2429</v>
      </c>
      <c r="C774">
        <v>1154</v>
      </c>
      <c r="D774">
        <v>1275</v>
      </c>
      <c r="E774">
        <v>422</v>
      </c>
      <c r="F774">
        <v>239</v>
      </c>
      <c r="G774">
        <v>183</v>
      </c>
      <c r="H774">
        <v>707</v>
      </c>
      <c r="I774">
        <v>415</v>
      </c>
      <c r="J774">
        <v>292</v>
      </c>
      <c r="K774">
        <v>1300</v>
      </c>
      <c r="L774">
        <v>500</v>
      </c>
      <c r="M774">
        <v>800</v>
      </c>
      <c r="O774" t="s">
        <v>1113</v>
      </c>
      <c r="P774">
        <f t="shared" si="69"/>
        <v>2429</v>
      </c>
    </row>
    <row r="775" spans="1:16" x14ac:dyDescent="0.25">
      <c r="A775" t="s">
        <v>1112</v>
      </c>
      <c r="B775">
        <v>2369</v>
      </c>
      <c r="C775">
        <v>1133</v>
      </c>
      <c r="D775">
        <v>1236</v>
      </c>
      <c r="E775">
        <v>424</v>
      </c>
      <c r="F775">
        <v>261</v>
      </c>
      <c r="G775">
        <v>163</v>
      </c>
      <c r="H775">
        <v>688</v>
      </c>
      <c r="I775">
        <v>417</v>
      </c>
      <c r="J775">
        <v>271</v>
      </c>
      <c r="K775">
        <v>1257</v>
      </c>
      <c r="L775">
        <v>455</v>
      </c>
      <c r="M775">
        <v>802</v>
      </c>
      <c r="O775" t="s">
        <v>1112</v>
      </c>
      <c r="P775">
        <f t="shared" ref="P775:P838" si="70">B775</f>
        <v>2369</v>
      </c>
    </row>
    <row r="776" spans="1:16" x14ac:dyDescent="0.25">
      <c r="A776" t="s">
        <v>1111</v>
      </c>
      <c r="B776">
        <v>2371</v>
      </c>
      <c r="C776">
        <v>1166</v>
      </c>
      <c r="D776">
        <v>1205</v>
      </c>
      <c r="E776">
        <v>447</v>
      </c>
      <c r="F776">
        <v>256</v>
      </c>
      <c r="G776">
        <v>191</v>
      </c>
      <c r="H776">
        <v>690</v>
      </c>
      <c r="I776">
        <v>431</v>
      </c>
      <c r="J776">
        <v>259</v>
      </c>
      <c r="K776">
        <v>1234</v>
      </c>
      <c r="L776">
        <v>479</v>
      </c>
      <c r="M776">
        <v>755</v>
      </c>
      <c r="O776" t="s">
        <v>1111</v>
      </c>
      <c r="P776">
        <f t="shared" si="70"/>
        <v>2371</v>
      </c>
    </row>
    <row r="777" spans="1:16" x14ac:dyDescent="0.25">
      <c r="A777" t="s">
        <v>1110</v>
      </c>
      <c r="B777">
        <v>2450</v>
      </c>
      <c r="C777">
        <v>1214</v>
      </c>
      <c r="D777">
        <v>1236</v>
      </c>
      <c r="E777">
        <v>438</v>
      </c>
      <c r="F777">
        <v>246</v>
      </c>
      <c r="G777">
        <v>192</v>
      </c>
      <c r="H777">
        <v>738</v>
      </c>
      <c r="I777">
        <v>451</v>
      </c>
      <c r="J777">
        <v>287</v>
      </c>
      <c r="K777">
        <v>1274</v>
      </c>
      <c r="L777">
        <v>517</v>
      </c>
      <c r="M777">
        <v>757</v>
      </c>
      <c r="O777" t="s">
        <v>1110</v>
      </c>
      <c r="P777">
        <f t="shared" si="70"/>
        <v>2450</v>
      </c>
    </row>
    <row r="778" spans="1:16" x14ac:dyDescent="0.25">
      <c r="A778" t="s">
        <v>1109</v>
      </c>
      <c r="B778">
        <v>2421</v>
      </c>
      <c r="C778">
        <v>1166</v>
      </c>
      <c r="D778">
        <v>1255</v>
      </c>
      <c r="E778">
        <v>432</v>
      </c>
      <c r="F778">
        <v>251</v>
      </c>
      <c r="G778">
        <v>181</v>
      </c>
      <c r="H778">
        <v>729</v>
      </c>
      <c r="I778">
        <v>439</v>
      </c>
      <c r="J778">
        <v>290</v>
      </c>
      <c r="K778">
        <v>1260</v>
      </c>
      <c r="L778">
        <v>476</v>
      </c>
      <c r="M778">
        <v>784</v>
      </c>
      <c r="O778" t="s">
        <v>1109</v>
      </c>
      <c r="P778">
        <f t="shared" si="70"/>
        <v>2421</v>
      </c>
    </row>
    <row r="779" spans="1:16" x14ac:dyDescent="0.25">
      <c r="A779" t="s">
        <v>1108</v>
      </c>
      <c r="B779">
        <v>2434</v>
      </c>
      <c r="C779">
        <v>1223</v>
      </c>
      <c r="D779">
        <v>1211</v>
      </c>
      <c r="E779">
        <v>454</v>
      </c>
      <c r="F779">
        <v>274</v>
      </c>
      <c r="G779">
        <v>180</v>
      </c>
      <c r="H779">
        <v>758</v>
      </c>
      <c r="I779">
        <v>469</v>
      </c>
      <c r="J779">
        <v>289</v>
      </c>
      <c r="K779">
        <v>1222</v>
      </c>
      <c r="L779">
        <v>480</v>
      </c>
      <c r="M779">
        <v>742</v>
      </c>
      <c r="O779" t="s">
        <v>1108</v>
      </c>
      <c r="P779">
        <f t="shared" si="70"/>
        <v>2434</v>
      </c>
    </row>
    <row r="780" spans="1:16" x14ac:dyDescent="0.25">
      <c r="A780" t="s">
        <v>1107</v>
      </c>
      <c r="B780">
        <v>2391</v>
      </c>
      <c r="C780">
        <v>1150</v>
      </c>
      <c r="D780">
        <v>1241</v>
      </c>
      <c r="E780">
        <v>442</v>
      </c>
      <c r="F780">
        <v>260</v>
      </c>
      <c r="G780">
        <v>182</v>
      </c>
      <c r="H780">
        <v>701</v>
      </c>
      <c r="I780">
        <v>415</v>
      </c>
      <c r="J780">
        <v>286</v>
      </c>
      <c r="K780">
        <v>1248</v>
      </c>
      <c r="L780">
        <v>475</v>
      </c>
      <c r="M780">
        <v>773</v>
      </c>
      <c r="O780" t="s">
        <v>1107</v>
      </c>
      <c r="P780">
        <f t="shared" si="70"/>
        <v>2391</v>
      </c>
    </row>
    <row r="781" spans="1:16" x14ac:dyDescent="0.25">
      <c r="A781" t="s">
        <v>1106</v>
      </c>
      <c r="B781">
        <v>2446</v>
      </c>
      <c r="C781">
        <v>1168</v>
      </c>
      <c r="D781">
        <v>1278</v>
      </c>
      <c r="E781">
        <v>443</v>
      </c>
      <c r="F781">
        <v>270</v>
      </c>
      <c r="G781">
        <v>173</v>
      </c>
      <c r="H781">
        <v>762</v>
      </c>
      <c r="I781">
        <v>435</v>
      </c>
      <c r="J781">
        <v>327</v>
      </c>
      <c r="K781">
        <v>1241</v>
      </c>
      <c r="L781">
        <v>463</v>
      </c>
      <c r="M781">
        <v>778</v>
      </c>
      <c r="O781" t="s">
        <v>1106</v>
      </c>
      <c r="P781">
        <f t="shared" si="70"/>
        <v>2446</v>
      </c>
    </row>
    <row r="782" spans="1:16" x14ac:dyDescent="0.25">
      <c r="A782" t="s">
        <v>1105</v>
      </c>
      <c r="B782">
        <v>2372</v>
      </c>
      <c r="C782">
        <v>1173</v>
      </c>
      <c r="D782">
        <v>1199</v>
      </c>
      <c r="E782">
        <v>476</v>
      </c>
      <c r="F782">
        <v>274</v>
      </c>
      <c r="G782">
        <v>202</v>
      </c>
      <c r="H782">
        <v>718</v>
      </c>
      <c r="I782">
        <v>461</v>
      </c>
      <c r="J782">
        <v>257</v>
      </c>
      <c r="K782">
        <v>1178</v>
      </c>
      <c r="L782">
        <v>438</v>
      </c>
      <c r="M782">
        <v>740</v>
      </c>
      <c r="O782" t="s">
        <v>1105</v>
      </c>
      <c r="P782">
        <f t="shared" si="70"/>
        <v>2372</v>
      </c>
    </row>
    <row r="783" spans="1:16" x14ac:dyDescent="0.25">
      <c r="A783" t="s">
        <v>1104</v>
      </c>
      <c r="B783">
        <v>2331</v>
      </c>
      <c r="C783">
        <v>1127</v>
      </c>
      <c r="D783">
        <v>1204</v>
      </c>
      <c r="E783">
        <v>459</v>
      </c>
      <c r="F783">
        <v>274</v>
      </c>
      <c r="G783">
        <v>185</v>
      </c>
      <c r="H783">
        <v>695</v>
      </c>
      <c r="I783">
        <v>410</v>
      </c>
      <c r="J783">
        <v>285</v>
      </c>
      <c r="K783">
        <v>1177</v>
      </c>
      <c r="L783">
        <v>443</v>
      </c>
      <c r="M783">
        <v>734</v>
      </c>
      <c r="O783" t="s">
        <v>1104</v>
      </c>
      <c r="P783">
        <f t="shared" si="70"/>
        <v>2331</v>
      </c>
    </row>
    <row r="784" spans="1:16" x14ac:dyDescent="0.25">
      <c r="A784" t="s">
        <v>1103</v>
      </c>
      <c r="B784">
        <v>2494</v>
      </c>
      <c r="C784">
        <v>1234</v>
      </c>
      <c r="D784">
        <v>1260</v>
      </c>
      <c r="E784">
        <v>472</v>
      </c>
      <c r="F784">
        <v>285</v>
      </c>
      <c r="G784">
        <v>187</v>
      </c>
      <c r="H784">
        <v>734</v>
      </c>
      <c r="I784">
        <v>434</v>
      </c>
      <c r="J784">
        <v>300</v>
      </c>
      <c r="K784">
        <v>1288</v>
      </c>
      <c r="L784">
        <v>515</v>
      </c>
      <c r="M784">
        <v>773</v>
      </c>
      <c r="O784" t="s">
        <v>1103</v>
      </c>
      <c r="P784">
        <f t="shared" si="70"/>
        <v>2494</v>
      </c>
    </row>
    <row r="785" spans="1:16" x14ac:dyDescent="0.25">
      <c r="A785" t="s">
        <v>1102</v>
      </c>
      <c r="B785">
        <v>2378</v>
      </c>
      <c r="C785">
        <v>1141</v>
      </c>
      <c r="D785">
        <v>1237</v>
      </c>
      <c r="E785">
        <v>470</v>
      </c>
      <c r="F785">
        <v>279</v>
      </c>
      <c r="G785">
        <v>191</v>
      </c>
      <c r="H785">
        <v>690</v>
      </c>
      <c r="I785">
        <v>405</v>
      </c>
      <c r="J785">
        <v>285</v>
      </c>
      <c r="K785">
        <v>1218</v>
      </c>
      <c r="L785">
        <v>457</v>
      </c>
      <c r="M785">
        <v>761</v>
      </c>
      <c r="O785" t="s">
        <v>1102</v>
      </c>
      <c r="P785">
        <f t="shared" si="70"/>
        <v>2378</v>
      </c>
    </row>
    <row r="786" spans="1:16" x14ac:dyDescent="0.25">
      <c r="A786" t="s">
        <v>1101</v>
      </c>
      <c r="B786">
        <v>2437</v>
      </c>
      <c r="C786">
        <v>1159</v>
      </c>
      <c r="D786">
        <v>1278</v>
      </c>
      <c r="E786">
        <v>496</v>
      </c>
      <c r="F786">
        <v>285</v>
      </c>
      <c r="G786">
        <v>211</v>
      </c>
      <c r="H786">
        <v>716</v>
      </c>
      <c r="I786">
        <v>421</v>
      </c>
      <c r="J786">
        <v>295</v>
      </c>
      <c r="K786">
        <v>1225</v>
      </c>
      <c r="L786">
        <v>453</v>
      </c>
      <c r="M786">
        <v>772</v>
      </c>
      <c r="O786" t="s">
        <v>1101</v>
      </c>
      <c r="P786">
        <f t="shared" si="70"/>
        <v>2437</v>
      </c>
    </row>
    <row r="787" spans="1:16" x14ac:dyDescent="0.25">
      <c r="A787" t="s">
        <v>1100</v>
      </c>
      <c r="B787">
        <v>2302</v>
      </c>
      <c r="C787">
        <v>1097</v>
      </c>
      <c r="D787">
        <v>1205</v>
      </c>
      <c r="E787">
        <v>461</v>
      </c>
      <c r="F787">
        <v>272</v>
      </c>
      <c r="G787">
        <v>189</v>
      </c>
      <c r="H787">
        <v>674</v>
      </c>
      <c r="I787">
        <v>376</v>
      </c>
      <c r="J787">
        <v>298</v>
      </c>
      <c r="K787">
        <v>1167</v>
      </c>
      <c r="L787">
        <v>449</v>
      </c>
      <c r="M787">
        <v>718</v>
      </c>
      <c r="O787" t="s">
        <v>1100</v>
      </c>
      <c r="P787">
        <f t="shared" si="70"/>
        <v>2302</v>
      </c>
    </row>
    <row r="788" spans="1:16" x14ac:dyDescent="0.25">
      <c r="A788" t="s">
        <v>1099</v>
      </c>
      <c r="B788">
        <v>2356</v>
      </c>
      <c r="C788">
        <v>1155</v>
      </c>
      <c r="D788">
        <v>1201</v>
      </c>
      <c r="E788">
        <v>466</v>
      </c>
      <c r="F788">
        <v>273</v>
      </c>
      <c r="G788">
        <v>193</v>
      </c>
      <c r="H788">
        <v>722</v>
      </c>
      <c r="I788">
        <v>457</v>
      </c>
      <c r="J788">
        <v>265</v>
      </c>
      <c r="K788">
        <v>1168</v>
      </c>
      <c r="L788">
        <v>425</v>
      </c>
      <c r="M788">
        <v>743</v>
      </c>
      <c r="O788" t="s">
        <v>1099</v>
      </c>
      <c r="P788">
        <f t="shared" si="70"/>
        <v>2356</v>
      </c>
    </row>
    <row r="789" spans="1:16" x14ac:dyDescent="0.25">
      <c r="A789" t="s">
        <v>1098</v>
      </c>
      <c r="B789">
        <v>2348</v>
      </c>
      <c r="C789">
        <v>1144</v>
      </c>
      <c r="D789">
        <v>1204</v>
      </c>
      <c r="E789">
        <v>444</v>
      </c>
      <c r="F789">
        <v>267</v>
      </c>
      <c r="G789">
        <v>177</v>
      </c>
      <c r="H789">
        <v>723</v>
      </c>
      <c r="I789">
        <v>429</v>
      </c>
      <c r="J789">
        <v>294</v>
      </c>
      <c r="K789">
        <v>1181</v>
      </c>
      <c r="L789">
        <v>448</v>
      </c>
      <c r="M789">
        <v>733</v>
      </c>
      <c r="O789" t="s">
        <v>1098</v>
      </c>
      <c r="P789">
        <f t="shared" si="70"/>
        <v>2348</v>
      </c>
    </row>
    <row r="790" spans="1:16" x14ac:dyDescent="0.25">
      <c r="A790" t="s">
        <v>1097</v>
      </c>
      <c r="B790">
        <v>2247</v>
      </c>
      <c r="C790">
        <v>1080</v>
      </c>
      <c r="D790">
        <v>1167</v>
      </c>
      <c r="E790">
        <v>455</v>
      </c>
      <c r="F790">
        <v>256</v>
      </c>
      <c r="G790">
        <v>199</v>
      </c>
      <c r="H790">
        <v>680</v>
      </c>
      <c r="I790">
        <v>404</v>
      </c>
      <c r="J790">
        <v>276</v>
      </c>
      <c r="K790">
        <v>1112</v>
      </c>
      <c r="L790">
        <v>420</v>
      </c>
      <c r="M790">
        <v>692</v>
      </c>
      <c r="O790" t="s">
        <v>1097</v>
      </c>
      <c r="P790">
        <f t="shared" si="70"/>
        <v>2247</v>
      </c>
    </row>
    <row r="791" spans="1:16" x14ac:dyDescent="0.25">
      <c r="A791" t="s">
        <v>1096</v>
      </c>
      <c r="B791">
        <v>2346</v>
      </c>
      <c r="C791">
        <v>1174</v>
      </c>
      <c r="D791">
        <v>1172</v>
      </c>
      <c r="E791">
        <v>445</v>
      </c>
      <c r="F791">
        <v>266</v>
      </c>
      <c r="G791">
        <v>179</v>
      </c>
      <c r="H791">
        <v>698</v>
      </c>
      <c r="I791">
        <v>436</v>
      </c>
      <c r="J791">
        <v>262</v>
      </c>
      <c r="K791">
        <v>1203</v>
      </c>
      <c r="L791">
        <v>472</v>
      </c>
      <c r="M791">
        <v>731</v>
      </c>
      <c r="O791" t="s">
        <v>1096</v>
      </c>
      <c r="P791">
        <f t="shared" si="70"/>
        <v>2346</v>
      </c>
    </row>
    <row r="792" spans="1:16" x14ac:dyDescent="0.25">
      <c r="A792" t="s">
        <v>1095</v>
      </c>
      <c r="B792">
        <v>2303</v>
      </c>
      <c r="C792">
        <v>1145</v>
      </c>
      <c r="D792">
        <v>1158</v>
      </c>
      <c r="E792">
        <v>483</v>
      </c>
      <c r="F792">
        <v>285</v>
      </c>
      <c r="G792">
        <v>198</v>
      </c>
      <c r="H792">
        <v>681</v>
      </c>
      <c r="I792">
        <v>415</v>
      </c>
      <c r="J792">
        <v>266</v>
      </c>
      <c r="K792">
        <v>1139</v>
      </c>
      <c r="L792">
        <v>445</v>
      </c>
      <c r="M792">
        <v>694</v>
      </c>
      <c r="O792" t="s">
        <v>1095</v>
      </c>
      <c r="P792">
        <f t="shared" si="70"/>
        <v>2303</v>
      </c>
    </row>
    <row r="793" spans="1:16" x14ac:dyDescent="0.25">
      <c r="A793" t="s">
        <v>1094</v>
      </c>
      <c r="B793">
        <v>2300</v>
      </c>
      <c r="C793">
        <v>1099</v>
      </c>
      <c r="D793">
        <v>1201</v>
      </c>
      <c r="E793">
        <v>454</v>
      </c>
      <c r="F793">
        <v>259</v>
      </c>
      <c r="G793">
        <v>195</v>
      </c>
      <c r="H793">
        <v>691</v>
      </c>
      <c r="I793">
        <v>410</v>
      </c>
      <c r="J793">
        <v>281</v>
      </c>
      <c r="K793">
        <v>1155</v>
      </c>
      <c r="L793">
        <v>430</v>
      </c>
      <c r="M793">
        <v>725</v>
      </c>
      <c r="O793" t="s">
        <v>1094</v>
      </c>
      <c r="P793">
        <f t="shared" si="70"/>
        <v>2300</v>
      </c>
    </row>
    <row r="794" spans="1:16" x14ac:dyDescent="0.25">
      <c r="A794" t="s">
        <v>1093</v>
      </c>
      <c r="B794">
        <v>2426</v>
      </c>
      <c r="C794">
        <v>1193</v>
      </c>
      <c r="D794">
        <v>1233</v>
      </c>
      <c r="E794">
        <v>440</v>
      </c>
      <c r="F794">
        <v>244</v>
      </c>
      <c r="G794">
        <v>196</v>
      </c>
      <c r="H794">
        <v>778</v>
      </c>
      <c r="I794">
        <v>473</v>
      </c>
      <c r="J794">
        <v>305</v>
      </c>
      <c r="K794">
        <v>1208</v>
      </c>
      <c r="L794">
        <v>476</v>
      </c>
      <c r="M794">
        <v>732</v>
      </c>
      <c r="O794" t="s">
        <v>1093</v>
      </c>
      <c r="P794">
        <f t="shared" si="70"/>
        <v>2426</v>
      </c>
    </row>
    <row r="795" spans="1:16" x14ac:dyDescent="0.25">
      <c r="A795" t="s">
        <v>1092</v>
      </c>
      <c r="B795">
        <v>2390</v>
      </c>
      <c r="C795">
        <v>1133</v>
      </c>
      <c r="D795">
        <v>1257</v>
      </c>
      <c r="E795">
        <v>472</v>
      </c>
      <c r="F795">
        <v>276</v>
      </c>
      <c r="G795">
        <v>196</v>
      </c>
      <c r="H795">
        <v>742</v>
      </c>
      <c r="I795">
        <v>442</v>
      </c>
      <c r="J795">
        <v>300</v>
      </c>
      <c r="K795">
        <v>1176</v>
      </c>
      <c r="L795">
        <v>415</v>
      </c>
      <c r="M795">
        <v>761</v>
      </c>
      <c r="O795" t="s">
        <v>1092</v>
      </c>
      <c r="P795">
        <f t="shared" si="70"/>
        <v>2390</v>
      </c>
    </row>
    <row r="796" spans="1:16" x14ac:dyDescent="0.25">
      <c r="A796" t="s">
        <v>1091</v>
      </c>
      <c r="B796">
        <v>2404</v>
      </c>
      <c r="C796">
        <v>1173</v>
      </c>
      <c r="D796">
        <v>1231</v>
      </c>
      <c r="E796">
        <v>468</v>
      </c>
      <c r="F796">
        <v>282</v>
      </c>
      <c r="G796">
        <v>186</v>
      </c>
      <c r="H796">
        <v>756</v>
      </c>
      <c r="I796">
        <v>443</v>
      </c>
      <c r="J796">
        <v>313</v>
      </c>
      <c r="K796">
        <v>1180</v>
      </c>
      <c r="L796">
        <v>448</v>
      </c>
      <c r="M796">
        <v>732</v>
      </c>
      <c r="O796" t="s">
        <v>1091</v>
      </c>
      <c r="P796">
        <f t="shared" si="70"/>
        <v>2404</v>
      </c>
    </row>
    <row r="797" spans="1:16" x14ac:dyDescent="0.25">
      <c r="A797" t="s">
        <v>1090</v>
      </c>
      <c r="B797">
        <v>2393</v>
      </c>
      <c r="C797">
        <v>1203</v>
      </c>
      <c r="D797">
        <v>1190</v>
      </c>
      <c r="E797">
        <v>477</v>
      </c>
      <c r="F797">
        <v>285</v>
      </c>
      <c r="G797">
        <v>192</v>
      </c>
      <c r="H797">
        <v>716</v>
      </c>
      <c r="I797">
        <v>436</v>
      </c>
      <c r="J797">
        <v>280</v>
      </c>
      <c r="K797">
        <v>1200</v>
      </c>
      <c r="L797">
        <v>482</v>
      </c>
      <c r="M797">
        <v>718</v>
      </c>
      <c r="O797" t="s">
        <v>1090</v>
      </c>
      <c r="P797">
        <f t="shared" si="70"/>
        <v>2393</v>
      </c>
    </row>
    <row r="798" spans="1:16" x14ac:dyDescent="0.25">
      <c r="A798" t="s">
        <v>1089</v>
      </c>
      <c r="B798">
        <v>2541</v>
      </c>
      <c r="C798">
        <v>1258</v>
      </c>
      <c r="D798">
        <v>1283</v>
      </c>
      <c r="E798">
        <v>480</v>
      </c>
      <c r="F798">
        <v>289</v>
      </c>
      <c r="G798">
        <v>191</v>
      </c>
      <c r="H798">
        <v>793</v>
      </c>
      <c r="I798">
        <v>463</v>
      </c>
      <c r="J798">
        <v>330</v>
      </c>
      <c r="K798">
        <v>1268</v>
      </c>
      <c r="L798">
        <v>506</v>
      </c>
      <c r="M798">
        <v>762</v>
      </c>
      <c r="O798" t="s">
        <v>1089</v>
      </c>
      <c r="P798">
        <f t="shared" si="70"/>
        <v>2541</v>
      </c>
    </row>
    <row r="799" spans="1:16" x14ac:dyDescent="0.25">
      <c r="A799" t="s">
        <v>1088</v>
      </c>
      <c r="B799">
        <v>2478</v>
      </c>
      <c r="C799">
        <v>1203</v>
      </c>
      <c r="D799">
        <v>1275</v>
      </c>
      <c r="E799">
        <v>477</v>
      </c>
      <c r="F799">
        <v>256</v>
      </c>
      <c r="G799">
        <v>221</v>
      </c>
      <c r="H799">
        <v>780</v>
      </c>
      <c r="I799">
        <v>465</v>
      </c>
      <c r="J799">
        <v>315</v>
      </c>
      <c r="K799">
        <v>1221</v>
      </c>
      <c r="L799">
        <v>482</v>
      </c>
      <c r="M799">
        <v>739</v>
      </c>
      <c r="O799" t="s">
        <v>1088</v>
      </c>
      <c r="P799">
        <f t="shared" si="70"/>
        <v>2478</v>
      </c>
    </row>
    <row r="800" spans="1:16" x14ac:dyDescent="0.25">
      <c r="A800" t="s">
        <v>1087</v>
      </c>
      <c r="B800">
        <v>2602</v>
      </c>
      <c r="C800">
        <v>1303</v>
      </c>
      <c r="D800">
        <v>1299</v>
      </c>
      <c r="E800">
        <v>496</v>
      </c>
      <c r="F800">
        <v>296</v>
      </c>
      <c r="G800">
        <v>200</v>
      </c>
      <c r="H800">
        <v>794</v>
      </c>
      <c r="I800">
        <v>483</v>
      </c>
      <c r="J800">
        <v>311</v>
      </c>
      <c r="K800">
        <v>1312</v>
      </c>
      <c r="L800">
        <v>524</v>
      </c>
      <c r="M800">
        <v>788</v>
      </c>
      <c r="O800" t="s">
        <v>1087</v>
      </c>
      <c r="P800">
        <f t="shared" si="70"/>
        <v>2602</v>
      </c>
    </row>
    <row r="801" spans="1:16" x14ac:dyDescent="0.25">
      <c r="A801" t="s">
        <v>1086</v>
      </c>
      <c r="B801">
        <v>2565</v>
      </c>
      <c r="C801">
        <v>1275</v>
      </c>
      <c r="D801">
        <v>1290</v>
      </c>
      <c r="E801">
        <v>470</v>
      </c>
      <c r="F801">
        <v>275</v>
      </c>
      <c r="G801">
        <v>195</v>
      </c>
      <c r="H801">
        <v>840</v>
      </c>
      <c r="I801">
        <v>523</v>
      </c>
      <c r="J801">
        <v>317</v>
      </c>
      <c r="K801">
        <v>1255</v>
      </c>
      <c r="L801">
        <v>477</v>
      </c>
      <c r="M801">
        <v>778</v>
      </c>
      <c r="O801" t="s">
        <v>1086</v>
      </c>
      <c r="P801">
        <f t="shared" si="70"/>
        <v>2565</v>
      </c>
    </row>
    <row r="802" spans="1:16" x14ac:dyDescent="0.25">
      <c r="A802" t="s">
        <v>1085</v>
      </c>
      <c r="B802">
        <v>2532</v>
      </c>
      <c r="C802">
        <v>1236</v>
      </c>
      <c r="D802">
        <v>1296</v>
      </c>
      <c r="E802">
        <v>499</v>
      </c>
      <c r="F802">
        <v>288</v>
      </c>
      <c r="G802">
        <v>211</v>
      </c>
      <c r="H802">
        <v>764</v>
      </c>
      <c r="I802">
        <v>467</v>
      </c>
      <c r="J802">
        <v>297</v>
      </c>
      <c r="K802">
        <v>1269</v>
      </c>
      <c r="L802">
        <v>481</v>
      </c>
      <c r="M802">
        <v>788</v>
      </c>
      <c r="O802" t="s">
        <v>1085</v>
      </c>
      <c r="P802">
        <f t="shared" si="70"/>
        <v>2532</v>
      </c>
    </row>
    <row r="803" spans="1:16" x14ac:dyDescent="0.25">
      <c r="A803" t="s">
        <v>1084</v>
      </c>
      <c r="B803">
        <v>2568</v>
      </c>
      <c r="C803">
        <v>1281</v>
      </c>
      <c r="D803">
        <v>1287</v>
      </c>
      <c r="E803">
        <v>484</v>
      </c>
      <c r="F803">
        <v>293</v>
      </c>
      <c r="G803">
        <v>191</v>
      </c>
      <c r="H803">
        <v>798</v>
      </c>
      <c r="I803">
        <v>476</v>
      </c>
      <c r="J803">
        <v>322</v>
      </c>
      <c r="K803">
        <v>1286</v>
      </c>
      <c r="L803">
        <v>512</v>
      </c>
      <c r="M803">
        <v>774</v>
      </c>
      <c r="O803" t="s">
        <v>1084</v>
      </c>
      <c r="P803">
        <f t="shared" si="70"/>
        <v>2568</v>
      </c>
    </row>
    <row r="804" spans="1:16" x14ac:dyDescent="0.25">
      <c r="A804" t="s">
        <v>1083</v>
      </c>
      <c r="B804">
        <v>2497</v>
      </c>
      <c r="C804">
        <v>1211</v>
      </c>
      <c r="D804">
        <v>1286</v>
      </c>
      <c r="E804">
        <v>463</v>
      </c>
      <c r="F804">
        <v>258</v>
      </c>
      <c r="G804">
        <v>205</v>
      </c>
      <c r="H804">
        <v>739</v>
      </c>
      <c r="I804">
        <v>472</v>
      </c>
      <c r="J804">
        <v>267</v>
      </c>
      <c r="K804">
        <v>1295</v>
      </c>
      <c r="L804">
        <v>481</v>
      </c>
      <c r="M804">
        <v>814</v>
      </c>
      <c r="O804" t="s">
        <v>1083</v>
      </c>
      <c r="P804">
        <f t="shared" si="70"/>
        <v>2497</v>
      </c>
    </row>
    <row r="805" spans="1:16" x14ac:dyDescent="0.25">
      <c r="A805" t="s">
        <v>1082</v>
      </c>
      <c r="B805">
        <v>2436</v>
      </c>
      <c r="C805">
        <v>1223</v>
      </c>
      <c r="D805">
        <v>1213</v>
      </c>
      <c r="E805">
        <v>468</v>
      </c>
      <c r="F805">
        <v>263</v>
      </c>
      <c r="G805">
        <v>205</v>
      </c>
      <c r="H805">
        <v>765</v>
      </c>
      <c r="I805">
        <v>450</v>
      </c>
      <c r="J805">
        <v>315</v>
      </c>
      <c r="K805">
        <v>1203</v>
      </c>
      <c r="L805">
        <v>510</v>
      </c>
      <c r="M805">
        <v>693</v>
      </c>
      <c r="O805" t="s">
        <v>1082</v>
      </c>
      <c r="P805">
        <f t="shared" si="70"/>
        <v>2436</v>
      </c>
    </row>
    <row r="806" spans="1:16" x14ac:dyDescent="0.25">
      <c r="A806" t="s">
        <v>1081</v>
      </c>
      <c r="B806">
        <v>2509</v>
      </c>
      <c r="C806">
        <v>1263</v>
      </c>
      <c r="D806">
        <v>1246</v>
      </c>
      <c r="E806">
        <v>513</v>
      </c>
      <c r="F806">
        <v>308</v>
      </c>
      <c r="G806">
        <v>205</v>
      </c>
      <c r="H806">
        <v>755</v>
      </c>
      <c r="I806">
        <v>454</v>
      </c>
      <c r="J806">
        <v>301</v>
      </c>
      <c r="K806">
        <v>1241</v>
      </c>
      <c r="L806">
        <v>501</v>
      </c>
      <c r="M806">
        <v>740</v>
      </c>
      <c r="O806" t="s">
        <v>1081</v>
      </c>
      <c r="P806">
        <f t="shared" si="70"/>
        <v>2509</v>
      </c>
    </row>
    <row r="807" spans="1:16" x14ac:dyDescent="0.25">
      <c r="A807" t="s">
        <v>1080</v>
      </c>
      <c r="B807">
        <v>2489</v>
      </c>
      <c r="C807">
        <v>1230</v>
      </c>
      <c r="D807">
        <v>1259</v>
      </c>
      <c r="E807">
        <v>457</v>
      </c>
      <c r="F807">
        <v>284</v>
      </c>
      <c r="G807">
        <v>173</v>
      </c>
      <c r="H807">
        <v>790</v>
      </c>
      <c r="I807">
        <v>460</v>
      </c>
      <c r="J807">
        <v>330</v>
      </c>
      <c r="K807">
        <v>1242</v>
      </c>
      <c r="L807">
        <v>486</v>
      </c>
      <c r="M807">
        <v>756</v>
      </c>
      <c r="O807" t="s">
        <v>1080</v>
      </c>
      <c r="P807">
        <f t="shared" si="70"/>
        <v>2489</v>
      </c>
    </row>
    <row r="808" spans="1:16" x14ac:dyDescent="0.25">
      <c r="A808" t="s">
        <v>1079</v>
      </c>
      <c r="B808">
        <v>2768</v>
      </c>
      <c r="C808">
        <v>1357</v>
      </c>
      <c r="D808">
        <v>1411</v>
      </c>
      <c r="E808">
        <v>511</v>
      </c>
      <c r="F808">
        <v>289</v>
      </c>
      <c r="G808">
        <v>222</v>
      </c>
      <c r="H808">
        <v>859</v>
      </c>
      <c r="I808">
        <v>530</v>
      </c>
      <c r="J808">
        <v>329</v>
      </c>
      <c r="K808">
        <v>1398</v>
      </c>
      <c r="L808">
        <v>538</v>
      </c>
      <c r="M808">
        <v>860</v>
      </c>
      <c r="O808" t="s">
        <v>1079</v>
      </c>
      <c r="P808">
        <f t="shared" si="70"/>
        <v>2768</v>
      </c>
    </row>
    <row r="809" spans="1:16" x14ac:dyDescent="0.25">
      <c r="A809" t="s">
        <v>1078</v>
      </c>
      <c r="B809">
        <v>2811</v>
      </c>
      <c r="C809">
        <v>1436</v>
      </c>
      <c r="D809">
        <v>1375</v>
      </c>
      <c r="E809">
        <v>480</v>
      </c>
      <c r="F809">
        <v>308</v>
      </c>
      <c r="G809">
        <v>172</v>
      </c>
      <c r="H809">
        <v>850</v>
      </c>
      <c r="I809">
        <v>517</v>
      </c>
      <c r="J809">
        <v>333</v>
      </c>
      <c r="K809">
        <v>1481</v>
      </c>
      <c r="L809">
        <v>611</v>
      </c>
      <c r="M809">
        <v>870</v>
      </c>
      <c r="O809" t="s">
        <v>1078</v>
      </c>
      <c r="P809">
        <f t="shared" si="70"/>
        <v>2811</v>
      </c>
    </row>
    <row r="810" spans="1:16" x14ac:dyDescent="0.25">
      <c r="A810" t="s">
        <v>1077</v>
      </c>
      <c r="B810">
        <v>1571</v>
      </c>
      <c r="C810">
        <v>769</v>
      </c>
      <c r="D810">
        <v>802</v>
      </c>
      <c r="E810">
        <v>272</v>
      </c>
      <c r="F810">
        <v>161</v>
      </c>
      <c r="G810">
        <v>111</v>
      </c>
      <c r="H810">
        <v>478</v>
      </c>
      <c r="I810">
        <v>279</v>
      </c>
      <c r="J810">
        <v>199</v>
      </c>
      <c r="K810">
        <v>821</v>
      </c>
      <c r="L810">
        <v>329</v>
      </c>
      <c r="M810">
        <v>492</v>
      </c>
      <c r="O810" t="s">
        <v>1077</v>
      </c>
      <c r="P810">
        <f t="shared" si="70"/>
        <v>1571</v>
      </c>
    </row>
    <row r="811" spans="1:16" x14ac:dyDescent="0.25">
      <c r="A811">
        <v>2009</v>
      </c>
      <c r="B811">
        <v>134235</v>
      </c>
      <c r="C811">
        <v>65365</v>
      </c>
      <c r="D811">
        <v>68870</v>
      </c>
      <c r="E811">
        <v>24474</v>
      </c>
      <c r="F811">
        <v>14376</v>
      </c>
      <c r="G811">
        <v>10098</v>
      </c>
      <c r="H811">
        <v>39997</v>
      </c>
      <c r="I811">
        <v>24035</v>
      </c>
      <c r="J811">
        <v>15962</v>
      </c>
      <c r="K811">
        <v>69764</v>
      </c>
      <c r="L811">
        <v>26954</v>
      </c>
      <c r="M811">
        <v>42810</v>
      </c>
      <c r="O811">
        <v>2009</v>
      </c>
      <c r="P811">
        <f t="shared" si="70"/>
        <v>134235</v>
      </c>
    </row>
    <row r="812" spans="1:16" x14ac:dyDescent="0.25">
      <c r="A812" t="s">
        <v>1076</v>
      </c>
      <c r="B812">
        <v>2767</v>
      </c>
      <c r="C812">
        <v>1373</v>
      </c>
      <c r="D812">
        <v>1394</v>
      </c>
      <c r="E812">
        <v>441</v>
      </c>
      <c r="F812">
        <v>263</v>
      </c>
      <c r="G812">
        <v>178</v>
      </c>
      <c r="H812">
        <v>763</v>
      </c>
      <c r="I812">
        <v>481</v>
      </c>
      <c r="J812">
        <v>282</v>
      </c>
      <c r="K812">
        <v>1563</v>
      </c>
      <c r="L812">
        <v>629</v>
      </c>
      <c r="M812">
        <v>934</v>
      </c>
      <c r="O812" t="s">
        <v>1076</v>
      </c>
      <c r="P812">
        <f t="shared" si="70"/>
        <v>2767</v>
      </c>
    </row>
    <row r="813" spans="1:16" x14ac:dyDescent="0.25">
      <c r="A813" t="s">
        <v>1075</v>
      </c>
      <c r="B813">
        <v>2830</v>
      </c>
      <c r="C813">
        <v>1371</v>
      </c>
      <c r="D813">
        <v>1459</v>
      </c>
      <c r="E813">
        <v>466</v>
      </c>
      <c r="F813">
        <v>266</v>
      </c>
      <c r="G813">
        <v>200</v>
      </c>
      <c r="H813">
        <v>792</v>
      </c>
      <c r="I813">
        <v>477</v>
      </c>
      <c r="J813">
        <v>315</v>
      </c>
      <c r="K813">
        <v>1572</v>
      </c>
      <c r="L813">
        <v>628</v>
      </c>
      <c r="M813">
        <v>944</v>
      </c>
      <c r="O813" t="s">
        <v>1075</v>
      </c>
      <c r="P813">
        <f t="shared" si="70"/>
        <v>2830</v>
      </c>
    </row>
    <row r="814" spans="1:16" x14ac:dyDescent="0.25">
      <c r="A814" t="s">
        <v>1074</v>
      </c>
      <c r="B814">
        <v>2846</v>
      </c>
      <c r="C814">
        <v>1314</v>
      </c>
      <c r="D814">
        <v>1532</v>
      </c>
      <c r="E814">
        <v>481</v>
      </c>
      <c r="F814">
        <v>276</v>
      </c>
      <c r="G814">
        <v>205</v>
      </c>
      <c r="H814">
        <v>803</v>
      </c>
      <c r="I814">
        <v>450</v>
      </c>
      <c r="J814">
        <v>353</v>
      </c>
      <c r="K814">
        <v>1562</v>
      </c>
      <c r="L814">
        <v>588</v>
      </c>
      <c r="M814">
        <v>974</v>
      </c>
      <c r="O814" t="s">
        <v>1074</v>
      </c>
      <c r="P814">
        <f t="shared" si="70"/>
        <v>2846</v>
      </c>
    </row>
    <row r="815" spans="1:16" x14ac:dyDescent="0.25">
      <c r="A815" t="s">
        <v>1073</v>
      </c>
      <c r="B815">
        <v>2865</v>
      </c>
      <c r="C815">
        <v>1396</v>
      </c>
      <c r="D815">
        <v>1469</v>
      </c>
      <c r="E815">
        <v>493</v>
      </c>
      <c r="F815">
        <v>279</v>
      </c>
      <c r="G815">
        <v>214</v>
      </c>
      <c r="H815">
        <v>769</v>
      </c>
      <c r="I815">
        <v>467</v>
      </c>
      <c r="J815">
        <v>302</v>
      </c>
      <c r="K815">
        <v>1603</v>
      </c>
      <c r="L815">
        <v>650</v>
      </c>
      <c r="M815">
        <v>953</v>
      </c>
      <c r="O815" t="s">
        <v>1073</v>
      </c>
      <c r="P815">
        <f t="shared" si="70"/>
        <v>2865</v>
      </c>
    </row>
    <row r="816" spans="1:16" x14ac:dyDescent="0.25">
      <c r="A816" t="s">
        <v>1072</v>
      </c>
      <c r="B816">
        <v>2858</v>
      </c>
      <c r="C816">
        <v>1385</v>
      </c>
      <c r="D816">
        <v>1473</v>
      </c>
      <c r="E816">
        <v>490</v>
      </c>
      <c r="F816">
        <v>288</v>
      </c>
      <c r="G816">
        <v>202</v>
      </c>
      <c r="H816">
        <v>827</v>
      </c>
      <c r="I816">
        <v>501</v>
      </c>
      <c r="J816">
        <v>326</v>
      </c>
      <c r="K816">
        <v>1541</v>
      </c>
      <c r="L816">
        <v>596</v>
      </c>
      <c r="M816">
        <v>945</v>
      </c>
      <c r="O816" t="s">
        <v>1072</v>
      </c>
      <c r="P816">
        <f t="shared" si="70"/>
        <v>2858</v>
      </c>
    </row>
    <row r="817" spans="1:16" x14ac:dyDescent="0.25">
      <c r="A817" t="s">
        <v>1071</v>
      </c>
      <c r="B817">
        <v>2831</v>
      </c>
      <c r="C817">
        <v>1336</v>
      </c>
      <c r="D817">
        <v>1495</v>
      </c>
      <c r="E817">
        <v>467</v>
      </c>
      <c r="F817">
        <v>247</v>
      </c>
      <c r="G817">
        <v>220</v>
      </c>
      <c r="H817">
        <v>814</v>
      </c>
      <c r="I817">
        <v>508</v>
      </c>
      <c r="J817">
        <v>306</v>
      </c>
      <c r="K817">
        <v>1550</v>
      </c>
      <c r="L817">
        <v>581</v>
      </c>
      <c r="M817">
        <v>969</v>
      </c>
      <c r="O817" t="s">
        <v>1071</v>
      </c>
      <c r="P817">
        <f t="shared" si="70"/>
        <v>2831</v>
      </c>
    </row>
    <row r="818" spans="1:16" x14ac:dyDescent="0.25">
      <c r="A818" t="s">
        <v>1070</v>
      </c>
      <c r="B818">
        <v>2900</v>
      </c>
      <c r="C818">
        <v>1341</v>
      </c>
      <c r="D818">
        <v>1559</v>
      </c>
      <c r="E818">
        <v>484</v>
      </c>
      <c r="F818">
        <v>279</v>
      </c>
      <c r="G818">
        <v>205</v>
      </c>
      <c r="H818">
        <v>805</v>
      </c>
      <c r="I818">
        <v>461</v>
      </c>
      <c r="J818">
        <v>344</v>
      </c>
      <c r="K818">
        <v>1611</v>
      </c>
      <c r="L818">
        <v>601</v>
      </c>
      <c r="M818">
        <v>1010</v>
      </c>
      <c r="O818" t="s">
        <v>1070</v>
      </c>
      <c r="P818">
        <f t="shared" si="70"/>
        <v>2900</v>
      </c>
    </row>
    <row r="819" spans="1:16" x14ac:dyDescent="0.25">
      <c r="A819" t="s">
        <v>1069</v>
      </c>
      <c r="B819">
        <v>2929</v>
      </c>
      <c r="C819">
        <v>1373</v>
      </c>
      <c r="D819">
        <v>1556</v>
      </c>
      <c r="E819">
        <v>484</v>
      </c>
      <c r="F819">
        <v>275</v>
      </c>
      <c r="G819">
        <v>209</v>
      </c>
      <c r="H819">
        <v>836</v>
      </c>
      <c r="I819">
        <v>470</v>
      </c>
      <c r="J819">
        <v>366</v>
      </c>
      <c r="K819">
        <v>1609</v>
      </c>
      <c r="L819">
        <v>628</v>
      </c>
      <c r="M819">
        <v>981</v>
      </c>
      <c r="O819" t="s">
        <v>1069</v>
      </c>
      <c r="P819">
        <f t="shared" si="70"/>
        <v>2929</v>
      </c>
    </row>
    <row r="820" spans="1:16" x14ac:dyDescent="0.25">
      <c r="A820" t="s">
        <v>1068</v>
      </c>
      <c r="B820">
        <v>2757</v>
      </c>
      <c r="C820">
        <v>1299</v>
      </c>
      <c r="D820">
        <v>1458</v>
      </c>
      <c r="E820">
        <v>473</v>
      </c>
      <c r="F820">
        <v>272</v>
      </c>
      <c r="G820">
        <v>201</v>
      </c>
      <c r="H820">
        <v>792</v>
      </c>
      <c r="I820">
        <v>457</v>
      </c>
      <c r="J820">
        <v>335</v>
      </c>
      <c r="K820">
        <v>1492</v>
      </c>
      <c r="L820">
        <v>570</v>
      </c>
      <c r="M820">
        <v>922</v>
      </c>
      <c r="O820" t="s">
        <v>1068</v>
      </c>
      <c r="P820">
        <f t="shared" si="70"/>
        <v>2757</v>
      </c>
    </row>
    <row r="821" spans="1:16" x14ac:dyDescent="0.25">
      <c r="A821" t="s">
        <v>1067</v>
      </c>
      <c r="B821">
        <v>2760</v>
      </c>
      <c r="C821">
        <v>1334</v>
      </c>
      <c r="D821">
        <v>1426</v>
      </c>
      <c r="E821">
        <v>483</v>
      </c>
      <c r="F821">
        <v>280</v>
      </c>
      <c r="G821">
        <v>203</v>
      </c>
      <c r="H821">
        <v>812</v>
      </c>
      <c r="I821">
        <v>474</v>
      </c>
      <c r="J821">
        <v>338</v>
      </c>
      <c r="K821">
        <v>1465</v>
      </c>
      <c r="L821">
        <v>580</v>
      </c>
      <c r="M821">
        <v>885</v>
      </c>
      <c r="O821" t="s">
        <v>1067</v>
      </c>
      <c r="P821">
        <f t="shared" si="70"/>
        <v>2760</v>
      </c>
    </row>
    <row r="822" spans="1:16" x14ac:dyDescent="0.25">
      <c r="A822" t="s">
        <v>1066</v>
      </c>
      <c r="B822">
        <v>2686</v>
      </c>
      <c r="C822">
        <v>1316</v>
      </c>
      <c r="D822">
        <v>1370</v>
      </c>
      <c r="E822">
        <v>457</v>
      </c>
      <c r="F822">
        <v>285</v>
      </c>
      <c r="G822">
        <v>172</v>
      </c>
      <c r="H822">
        <v>767</v>
      </c>
      <c r="I822">
        <v>464</v>
      </c>
      <c r="J822">
        <v>303</v>
      </c>
      <c r="K822">
        <v>1462</v>
      </c>
      <c r="L822">
        <v>567</v>
      </c>
      <c r="M822">
        <v>895</v>
      </c>
      <c r="O822" t="s">
        <v>1066</v>
      </c>
      <c r="P822">
        <f t="shared" si="70"/>
        <v>2686</v>
      </c>
    </row>
    <row r="823" spans="1:16" x14ac:dyDescent="0.25">
      <c r="A823" t="s">
        <v>1065</v>
      </c>
      <c r="B823">
        <v>2687</v>
      </c>
      <c r="C823">
        <v>1293</v>
      </c>
      <c r="D823">
        <v>1394</v>
      </c>
      <c r="E823">
        <v>456</v>
      </c>
      <c r="F823">
        <v>266</v>
      </c>
      <c r="G823">
        <v>190</v>
      </c>
      <c r="H823">
        <v>815</v>
      </c>
      <c r="I823">
        <v>460</v>
      </c>
      <c r="J823">
        <v>355</v>
      </c>
      <c r="K823">
        <v>1416</v>
      </c>
      <c r="L823">
        <v>567</v>
      </c>
      <c r="M823">
        <v>849</v>
      </c>
      <c r="O823" t="s">
        <v>1065</v>
      </c>
      <c r="P823">
        <f t="shared" si="70"/>
        <v>2687</v>
      </c>
    </row>
    <row r="824" spans="1:16" x14ac:dyDescent="0.25">
      <c r="A824" t="s">
        <v>1064</v>
      </c>
      <c r="B824">
        <v>2586</v>
      </c>
      <c r="C824">
        <v>1256</v>
      </c>
      <c r="D824">
        <v>1330</v>
      </c>
      <c r="E824">
        <v>440</v>
      </c>
      <c r="F824">
        <v>273</v>
      </c>
      <c r="G824">
        <v>167</v>
      </c>
      <c r="H824">
        <v>755</v>
      </c>
      <c r="I824">
        <v>425</v>
      </c>
      <c r="J824">
        <v>330</v>
      </c>
      <c r="K824">
        <v>1391</v>
      </c>
      <c r="L824">
        <v>558</v>
      </c>
      <c r="M824">
        <v>833</v>
      </c>
      <c r="O824" t="s">
        <v>1064</v>
      </c>
      <c r="P824">
        <f t="shared" si="70"/>
        <v>2586</v>
      </c>
    </row>
    <row r="825" spans="1:16" x14ac:dyDescent="0.25">
      <c r="A825" t="s">
        <v>1063</v>
      </c>
      <c r="B825">
        <v>2472</v>
      </c>
      <c r="C825">
        <v>1177</v>
      </c>
      <c r="D825">
        <v>1295</v>
      </c>
      <c r="E825">
        <v>428</v>
      </c>
      <c r="F825">
        <v>256</v>
      </c>
      <c r="G825">
        <v>172</v>
      </c>
      <c r="H825">
        <v>716</v>
      </c>
      <c r="I825">
        <v>423</v>
      </c>
      <c r="J825">
        <v>293</v>
      </c>
      <c r="K825">
        <v>1328</v>
      </c>
      <c r="L825">
        <v>498</v>
      </c>
      <c r="M825">
        <v>830</v>
      </c>
      <c r="O825" t="s">
        <v>1063</v>
      </c>
      <c r="P825">
        <f t="shared" si="70"/>
        <v>2472</v>
      </c>
    </row>
    <row r="826" spans="1:16" x14ac:dyDescent="0.25">
      <c r="A826" t="s">
        <v>1062</v>
      </c>
      <c r="B826">
        <v>2583</v>
      </c>
      <c r="C826">
        <v>1292</v>
      </c>
      <c r="D826">
        <v>1291</v>
      </c>
      <c r="E826">
        <v>446</v>
      </c>
      <c r="F826">
        <v>269</v>
      </c>
      <c r="G826">
        <v>177</v>
      </c>
      <c r="H826">
        <v>775</v>
      </c>
      <c r="I826">
        <v>480</v>
      </c>
      <c r="J826">
        <v>295</v>
      </c>
      <c r="K826">
        <v>1362</v>
      </c>
      <c r="L826">
        <v>543</v>
      </c>
      <c r="M826">
        <v>819</v>
      </c>
      <c r="O826" t="s">
        <v>1062</v>
      </c>
      <c r="P826">
        <f t="shared" si="70"/>
        <v>2583</v>
      </c>
    </row>
    <row r="827" spans="1:16" x14ac:dyDescent="0.25">
      <c r="A827" t="s">
        <v>1061</v>
      </c>
      <c r="B827">
        <v>2581</v>
      </c>
      <c r="C827">
        <v>1282</v>
      </c>
      <c r="D827">
        <v>1299</v>
      </c>
      <c r="E827">
        <v>478</v>
      </c>
      <c r="F827">
        <v>281</v>
      </c>
      <c r="G827">
        <v>197</v>
      </c>
      <c r="H827">
        <v>792</v>
      </c>
      <c r="I827">
        <v>506</v>
      </c>
      <c r="J827">
        <v>286</v>
      </c>
      <c r="K827">
        <v>1311</v>
      </c>
      <c r="L827">
        <v>495</v>
      </c>
      <c r="M827">
        <v>816</v>
      </c>
      <c r="O827" t="s">
        <v>1061</v>
      </c>
      <c r="P827">
        <f t="shared" si="70"/>
        <v>2581</v>
      </c>
    </row>
    <row r="828" spans="1:16" x14ac:dyDescent="0.25">
      <c r="A828" t="s">
        <v>1060</v>
      </c>
      <c r="B828">
        <v>2570</v>
      </c>
      <c r="C828">
        <v>1283</v>
      </c>
      <c r="D828">
        <v>1287</v>
      </c>
      <c r="E828">
        <v>450</v>
      </c>
      <c r="F828">
        <v>289</v>
      </c>
      <c r="G828">
        <v>161</v>
      </c>
      <c r="H828">
        <v>772</v>
      </c>
      <c r="I828">
        <v>462</v>
      </c>
      <c r="J828">
        <v>310</v>
      </c>
      <c r="K828">
        <v>1348</v>
      </c>
      <c r="L828">
        <v>532</v>
      </c>
      <c r="M828">
        <v>816</v>
      </c>
      <c r="O828" t="s">
        <v>1060</v>
      </c>
      <c r="P828">
        <f t="shared" si="70"/>
        <v>2570</v>
      </c>
    </row>
    <row r="829" spans="1:16" x14ac:dyDescent="0.25">
      <c r="A829" t="s">
        <v>1059</v>
      </c>
      <c r="B829">
        <v>2536</v>
      </c>
      <c r="C829">
        <v>1212</v>
      </c>
      <c r="D829">
        <v>1324</v>
      </c>
      <c r="E829">
        <v>452</v>
      </c>
      <c r="F829">
        <v>268</v>
      </c>
      <c r="G829">
        <v>184</v>
      </c>
      <c r="H829">
        <v>755</v>
      </c>
      <c r="I829">
        <v>453</v>
      </c>
      <c r="J829">
        <v>302</v>
      </c>
      <c r="K829">
        <v>1329</v>
      </c>
      <c r="L829">
        <v>491</v>
      </c>
      <c r="M829">
        <v>838</v>
      </c>
      <c r="O829" t="s">
        <v>1059</v>
      </c>
      <c r="P829">
        <f t="shared" si="70"/>
        <v>2536</v>
      </c>
    </row>
    <row r="830" spans="1:16" x14ac:dyDescent="0.25">
      <c r="A830" t="s">
        <v>1058</v>
      </c>
      <c r="B830">
        <v>2687</v>
      </c>
      <c r="C830">
        <v>1268</v>
      </c>
      <c r="D830">
        <v>1419</v>
      </c>
      <c r="E830">
        <v>536</v>
      </c>
      <c r="F830">
        <v>298</v>
      </c>
      <c r="G830">
        <v>238</v>
      </c>
      <c r="H830">
        <v>752</v>
      </c>
      <c r="I830">
        <v>472</v>
      </c>
      <c r="J830">
        <v>280</v>
      </c>
      <c r="K830">
        <v>1399</v>
      </c>
      <c r="L830">
        <v>498</v>
      </c>
      <c r="M830">
        <v>901</v>
      </c>
      <c r="O830" t="s">
        <v>1058</v>
      </c>
      <c r="P830">
        <f t="shared" si="70"/>
        <v>2687</v>
      </c>
    </row>
    <row r="831" spans="1:16" x14ac:dyDescent="0.25">
      <c r="A831" t="s">
        <v>1057</v>
      </c>
      <c r="B831">
        <v>2525</v>
      </c>
      <c r="C831">
        <v>1211</v>
      </c>
      <c r="D831">
        <v>1314</v>
      </c>
      <c r="E831">
        <v>454</v>
      </c>
      <c r="F831">
        <v>268</v>
      </c>
      <c r="G831">
        <v>186</v>
      </c>
      <c r="H831">
        <v>750</v>
      </c>
      <c r="I831">
        <v>431</v>
      </c>
      <c r="J831">
        <v>319</v>
      </c>
      <c r="K831">
        <v>1321</v>
      </c>
      <c r="L831">
        <v>512</v>
      </c>
      <c r="M831">
        <v>809</v>
      </c>
      <c r="O831" t="s">
        <v>1057</v>
      </c>
      <c r="P831">
        <f t="shared" si="70"/>
        <v>2525</v>
      </c>
    </row>
    <row r="832" spans="1:16" x14ac:dyDescent="0.25">
      <c r="A832" t="s">
        <v>1056</v>
      </c>
      <c r="B832">
        <v>2485</v>
      </c>
      <c r="C832">
        <v>1244</v>
      </c>
      <c r="D832">
        <v>1241</v>
      </c>
      <c r="E832">
        <v>466</v>
      </c>
      <c r="F832">
        <v>274</v>
      </c>
      <c r="G832">
        <v>192</v>
      </c>
      <c r="H832">
        <v>741</v>
      </c>
      <c r="I832">
        <v>453</v>
      </c>
      <c r="J832">
        <v>288</v>
      </c>
      <c r="K832">
        <v>1278</v>
      </c>
      <c r="L832">
        <v>517</v>
      </c>
      <c r="M832">
        <v>761</v>
      </c>
      <c r="O832" t="s">
        <v>1056</v>
      </c>
      <c r="P832">
        <f t="shared" si="70"/>
        <v>2485</v>
      </c>
    </row>
    <row r="833" spans="1:16" x14ac:dyDescent="0.25">
      <c r="A833" t="s">
        <v>1055</v>
      </c>
      <c r="B833">
        <v>2567</v>
      </c>
      <c r="C833">
        <v>1247</v>
      </c>
      <c r="D833">
        <v>1320</v>
      </c>
      <c r="E833">
        <v>460</v>
      </c>
      <c r="F833">
        <v>264</v>
      </c>
      <c r="G833">
        <v>196</v>
      </c>
      <c r="H833">
        <v>818</v>
      </c>
      <c r="I833">
        <v>483</v>
      </c>
      <c r="J833">
        <v>335</v>
      </c>
      <c r="K833">
        <v>1289</v>
      </c>
      <c r="L833">
        <v>500</v>
      </c>
      <c r="M833">
        <v>789</v>
      </c>
      <c r="O833" t="s">
        <v>1055</v>
      </c>
      <c r="P833">
        <f t="shared" si="70"/>
        <v>2567</v>
      </c>
    </row>
    <row r="834" spans="1:16" x14ac:dyDescent="0.25">
      <c r="A834" t="s">
        <v>1054</v>
      </c>
      <c r="B834">
        <v>2502</v>
      </c>
      <c r="C834">
        <v>1255</v>
      </c>
      <c r="D834">
        <v>1247</v>
      </c>
      <c r="E834">
        <v>444</v>
      </c>
      <c r="F834">
        <v>255</v>
      </c>
      <c r="G834">
        <v>189</v>
      </c>
      <c r="H834">
        <v>774</v>
      </c>
      <c r="I834">
        <v>468</v>
      </c>
      <c r="J834">
        <v>306</v>
      </c>
      <c r="K834">
        <v>1284</v>
      </c>
      <c r="L834">
        <v>532</v>
      </c>
      <c r="M834">
        <v>752</v>
      </c>
      <c r="O834" t="s">
        <v>1054</v>
      </c>
      <c r="P834">
        <f t="shared" si="70"/>
        <v>2502</v>
      </c>
    </row>
    <row r="835" spans="1:16" x14ac:dyDescent="0.25">
      <c r="A835" t="s">
        <v>1053</v>
      </c>
      <c r="B835">
        <v>2372</v>
      </c>
      <c r="C835">
        <v>1163</v>
      </c>
      <c r="D835">
        <v>1209</v>
      </c>
      <c r="E835">
        <v>451</v>
      </c>
      <c r="F835">
        <v>280</v>
      </c>
      <c r="G835">
        <v>171</v>
      </c>
      <c r="H835">
        <v>737</v>
      </c>
      <c r="I835">
        <v>434</v>
      </c>
      <c r="J835">
        <v>303</v>
      </c>
      <c r="K835">
        <v>1184</v>
      </c>
      <c r="L835">
        <v>449</v>
      </c>
      <c r="M835">
        <v>735</v>
      </c>
      <c r="O835" t="s">
        <v>1053</v>
      </c>
      <c r="P835">
        <f t="shared" si="70"/>
        <v>2372</v>
      </c>
    </row>
    <row r="836" spans="1:16" x14ac:dyDescent="0.25">
      <c r="A836" t="s">
        <v>1052</v>
      </c>
      <c r="B836">
        <v>2535</v>
      </c>
      <c r="C836">
        <v>1259</v>
      </c>
      <c r="D836">
        <v>1276</v>
      </c>
      <c r="E836">
        <v>469</v>
      </c>
      <c r="F836">
        <v>265</v>
      </c>
      <c r="G836">
        <v>204</v>
      </c>
      <c r="H836">
        <v>769</v>
      </c>
      <c r="I836">
        <v>466</v>
      </c>
      <c r="J836">
        <v>303</v>
      </c>
      <c r="K836">
        <v>1297</v>
      </c>
      <c r="L836">
        <v>528</v>
      </c>
      <c r="M836">
        <v>769</v>
      </c>
      <c r="O836" t="s">
        <v>1052</v>
      </c>
      <c r="P836">
        <f t="shared" si="70"/>
        <v>2535</v>
      </c>
    </row>
    <row r="837" spans="1:16" x14ac:dyDescent="0.25">
      <c r="A837" t="s">
        <v>1051</v>
      </c>
      <c r="B837">
        <v>2580</v>
      </c>
      <c r="C837">
        <v>1233</v>
      </c>
      <c r="D837">
        <v>1347</v>
      </c>
      <c r="E837">
        <v>452</v>
      </c>
      <c r="F837">
        <v>281</v>
      </c>
      <c r="G837">
        <v>171</v>
      </c>
      <c r="H837">
        <v>735</v>
      </c>
      <c r="I837">
        <v>450</v>
      </c>
      <c r="J837">
        <v>285</v>
      </c>
      <c r="K837">
        <v>1393</v>
      </c>
      <c r="L837">
        <v>502</v>
      </c>
      <c r="M837">
        <v>891</v>
      </c>
      <c r="O837" t="s">
        <v>1051</v>
      </c>
      <c r="P837">
        <f t="shared" si="70"/>
        <v>2580</v>
      </c>
    </row>
    <row r="838" spans="1:16" x14ac:dyDescent="0.25">
      <c r="A838" t="s">
        <v>1050</v>
      </c>
      <c r="B838">
        <v>2653</v>
      </c>
      <c r="C838">
        <v>1264</v>
      </c>
      <c r="D838">
        <v>1389</v>
      </c>
      <c r="E838">
        <v>486</v>
      </c>
      <c r="F838">
        <v>265</v>
      </c>
      <c r="G838">
        <v>221</v>
      </c>
      <c r="H838">
        <v>768</v>
      </c>
      <c r="I838">
        <v>458</v>
      </c>
      <c r="J838">
        <v>310</v>
      </c>
      <c r="K838">
        <v>1399</v>
      </c>
      <c r="L838">
        <v>541</v>
      </c>
      <c r="M838">
        <v>858</v>
      </c>
      <c r="O838" t="s">
        <v>1050</v>
      </c>
      <c r="P838">
        <f t="shared" si="70"/>
        <v>2653</v>
      </c>
    </row>
    <row r="839" spans="1:16" x14ac:dyDescent="0.25">
      <c r="A839" t="s">
        <v>1049</v>
      </c>
      <c r="B839">
        <v>2499</v>
      </c>
      <c r="C839">
        <v>1234</v>
      </c>
      <c r="D839">
        <v>1265</v>
      </c>
      <c r="E839">
        <v>433</v>
      </c>
      <c r="F839">
        <v>265</v>
      </c>
      <c r="G839">
        <v>168</v>
      </c>
      <c r="H839">
        <v>734</v>
      </c>
      <c r="I839">
        <v>447</v>
      </c>
      <c r="J839">
        <v>287</v>
      </c>
      <c r="K839">
        <v>1332</v>
      </c>
      <c r="L839">
        <v>522</v>
      </c>
      <c r="M839">
        <v>810</v>
      </c>
      <c r="O839" t="s">
        <v>1049</v>
      </c>
      <c r="P839">
        <f t="shared" ref="P839:P902" si="71">B839</f>
        <v>2499</v>
      </c>
    </row>
    <row r="840" spans="1:16" x14ac:dyDescent="0.25">
      <c r="A840" t="s">
        <v>1048</v>
      </c>
      <c r="B840">
        <v>2443</v>
      </c>
      <c r="C840">
        <v>1133</v>
      </c>
      <c r="D840">
        <v>1310</v>
      </c>
      <c r="E840">
        <v>428</v>
      </c>
      <c r="F840">
        <v>231</v>
      </c>
      <c r="G840">
        <v>197</v>
      </c>
      <c r="H840">
        <v>719</v>
      </c>
      <c r="I840">
        <v>411</v>
      </c>
      <c r="J840">
        <v>308</v>
      </c>
      <c r="K840">
        <v>1296</v>
      </c>
      <c r="L840">
        <v>491</v>
      </c>
      <c r="M840">
        <v>805</v>
      </c>
      <c r="O840" t="s">
        <v>1048</v>
      </c>
      <c r="P840">
        <f t="shared" si="71"/>
        <v>2443</v>
      </c>
    </row>
    <row r="841" spans="1:16" x14ac:dyDescent="0.25">
      <c r="A841" t="s">
        <v>1047</v>
      </c>
      <c r="B841">
        <v>2314</v>
      </c>
      <c r="C841">
        <v>1124</v>
      </c>
      <c r="D841">
        <v>1190</v>
      </c>
      <c r="E841">
        <v>436</v>
      </c>
      <c r="F841">
        <v>257</v>
      </c>
      <c r="G841">
        <v>179</v>
      </c>
      <c r="H841">
        <v>724</v>
      </c>
      <c r="I841">
        <v>452</v>
      </c>
      <c r="J841">
        <v>272</v>
      </c>
      <c r="K841">
        <v>1154</v>
      </c>
      <c r="L841">
        <v>415</v>
      </c>
      <c r="M841">
        <v>739</v>
      </c>
      <c r="O841" t="s">
        <v>1047</v>
      </c>
      <c r="P841">
        <f t="shared" si="71"/>
        <v>2314</v>
      </c>
    </row>
    <row r="842" spans="1:16" x14ac:dyDescent="0.25">
      <c r="A842" t="s">
        <v>1046</v>
      </c>
      <c r="B842">
        <v>2289</v>
      </c>
      <c r="C842">
        <v>1131</v>
      </c>
      <c r="D842">
        <v>1158</v>
      </c>
      <c r="E842">
        <v>440</v>
      </c>
      <c r="F842">
        <v>248</v>
      </c>
      <c r="G842">
        <v>192</v>
      </c>
      <c r="H842">
        <v>696</v>
      </c>
      <c r="I842">
        <v>432</v>
      </c>
      <c r="J842">
        <v>264</v>
      </c>
      <c r="K842">
        <v>1153</v>
      </c>
      <c r="L842">
        <v>451</v>
      </c>
      <c r="M842">
        <v>702</v>
      </c>
      <c r="O842" t="s">
        <v>1046</v>
      </c>
      <c r="P842">
        <f t="shared" si="71"/>
        <v>2289</v>
      </c>
    </row>
    <row r="843" spans="1:16" x14ac:dyDescent="0.25">
      <c r="A843" t="s">
        <v>1045</v>
      </c>
      <c r="B843">
        <v>2381</v>
      </c>
      <c r="C843">
        <v>1137</v>
      </c>
      <c r="D843">
        <v>1244</v>
      </c>
      <c r="E843">
        <v>442</v>
      </c>
      <c r="F843">
        <v>251</v>
      </c>
      <c r="G843">
        <v>191</v>
      </c>
      <c r="H843">
        <v>749</v>
      </c>
      <c r="I843">
        <v>437</v>
      </c>
      <c r="J843">
        <v>312</v>
      </c>
      <c r="K843">
        <v>1190</v>
      </c>
      <c r="L843">
        <v>449</v>
      </c>
      <c r="M843">
        <v>741</v>
      </c>
      <c r="O843" t="s">
        <v>1045</v>
      </c>
      <c r="P843">
        <f t="shared" si="71"/>
        <v>2381</v>
      </c>
    </row>
    <row r="844" spans="1:16" x14ac:dyDescent="0.25">
      <c r="A844" t="s">
        <v>1044</v>
      </c>
      <c r="B844">
        <v>2464</v>
      </c>
      <c r="C844">
        <v>1204</v>
      </c>
      <c r="D844">
        <v>1260</v>
      </c>
      <c r="E844">
        <v>491</v>
      </c>
      <c r="F844">
        <v>292</v>
      </c>
      <c r="G844">
        <v>199</v>
      </c>
      <c r="H844">
        <v>756</v>
      </c>
      <c r="I844">
        <v>440</v>
      </c>
      <c r="J844">
        <v>316</v>
      </c>
      <c r="K844">
        <v>1217</v>
      </c>
      <c r="L844">
        <v>472</v>
      </c>
      <c r="M844">
        <v>745</v>
      </c>
      <c r="O844" t="s">
        <v>1044</v>
      </c>
      <c r="P844">
        <f t="shared" si="71"/>
        <v>2464</v>
      </c>
    </row>
    <row r="845" spans="1:16" x14ac:dyDescent="0.25">
      <c r="A845" t="s">
        <v>1043</v>
      </c>
      <c r="B845">
        <v>2277</v>
      </c>
      <c r="C845">
        <v>1115</v>
      </c>
      <c r="D845">
        <v>1162</v>
      </c>
      <c r="E845">
        <v>400</v>
      </c>
      <c r="F845">
        <v>250</v>
      </c>
      <c r="G845">
        <v>150</v>
      </c>
      <c r="H845">
        <v>733</v>
      </c>
      <c r="I845">
        <v>435</v>
      </c>
      <c r="J845">
        <v>298</v>
      </c>
      <c r="K845">
        <v>1144</v>
      </c>
      <c r="L845">
        <v>430</v>
      </c>
      <c r="M845">
        <v>714</v>
      </c>
      <c r="O845" t="s">
        <v>1043</v>
      </c>
      <c r="P845">
        <f t="shared" si="71"/>
        <v>2277</v>
      </c>
    </row>
    <row r="846" spans="1:16" x14ac:dyDescent="0.25">
      <c r="A846" t="s">
        <v>1042</v>
      </c>
      <c r="B846">
        <v>2416</v>
      </c>
      <c r="C846">
        <v>1167</v>
      </c>
      <c r="D846">
        <v>1249</v>
      </c>
      <c r="E846">
        <v>433</v>
      </c>
      <c r="F846">
        <v>264</v>
      </c>
      <c r="G846">
        <v>169</v>
      </c>
      <c r="H846">
        <v>764</v>
      </c>
      <c r="I846">
        <v>448</v>
      </c>
      <c r="J846">
        <v>316</v>
      </c>
      <c r="K846">
        <v>1219</v>
      </c>
      <c r="L846">
        <v>455</v>
      </c>
      <c r="M846">
        <v>764</v>
      </c>
      <c r="O846" t="s">
        <v>1042</v>
      </c>
      <c r="P846">
        <f t="shared" si="71"/>
        <v>2416</v>
      </c>
    </row>
    <row r="847" spans="1:16" x14ac:dyDescent="0.25">
      <c r="A847" t="s">
        <v>1041</v>
      </c>
      <c r="B847">
        <v>2433</v>
      </c>
      <c r="C847">
        <v>1180</v>
      </c>
      <c r="D847">
        <v>1253</v>
      </c>
      <c r="E847">
        <v>456</v>
      </c>
      <c r="F847">
        <v>259</v>
      </c>
      <c r="G847">
        <v>197</v>
      </c>
      <c r="H847">
        <v>725</v>
      </c>
      <c r="I847">
        <v>425</v>
      </c>
      <c r="J847">
        <v>300</v>
      </c>
      <c r="K847">
        <v>1252</v>
      </c>
      <c r="L847">
        <v>496</v>
      </c>
      <c r="M847">
        <v>756</v>
      </c>
      <c r="O847" t="s">
        <v>1041</v>
      </c>
      <c r="P847">
        <f t="shared" si="71"/>
        <v>2433</v>
      </c>
    </row>
    <row r="848" spans="1:16" x14ac:dyDescent="0.25">
      <c r="A848" t="s">
        <v>1040</v>
      </c>
      <c r="B848">
        <v>2523</v>
      </c>
      <c r="C848">
        <v>1209</v>
      </c>
      <c r="D848">
        <v>1314</v>
      </c>
      <c r="E848">
        <v>472</v>
      </c>
      <c r="F848">
        <v>272</v>
      </c>
      <c r="G848">
        <v>200</v>
      </c>
      <c r="H848">
        <v>754</v>
      </c>
      <c r="I848">
        <v>427</v>
      </c>
      <c r="J848">
        <v>327</v>
      </c>
      <c r="K848">
        <v>1297</v>
      </c>
      <c r="L848">
        <v>510</v>
      </c>
      <c r="M848">
        <v>787</v>
      </c>
      <c r="O848" t="s">
        <v>1040</v>
      </c>
      <c r="P848">
        <f t="shared" si="71"/>
        <v>2523</v>
      </c>
    </row>
    <row r="849" spans="1:16" x14ac:dyDescent="0.25">
      <c r="A849" t="s">
        <v>1039</v>
      </c>
      <c r="B849">
        <v>2594</v>
      </c>
      <c r="C849">
        <v>1285</v>
      </c>
      <c r="D849">
        <v>1309</v>
      </c>
      <c r="E849">
        <v>478</v>
      </c>
      <c r="F849">
        <v>274</v>
      </c>
      <c r="G849">
        <v>204</v>
      </c>
      <c r="H849">
        <v>789</v>
      </c>
      <c r="I849">
        <v>478</v>
      </c>
      <c r="J849">
        <v>311</v>
      </c>
      <c r="K849">
        <v>1327</v>
      </c>
      <c r="L849">
        <v>533</v>
      </c>
      <c r="M849">
        <v>794</v>
      </c>
      <c r="O849" t="s">
        <v>1039</v>
      </c>
      <c r="P849">
        <f t="shared" si="71"/>
        <v>2594</v>
      </c>
    </row>
    <row r="850" spans="1:16" x14ac:dyDescent="0.25">
      <c r="A850" t="s">
        <v>1038</v>
      </c>
      <c r="B850">
        <v>2498</v>
      </c>
      <c r="C850">
        <v>1229</v>
      </c>
      <c r="D850">
        <v>1269</v>
      </c>
      <c r="E850">
        <v>487</v>
      </c>
      <c r="F850">
        <v>281</v>
      </c>
      <c r="G850">
        <v>206</v>
      </c>
      <c r="H850">
        <v>786</v>
      </c>
      <c r="I850">
        <v>493</v>
      </c>
      <c r="J850">
        <v>293</v>
      </c>
      <c r="K850">
        <v>1225</v>
      </c>
      <c r="L850">
        <v>455</v>
      </c>
      <c r="M850">
        <v>770</v>
      </c>
      <c r="O850" t="s">
        <v>1038</v>
      </c>
      <c r="P850">
        <f t="shared" si="71"/>
        <v>2498</v>
      </c>
    </row>
    <row r="851" spans="1:16" x14ac:dyDescent="0.25">
      <c r="A851" t="s">
        <v>1037</v>
      </c>
      <c r="B851">
        <v>2598</v>
      </c>
      <c r="C851">
        <v>1278</v>
      </c>
      <c r="D851">
        <v>1320</v>
      </c>
      <c r="E851">
        <v>477</v>
      </c>
      <c r="F851">
        <v>281</v>
      </c>
      <c r="G851">
        <v>196</v>
      </c>
      <c r="H851">
        <v>797</v>
      </c>
      <c r="I851">
        <v>477</v>
      </c>
      <c r="J851">
        <v>320</v>
      </c>
      <c r="K851">
        <v>1324</v>
      </c>
      <c r="L851">
        <v>520</v>
      </c>
      <c r="M851">
        <v>804</v>
      </c>
      <c r="O851" t="s">
        <v>1037</v>
      </c>
      <c r="P851">
        <f t="shared" si="71"/>
        <v>2598</v>
      </c>
    </row>
    <row r="852" spans="1:16" x14ac:dyDescent="0.25">
      <c r="A852" t="s">
        <v>1036</v>
      </c>
      <c r="B852">
        <v>2543</v>
      </c>
      <c r="C852">
        <v>1243</v>
      </c>
      <c r="D852">
        <v>1300</v>
      </c>
      <c r="E852">
        <v>494</v>
      </c>
      <c r="F852">
        <v>293</v>
      </c>
      <c r="G852">
        <v>201</v>
      </c>
      <c r="H852">
        <v>759</v>
      </c>
      <c r="I852">
        <v>449</v>
      </c>
      <c r="J852">
        <v>310</v>
      </c>
      <c r="K852">
        <v>1290</v>
      </c>
      <c r="L852">
        <v>501</v>
      </c>
      <c r="M852">
        <v>789</v>
      </c>
      <c r="O852" t="s">
        <v>1036</v>
      </c>
      <c r="P852">
        <f t="shared" si="71"/>
        <v>2543</v>
      </c>
    </row>
    <row r="853" spans="1:16" x14ac:dyDescent="0.25">
      <c r="A853" t="s">
        <v>1035</v>
      </c>
      <c r="B853">
        <v>2555</v>
      </c>
      <c r="C853">
        <v>1269</v>
      </c>
      <c r="D853">
        <v>1286</v>
      </c>
      <c r="E853">
        <v>494</v>
      </c>
      <c r="F853">
        <v>299</v>
      </c>
      <c r="G853">
        <v>195</v>
      </c>
      <c r="H853">
        <v>762</v>
      </c>
      <c r="I853">
        <v>476</v>
      </c>
      <c r="J853">
        <v>286</v>
      </c>
      <c r="K853">
        <v>1299</v>
      </c>
      <c r="L853">
        <v>494</v>
      </c>
      <c r="M853">
        <v>805</v>
      </c>
      <c r="O853" t="s">
        <v>1035</v>
      </c>
      <c r="P853">
        <f t="shared" si="71"/>
        <v>2555</v>
      </c>
    </row>
    <row r="854" spans="1:16" x14ac:dyDescent="0.25">
      <c r="A854" t="s">
        <v>1034</v>
      </c>
      <c r="B854">
        <v>2609</v>
      </c>
      <c r="C854">
        <v>1278</v>
      </c>
      <c r="D854">
        <v>1331</v>
      </c>
      <c r="E854">
        <v>465</v>
      </c>
      <c r="F854">
        <v>281</v>
      </c>
      <c r="G854">
        <v>184</v>
      </c>
      <c r="H854">
        <v>797</v>
      </c>
      <c r="I854">
        <v>467</v>
      </c>
      <c r="J854">
        <v>330</v>
      </c>
      <c r="K854">
        <v>1347</v>
      </c>
      <c r="L854">
        <v>530</v>
      </c>
      <c r="M854">
        <v>817</v>
      </c>
      <c r="O854" t="s">
        <v>1034</v>
      </c>
      <c r="P854">
        <f t="shared" si="71"/>
        <v>2609</v>
      </c>
    </row>
    <row r="855" spans="1:16" x14ac:dyDescent="0.25">
      <c r="A855" t="s">
        <v>1033</v>
      </c>
      <c r="B855">
        <v>2559</v>
      </c>
      <c r="C855">
        <v>1220</v>
      </c>
      <c r="D855">
        <v>1339</v>
      </c>
      <c r="E855">
        <v>523</v>
      </c>
      <c r="F855">
        <v>318</v>
      </c>
      <c r="G855">
        <v>205</v>
      </c>
      <c r="H855">
        <v>775</v>
      </c>
      <c r="I855">
        <v>444</v>
      </c>
      <c r="J855">
        <v>331</v>
      </c>
      <c r="K855">
        <v>1261</v>
      </c>
      <c r="L855">
        <v>458</v>
      </c>
      <c r="M855">
        <v>803</v>
      </c>
      <c r="O855" t="s">
        <v>1033</v>
      </c>
      <c r="P855">
        <f t="shared" si="71"/>
        <v>2559</v>
      </c>
    </row>
    <row r="856" spans="1:16" x14ac:dyDescent="0.25">
      <c r="A856" t="s">
        <v>1032</v>
      </c>
      <c r="B856">
        <v>2542</v>
      </c>
      <c r="C856">
        <v>1221</v>
      </c>
      <c r="D856">
        <v>1321</v>
      </c>
      <c r="E856">
        <v>466</v>
      </c>
      <c r="F856">
        <v>264</v>
      </c>
      <c r="G856">
        <v>202</v>
      </c>
      <c r="H856">
        <v>759</v>
      </c>
      <c r="I856">
        <v>428</v>
      </c>
      <c r="J856">
        <v>331</v>
      </c>
      <c r="K856">
        <v>1317</v>
      </c>
      <c r="L856">
        <v>529</v>
      </c>
      <c r="M856">
        <v>788</v>
      </c>
      <c r="O856" t="s">
        <v>1032</v>
      </c>
      <c r="P856">
        <f t="shared" si="71"/>
        <v>2542</v>
      </c>
    </row>
    <row r="857" spans="1:16" x14ac:dyDescent="0.25">
      <c r="A857" t="s">
        <v>1031</v>
      </c>
      <c r="B857">
        <v>2519</v>
      </c>
      <c r="C857">
        <v>1229</v>
      </c>
      <c r="D857">
        <v>1290</v>
      </c>
      <c r="E857">
        <v>446</v>
      </c>
      <c r="F857">
        <v>264</v>
      </c>
      <c r="G857">
        <v>182</v>
      </c>
      <c r="H857">
        <v>771</v>
      </c>
      <c r="I857">
        <v>453</v>
      </c>
      <c r="J857">
        <v>318</v>
      </c>
      <c r="K857">
        <v>1302</v>
      </c>
      <c r="L857">
        <v>512</v>
      </c>
      <c r="M857">
        <v>790</v>
      </c>
      <c r="O857" t="s">
        <v>1031</v>
      </c>
      <c r="P857">
        <f t="shared" si="71"/>
        <v>2519</v>
      </c>
    </row>
    <row r="858" spans="1:16" x14ac:dyDescent="0.25">
      <c r="A858" t="s">
        <v>1030</v>
      </c>
      <c r="B858">
        <v>2542</v>
      </c>
      <c r="C858">
        <v>1237</v>
      </c>
      <c r="D858">
        <v>1305</v>
      </c>
      <c r="E858">
        <v>466</v>
      </c>
      <c r="F858">
        <v>257</v>
      </c>
      <c r="G858">
        <v>209</v>
      </c>
      <c r="H858">
        <v>765</v>
      </c>
      <c r="I858">
        <v>467</v>
      </c>
      <c r="J858">
        <v>298</v>
      </c>
      <c r="K858">
        <v>1311</v>
      </c>
      <c r="L858">
        <v>513</v>
      </c>
      <c r="M858">
        <v>798</v>
      </c>
      <c r="O858" t="s">
        <v>1030</v>
      </c>
      <c r="P858">
        <f t="shared" si="71"/>
        <v>2542</v>
      </c>
    </row>
    <row r="859" spans="1:16" x14ac:dyDescent="0.25">
      <c r="A859" t="s">
        <v>1029</v>
      </c>
      <c r="B859">
        <v>2736</v>
      </c>
      <c r="C859">
        <v>1355</v>
      </c>
      <c r="D859">
        <v>1381</v>
      </c>
      <c r="E859">
        <v>474</v>
      </c>
      <c r="F859">
        <v>278</v>
      </c>
      <c r="G859">
        <v>196</v>
      </c>
      <c r="H859">
        <v>814</v>
      </c>
      <c r="I859">
        <v>509</v>
      </c>
      <c r="J859">
        <v>305</v>
      </c>
      <c r="K859">
        <v>1448</v>
      </c>
      <c r="L859">
        <v>568</v>
      </c>
      <c r="M859">
        <v>880</v>
      </c>
      <c r="O859" t="s">
        <v>1029</v>
      </c>
      <c r="P859">
        <f t="shared" si="71"/>
        <v>2736</v>
      </c>
    </row>
    <row r="860" spans="1:16" x14ac:dyDescent="0.25">
      <c r="A860" t="s">
        <v>1028</v>
      </c>
      <c r="B860">
        <v>2832</v>
      </c>
      <c r="C860">
        <v>1414</v>
      </c>
      <c r="D860">
        <v>1418</v>
      </c>
      <c r="E860">
        <v>518</v>
      </c>
      <c r="F860">
        <v>323</v>
      </c>
      <c r="G860">
        <v>195</v>
      </c>
      <c r="H860">
        <v>840</v>
      </c>
      <c r="I860">
        <v>500</v>
      </c>
      <c r="J860">
        <v>340</v>
      </c>
      <c r="K860">
        <v>1474</v>
      </c>
      <c r="L860">
        <v>591</v>
      </c>
      <c r="M860">
        <v>883</v>
      </c>
      <c r="O860" t="s">
        <v>1028</v>
      </c>
      <c r="P860">
        <f t="shared" si="71"/>
        <v>2832</v>
      </c>
    </row>
    <row r="861" spans="1:16" x14ac:dyDescent="0.25">
      <c r="A861" t="s">
        <v>1027</v>
      </c>
      <c r="B861">
        <v>2873</v>
      </c>
      <c r="C861">
        <v>1407</v>
      </c>
      <c r="D861">
        <v>1466</v>
      </c>
      <c r="E861">
        <v>476</v>
      </c>
      <c r="F861">
        <v>267</v>
      </c>
      <c r="G861">
        <v>209</v>
      </c>
      <c r="H861">
        <v>880</v>
      </c>
      <c r="I861">
        <v>531</v>
      </c>
      <c r="J861">
        <v>349</v>
      </c>
      <c r="K861">
        <v>1517</v>
      </c>
      <c r="L861">
        <v>609</v>
      </c>
      <c r="M861">
        <v>908</v>
      </c>
      <c r="O861" t="s">
        <v>1027</v>
      </c>
      <c r="P861">
        <f t="shared" si="71"/>
        <v>2873</v>
      </c>
    </row>
    <row r="862" spans="1:16" x14ac:dyDescent="0.25">
      <c r="A862" t="s">
        <v>1026</v>
      </c>
      <c r="B862">
        <v>2830</v>
      </c>
      <c r="C862">
        <v>1340</v>
      </c>
      <c r="D862">
        <v>1490</v>
      </c>
      <c r="E862">
        <v>498</v>
      </c>
      <c r="F862">
        <v>285</v>
      </c>
      <c r="G862">
        <v>213</v>
      </c>
      <c r="H862">
        <v>833</v>
      </c>
      <c r="I862">
        <v>492</v>
      </c>
      <c r="J862">
        <v>341</v>
      </c>
      <c r="K862">
        <v>1499</v>
      </c>
      <c r="L862">
        <v>563</v>
      </c>
      <c r="M862">
        <v>936</v>
      </c>
      <c r="O862" t="s">
        <v>1026</v>
      </c>
      <c r="P862">
        <f t="shared" si="71"/>
        <v>2830</v>
      </c>
    </row>
    <row r="863" spans="1:16" x14ac:dyDescent="0.25">
      <c r="A863" t="s">
        <v>1025</v>
      </c>
      <c r="B863">
        <v>2060</v>
      </c>
      <c r="C863">
        <v>1019</v>
      </c>
      <c r="D863">
        <v>1041</v>
      </c>
      <c r="E863">
        <v>357</v>
      </c>
      <c r="F863">
        <v>212</v>
      </c>
      <c r="G863">
        <v>145</v>
      </c>
      <c r="H863">
        <v>631</v>
      </c>
      <c r="I863">
        <v>382</v>
      </c>
      <c r="J863">
        <v>249</v>
      </c>
      <c r="K863">
        <v>1072</v>
      </c>
      <c r="L863">
        <v>425</v>
      </c>
      <c r="M863">
        <v>647</v>
      </c>
      <c r="O863" t="s">
        <v>1025</v>
      </c>
      <c r="P863">
        <f t="shared" si="71"/>
        <v>2060</v>
      </c>
    </row>
    <row r="864" spans="1:16" x14ac:dyDescent="0.25">
      <c r="A864">
        <v>2010</v>
      </c>
      <c r="B864">
        <v>136058</v>
      </c>
      <c r="C864">
        <v>65977</v>
      </c>
      <c r="D864">
        <v>70081</v>
      </c>
      <c r="E864">
        <v>24339</v>
      </c>
      <c r="F864">
        <v>14257</v>
      </c>
      <c r="G864">
        <v>10082</v>
      </c>
      <c r="H864">
        <v>40449</v>
      </c>
      <c r="I864">
        <v>24125</v>
      </c>
      <c r="J864">
        <v>16324</v>
      </c>
      <c r="K864">
        <v>71270</v>
      </c>
      <c r="L864">
        <v>27595</v>
      </c>
      <c r="M864">
        <v>43675</v>
      </c>
      <c r="O864">
        <v>2010</v>
      </c>
      <c r="P864">
        <f t="shared" si="71"/>
        <v>136058</v>
      </c>
    </row>
    <row r="865" spans="1:16" x14ac:dyDescent="0.25">
      <c r="A865" t="s">
        <v>1024</v>
      </c>
      <c r="B865">
        <v>2917</v>
      </c>
      <c r="C865">
        <v>1408</v>
      </c>
      <c r="D865">
        <v>1509</v>
      </c>
      <c r="E865">
        <v>472</v>
      </c>
      <c r="F865">
        <v>275</v>
      </c>
      <c r="G865">
        <v>197</v>
      </c>
      <c r="H865">
        <v>813</v>
      </c>
      <c r="I865">
        <v>490</v>
      </c>
      <c r="J865">
        <v>323</v>
      </c>
      <c r="K865">
        <v>1632</v>
      </c>
      <c r="L865">
        <v>643</v>
      </c>
      <c r="M865">
        <v>989</v>
      </c>
      <c r="O865" t="s">
        <v>1024</v>
      </c>
      <c r="P865">
        <f t="shared" si="71"/>
        <v>2917</v>
      </c>
    </row>
    <row r="866" spans="1:16" x14ac:dyDescent="0.25">
      <c r="A866" t="s">
        <v>1023</v>
      </c>
      <c r="B866">
        <v>2819</v>
      </c>
      <c r="C866">
        <v>1329</v>
      </c>
      <c r="D866">
        <v>1490</v>
      </c>
      <c r="E866">
        <v>478</v>
      </c>
      <c r="F866">
        <v>267</v>
      </c>
      <c r="G866">
        <v>211</v>
      </c>
      <c r="H866">
        <v>781</v>
      </c>
      <c r="I866">
        <v>453</v>
      </c>
      <c r="J866">
        <v>328</v>
      </c>
      <c r="K866">
        <v>1560</v>
      </c>
      <c r="L866">
        <v>609</v>
      </c>
      <c r="M866">
        <v>951</v>
      </c>
      <c r="O866" t="s">
        <v>1023</v>
      </c>
      <c r="P866">
        <f t="shared" si="71"/>
        <v>2819</v>
      </c>
    </row>
    <row r="867" spans="1:16" x14ac:dyDescent="0.25">
      <c r="A867" t="s">
        <v>1022</v>
      </c>
      <c r="B867">
        <v>2624</v>
      </c>
      <c r="C867">
        <v>1254</v>
      </c>
      <c r="D867">
        <v>1370</v>
      </c>
      <c r="E867">
        <v>443</v>
      </c>
      <c r="F867">
        <v>259</v>
      </c>
      <c r="G867">
        <v>184</v>
      </c>
      <c r="H867">
        <v>764</v>
      </c>
      <c r="I867">
        <v>458</v>
      </c>
      <c r="J867">
        <v>306</v>
      </c>
      <c r="K867">
        <v>1417</v>
      </c>
      <c r="L867">
        <v>537</v>
      </c>
      <c r="M867">
        <v>880</v>
      </c>
      <c r="O867" t="s">
        <v>1022</v>
      </c>
      <c r="P867">
        <f t="shared" si="71"/>
        <v>2624</v>
      </c>
    </row>
    <row r="868" spans="1:16" x14ac:dyDescent="0.25">
      <c r="A868" t="s">
        <v>1021</v>
      </c>
      <c r="B868">
        <v>2620</v>
      </c>
      <c r="C868">
        <v>1277</v>
      </c>
      <c r="D868">
        <v>1343</v>
      </c>
      <c r="E868">
        <v>465</v>
      </c>
      <c r="F868">
        <v>257</v>
      </c>
      <c r="G868">
        <v>208</v>
      </c>
      <c r="H868">
        <v>749</v>
      </c>
      <c r="I868">
        <v>446</v>
      </c>
      <c r="J868">
        <v>303</v>
      </c>
      <c r="K868">
        <v>1406</v>
      </c>
      <c r="L868">
        <v>574</v>
      </c>
      <c r="M868">
        <v>832</v>
      </c>
      <c r="O868" t="s">
        <v>1021</v>
      </c>
      <c r="P868">
        <f t="shared" si="71"/>
        <v>2620</v>
      </c>
    </row>
    <row r="869" spans="1:16" x14ac:dyDescent="0.25">
      <c r="A869" t="s">
        <v>1020</v>
      </c>
      <c r="B869">
        <v>2728</v>
      </c>
      <c r="C869">
        <v>1327</v>
      </c>
      <c r="D869">
        <v>1401</v>
      </c>
      <c r="E869">
        <v>435</v>
      </c>
      <c r="F869">
        <v>251</v>
      </c>
      <c r="G869">
        <v>184</v>
      </c>
      <c r="H869">
        <v>801</v>
      </c>
      <c r="I869">
        <v>494</v>
      </c>
      <c r="J869">
        <v>307</v>
      </c>
      <c r="K869">
        <v>1492</v>
      </c>
      <c r="L869">
        <v>582</v>
      </c>
      <c r="M869">
        <v>910</v>
      </c>
      <c r="O869" t="s">
        <v>1020</v>
      </c>
      <c r="P869">
        <f t="shared" si="71"/>
        <v>2728</v>
      </c>
    </row>
    <row r="870" spans="1:16" x14ac:dyDescent="0.25">
      <c r="A870" t="s">
        <v>1019</v>
      </c>
      <c r="B870">
        <v>2675</v>
      </c>
      <c r="C870">
        <v>1305</v>
      </c>
      <c r="D870">
        <v>1370</v>
      </c>
      <c r="E870">
        <v>450</v>
      </c>
      <c r="F870">
        <v>255</v>
      </c>
      <c r="G870">
        <v>195</v>
      </c>
      <c r="H870">
        <v>789</v>
      </c>
      <c r="I870">
        <v>473</v>
      </c>
      <c r="J870">
        <v>316</v>
      </c>
      <c r="K870">
        <v>1436</v>
      </c>
      <c r="L870">
        <v>577</v>
      </c>
      <c r="M870">
        <v>859</v>
      </c>
      <c r="O870" t="s">
        <v>1019</v>
      </c>
      <c r="P870">
        <f t="shared" si="71"/>
        <v>2675</v>
      </c>
    </row>
    <row r="871" spans="1:16" x14ac:dyDescent="0.25">
      <c r="A871" t="s">
        <v>1018</v>
      </c>
      <c r="B871">
        <v>2621</v>
      </c>
      <c r="C871">
        <v>1302</v>
      </c>
      <c r="D871">
        <v>1319</v>
      </c>
      <c r="E871">
        <v>448</v>
      </c>
      <c r="F871">
        <v>265</v>
      </c>
      <c r="G871">
        <v>183</v>
      </c>
      <c r="H871">
        <v>767</v>
      </c>
      <c r="I871">
        <v>454</v>
      </c>
      <c r="J871">
        <v>313</v>
      </c>
      <c r="K871">
        <v>1406</v>
      </c>
      <c r="L871">
        <v>583</v>
      </c>
      <c r="M871">
        <v>823</v>
      </c>
      <c r="O871" t="s">
        <v>1018</v>
      </c>
      <c r="P871">
        <f t="shared" si="71"/>
        <v>2621</v>
      </c>
    </row>
    <row r="872" spans="1:16" x14ac:dyDescent="0.25">
      <c r="A872" t="s">
        <v>1017</v>
      </c>
      <c r="B872">
        <v>2651</v>
      </c>
      <c r="C872">
        <v>1299</v>
      </c>
      <c r="D872">
        <v>1352</v>
      </c>
      <c r="E872">
        <v>454</v>
      </c>
      <c r="F872">
        <v>258</v>
      </c>
      <c r="G872">
        <v>196</v>
      </c>
      <c r="H872">
        <v>794</v>
      </c>
      <c r="I872">
        <v>476</v>
      </c>
      <c r="J872">
        <v>318</v>
      </c>
      <c r="K872">
        <v>1403</v>
      </c>
      <c r="L872">
        <v>565</v>
      </c>
      <c r="M872">
        <v>838</v>
      </c>
      <c r="O872" t="s">
        <v>1017</v>
      </c>
      <c r="P872">
        <f t="shared" si="71"/>
        <v>2651</v>
      </c>
    </row>
    <row r="873" spans="1:16" x14ac:dyDescent="0.25">
      <c r="A873" t="s">
        <v>1016</v>
      </c>
      <c r="B873">
        <v>2686</v>
      </c>
      <c r="C873">
        <v>1324</v>
      </c>
      <c r="D873">
        <v>1362</v>
      </c>
      <c r="E873">
        <v>453</v>
      </c>
      <c r="F873">
        <v>273</v>
      </c>
      <c r="G873">
        <v>180</v>
      </c>
      <c r="H873">
        <v>785</v>
      </c>
      <c r="I873">
        <v>454</v>
      </c>
      <c r="J873">
        <v>331</v>
      </c>
      <c r="K873">
        <v>1448</v>
      </c>
      <c r="L873">
        <v>597</v>
      </c>
      <c r="M873">
        <v>851</v>
      </c>
      <c r="O873" t="s">
        <v>1016</v>
      </c>
      <c r="P873">
        <f t="shared" si="71"/>
        <v>2686</v>
      </c>
    </row>
    <row r="874" spans="1:16" x14ac:dyDescent="0.25">
      <c r="A874" t="s">
        <v>1015</v>
      </c>
      <c r="B874">
        <v>2714</v>
      </c>
      <c r="C874">
        <v>1304</v>
      </c>
      <c r="D874">
        <v>1410</v>
      </c>
      <c r="E874">
        <v>447</v>
      </c>
      <c r="F874">
        <v>272</v>
      </c>
      <c r="G874">
        <v>175</v>
      </c>
      <c r="H874">
        <v>782</v>
      </c>
      <c r="I874">
        <v>449</v>
      </c>
      <c r="J874">
        <v>333</v>
      </c>
      <c r="K874">
        <v>1485</v>
      </c>
      <c r="L874">
        <v>583</v>
      </c>
      <c r="M874">
        <v>902</v>
      </c>
      <c r="O874" t="s">
        <v>1015</v>
      </c>
      <c r="P874">
        <f t="shared" si="71"/>
        <v>2714</v>
      </c>
    </row>
    <row r="875" spans="1:16" x14ac:dyDescent="0.25">
      <c r="A875" t="s">
        <v>1014</v>
      </c>
      <c r="B875">
        <v>2727</v>
      </c>
      <c r="C875">
        <v>1291</v>
      </c>
      <c r="D875">
        <v>1436</v>
      </c>
      <c r="E875">
        <v>431</v>
      </c>
      <c r="F875">
        <v>231</v>
      </c>
      <c r="G875">
        <v>200</v>
      </c>
      <c r="H875">
        <v>777</v>
      </c>
      <c r="I875">
        <v>457</v>
      </c>
      <c r="J875">
        <v>320</v>
      </c>
      <c r="K875">
        <v>1519</v>
      </c>
      <c r="L875">
        <v>603</v>
      </c>
      <c r="M875">
        <v>916</v>
      </c>
      <c r="O875" t="s">
        <v>1014</v>
      </c>
      <c r="P875">
        <f t="shared" si="71"/>
        <v>2727</v>
      </c>
    </row>
    <row r="876" spans="1:16" x14ac:dyDescent="0.25">
      <c r="A876" t="s">
        <v>1013</v>
      </c>
      <c r="B876">
        <v>2686</v>
      </c>
      <c r="C876">
        <v>1308</v>
      </c>
      <c r="D876">
        <v>1378</v>
      </c>
      <c r="E876">
        <v>463</v>
      </c>
      <c r="F876">
        <v>251</v>
      </c>
      <c r="G876">
        <v>212</v>
      </c>
      <c r="H876">
        <v>806</v>
      </c>
      <c r="I876">
        <v>489</v>
      </c>
      <c r="J876">
        <v>317</v>
      </c>
      <c r="K876">
        <v>1417</v>
      </c>
      <c r="L876">
        <v>568</v>
      </c>
      <c r="M876">
        <v>849</v>
      </c>
      <c r="O876" t="s">
        <v>1013</v>
      </c>
      <c r="P876">
        <f t="shared" si="71"/>
        <v>2686</v>
      </c>
    </row>
    <row r="877" spans="1:16" x14ac:dyDescent="0.25">
      <c r="A877" t="s">
        <v>1012</v>
      </c>
      <c r="B877">
        <v>2739</v>
      </c>
      <c r="C877">
        <v>1342</v>
      </c>
      <c r="D877">
        <v>1397</v>
      </c>
      <c r="E877">
        <v>467</v>
      </c>
      <c r="F877">
        <v>282</v>
      </c>
      <c r="G877">
        <v>185</v>
      </c>
      <c r="H877">
        <v>783</v>
      </c>
      <c r="I877">
        <v>465</v>
      </c>
      <c r="J877">
        <v>318</v>
      </c>
      <c r="K877">
        <v>1489</v>
      </c>
      <c r="L877">
        <v>595</v>
      </c>
      <c r="M877">
        <v>894</v>
      </c>
      <c r="O877" t="s">
        <v>1012</v>
      </c>
      <c r="P877">
        <f t="shared" si="71"/>
        <v>2739</v>
      </c>
    </row>
    <row r="878" spans="1:16" x14ac:dyDescent="0.25">
      <c r="A878" t="s">
        <v>1011</v>
      </c>
      <c r="B878">
        <v>2592</v>
      </c>
      <c r="C878">
        <v>1277</v>
      </c>
      <c r="D878">
        <v>1315</v>
      </c>
      <c r="E878">
        <v>424</v>
      </c>
      <c r="F878">
        <v>252</v>
      </c>
      <c r="G878">
        <v>172</v>
      </c>
      <c r="H878">
        <v>767</v>
      </c>
      <c r="I878">
        <v>440</v>
      </c>
      <c r="J878">
        <v>327</v>
      </c>
      <c r="K878">
        <v>1401</v>
      </c>
      <c r="L878">
        <v>585</v>
      </c>
      <c r="M878">
        <v>816</v>
      </c>
      <c r="O878" t="s">
        <v>1011</v>
      </c>
      <c r="P878">
        <f t="shared" si="71"/>
        <v>2592</v>
      </c>
    </row>
    <row r="879" spans="1:16" x14ac:dyDescent="0.25">
      <c r="A879" t="s">
        <v>1010</v>
      </c>
      <c r="B879">
        <v>2652</v>
      </c>
      <c r="C879">
        <v>1282</v>
      </c>
      <c r="D879">
        <v>1370</v>
      </c>
      <c r="E879">
        <v>460</v>
      </c>
      <c r="F879">
        <v>273</v>
      </c>
      <c r="G879">
        <v>187</v>
      </c>
      <c r="H879">
        <v>769</v>
      </c>
      <c r="I879">
        <v>458</v>
      </c>
      <c r="J879">
        <v>311</v>
      </c>
      <c r="K879">
        <v>1423</v>
      </c>
      <c r="L879">
        <v>551</v>
      </c>
      <c r="M879">
        <v>872</v>
      </c>
      <c r="O879" t="s">
        <v>1010</v>
      </c>
      <c r="P879">
        <f t="shared" si="71"/>
        <v>2652</v>
      </c>
    </row>
    <row r="880" spans="1:16" x14ac:dyDescent="0.25">
      <c r="A880" t="s">
        <v>1009</v>
      </c>
      <c r="B880">
        <v>2694</v>
      </c>
      <c r="C880">
        <v>1288</v>
      </c>
      <c r="D880">
        <v>1406</v>
      </c>
      <c r="E880">
        <v>419</v>
      </c>
      <c r="F880">
        <v>226</v>
      </c>
      <c r="G880">
        <v>193</v>
      </c>
      <c r="H880">
        <v>814</v>
      </c>
      <c r="I880">
        <v>455</v>
      </c>
      <c r="J880">
        <v>359</v>
      </c>
      <c r="K880">
        <v>1461</v>
      </c>
      <c r="L880">
        <v>607</v>
      </c>
      <c r="M880">
        <v>854</v>
      </c>
      <c r="O880" t="s">
        <v>1009</v>
      </c>
      <c r="P880">
        <f t="shared" si="71"/>
        <v>2694</v>
      </c>
    </row>
    <row r="881" spans="1:16" x14ac:dyDescent="0.25">
      <c r="A881" t="s">
        <v>1008</v>
      </c>
      <c r="B881">
        <v>2591</v>
      </c>
      <c r="C881">
        <v>1227</v>
      </c>
      <c r="D881">
        <v>1364</v>
      </c>
      <c r="E881">
        <v>411</v>
      </c>
      <c r="F881">
        <v>233</v>
      </c>
      <c r="G881">
        <v>178</v>
      </c>
      <c r="H881">
        <v>740</v>
      </c>
      <c r="I881">
        <v>432</v>
      </c>
      <c r="J881">
        <v>308</v>
      </c>
      <c r="K881">
        <v>1440</v>
      </c>
      <c r="L881">
        <v>562</v>
      </c>
      <c r="M881">
        <v>878</v>
      </c>
      <c r="O881" t="s">
        <v>1008</v>
      </c>
      <c r="P881">
        <f t="shared" si="71"/>
        <v>2591</v>
      </c>
    </row>
    <row r="882" spans="1:16" x14ac:dyDescent="0.25">
      <c r="A882" t="s">
        <v>1007</v>
      </c>
      <c r="B882">
        <v>2543</v>
      </c>
      <c r="C882">
        <v>1205</v>
      </c>
      <c r="D882">
        <v>1338</v>
      </c>
      <c r="E882">
        <v>445</v>
      </c>
      <c r="F882">
        <v>248</v>
      </c>
      <c r="G882">
        <v>197</v>
      </c>
      <c r="H882">
        <v>723</v>
      </c>
      <c r="I882">
        <v>431</v>
      </c>
      <c r="J882">
        <v>292</v>
      </c>
      <c r="K882">
        <v>1375</v>
      </c>
      <c r="L882">
        <v>526</v>
      </c>
      <c r="M882">
        <v>849</v>
      </c>
      <c r="O882" t="s">
        <v>1007</v>
      </c>
      <c r="P882">
        <f t="shared" si="71"/>
        <v>2543</v>
      </c>
    </row>
    <row r="883" spans="1:16" x14ac:dyDescent="0.25">
      <c r="A883" t="s">
        <v>1006</v>
      </c>
      <c r="B883">
        <v>2606</v>
      </c>
      <c r="C883">
        <v>1262</v>
      </c>
      <c r="D883">
        <v>1344</v>
      </c>
      <c r="E883">
        <v>460</v>
      </c>
      <c r="F883">
        <v>268</v>
      </c>
      <c r="G883">
        <v>192</v>
      </c>
      <c r="H883">
        <v>767</v>
      </c>
      <c r="I883">
        <v>459</v>
      </c>
      <c r="J883">
        <v>308</v>
      </c>
      <c r="K883">
        <v>1379</v>
      </c>
      <c r="L883">
        <v>535</v>
      </c>
      <c r="M883">
        <v>844</v>
      </c>
      <c r="O883" t="s">
        <v>1006</v>
      </c>
      <c r="P883">
        <f t="shared" si="71"/>
        <v>2606</v>
      </c>
    </row>
    <row r="884" spans="1:16" x14ac:dyDescent="0.25">
      <c r="A884" t="s">
        <v>1005</v>
      </c>
      <c r="B884">
        <v>2551</v>
      </c>
      <c r="C884">
        <v>1205</v>
      </c>
      <c r="D884">
        <v>1346</v>
      </c>
      <c r="E884">
        <v>464</v>
      </c>
      <c r="F884">
        <v>247</v>
      </c>
      <c r="G884">
        <v>217</v>
      </c>
      <c r="H884">
        <v>770</v>
      </c>
      <c r="I884">
        <v>456</v>
      </c>
      <c r="J884">
        <v>314</v>
      </c>
      <c r="K884">
        <v>1317</v>
      </c>
      <c r="L884">
        <v>502</v>
      </c>
      <c r="M884">
        <v>815</v>
      </c>
      <c r="O884" t="s">
        <v>1005</v>
      </c>
      <c r="P884">
        <f t="shared" si="71"/>
        <v>2551</v>
      </c>
    </row>
    <row r="885" spans="1:16" x14ac:dyDescent="0.25">
      <c r="A885" t="s">
        <v>1004</v>
      </c>
      <c r="B885">
        <v>2542</v>
      </c>
      <c r="C885">
        <v>1228</v>
      </c>
      <c r="D885">
        <v>1314</v>
      </c>
      <c r="E885">
        <v>433</v>
      </c>
      <c r="F885">
        <v>256</v>
      </c>
      <c r="G885">
        <v>177</v>
      </c>
      <c r="H885">
        <v>773</v>
      </c>
      <c r="I885">
        <v>448</v>
      </c>
      <c r="J885">
        <v>325</v>
      </c>
      <c r="K885">
        <v>1336</v>
      </c>
      <c r="L885">
        <v>524</v>
      </c>
      <c r="M885">
        <v>812</v>
      </c>
      <c r="O885" t="s">
        <v>1004</v>
      </c>
      <c r="P885">
        <f t="shared" si="71"/>
        <v>2542</v>
      </c>
    </row>
    <row r="886" spans="1:16" x14ac:dyDescent="0.25">
      <c r="A886" t="s">
        <v>1003</v>
      </c>
      <c r="B886">
        <v>2477</v>
      </c>
      <c r="C886">
        <v>1193</v>
      </c>
      <c r="D886">
        <v>1284</v>
      </c>
      <c r="E886">
        <v>424</v>
      </c>
      <c r="F886">
        <v>242</v>
      </c>
      <c r="G886">
        <v>182</v>
      </c>
      <c r="H886">
        <v>725</v>
      </c>
      <c r="I886">
        <v>428</v>
      </c>
      <c r="J886">
        <v>297</v>
      </c>
      <c r="K886">
        <v>1328</v>
      </c>
      <c r="L886">
        <v>523</v>
      </c>
      <c r="M886">
        <v>805</v>
      </c>
      <c r="O886" t="s">
        <v>1003</v>
      </c>
      <c r="P886">
        <f t="shared" si="71"/>
        <v>2477</v>
      </c>
    </row>
    <row r="887" spans="1:16" x14ac:dyDescent="0.25">
      <c r="A887" t="s">
        <v>1002</v>
      </c>
      <c r="B887">
        <v>2479</v>
      </c>
      <c r="C887">
        <v>1212</v>
      </c>
      <c r="D887">
        <v>1267</v>
      </c>
      <c r="E887">
        <v>473</v>
      </c>
      <c r="F887">
        <v>276</v>
      </c>
      <c r="G887">
        <v>197</v>
      </c>
      <c r="H887">
        <v>754</v>
      </c>
      <c r="I887">
        <v>444</v>
      </c>
      <c r="J887">
        <v>310</v>
      </c>
      <c r="K887">
        <v>1252</v>
      </c>
      <c r="L887">
        <v>492</v>
      </c>
      <c r="M887">
        <v>760</v>
      </c>
      <c r="O887" t="s">
        <v>1002</v>
      </c>
      <c r="P887">
        <f t="shared" si="71"/>
        <v>2479</v>
      </c>
    </row>
    <row r="888" spans="1:16" x14ac:dyDescent="0.25">
      <c r="A888" t="s">
        <v>1001</v>
      </c>
      <c r="B888">
        <v>2489</v>
      </c>
      <c r="C888">
        <v>1196</v>
      </c>
      <c r="D888">
        <v>1293</v>
      </c>
      <c r="E888">
        <v>417</v>
      </c>
      <c r="F888">
        <v>240</v>
      </c>
      <c r="G888">
        <v>177</v>
      </c>
      <c r="H888">
        <v>778</v>
      </c>
      <c r="I888">
        <v>449</v>
      </c>
      <c r="J888">
        <v>329</v>
      </c>
      <c r="K888">
        <v>1294</v>
      </c>
      <c r="L888">
        <v>507</v>
      </c>
      <c r="M888">
        <v>787</v>
      </c>
      <c r="O888" t="s">
        <v>1001</v>
      </c>
      <c r="P888">
        <f t="shared" si="71"/>
        <v>2489</v>
      </c>
    </row>
    <row r="889" spans="1:16" x14ac:dyDescent="0.25">
      <c r="A889" t="s">
        <v>1000</v>
      </c>
      <c r="B889">
        <v>2413</v>
      </c>
      <c r="C889">
        <v>1141</v>
      </c>
      <c r="D889">
        <v>1272</v>
      </c>
      <c r="E889">
        <v>455</v>
      </c>
      <c r="F889">
        <v>250</v>
      </c>
      <c r="G889">
        <v>205</v>
      </c>
      <c r="H889">
        <v>714</v>
      </c>
      <c r="I889">
        <v>435</v>
      </c>
      <c r="J889">
        <v>279</v>
      </c>
      <c r="K889">
        <v>1244</v>
      </c>
      <c r="L889">
        <v>456</v>
      </c>
      <c r="M889">
        <v>788</v>
      </c>
      <c r="O889" t="s">
        <v>1000</v>
      </c>
      <c r="P889">
        <f t="shared" si="71"/>
        <v>2413</v>
      </c>
    </row>
    <row r="890" spans="1:16" x14ac:dyDescent="0.25">
      <c r="A890" t="s">
        <v>999</v>
      </c>
      <c r="B890">
        <v>2535</v>
      </c>
      <c r="C890">
        <v>1217</v>
      </c>
      <c r="D890">
        <v>1318</v>
      </c>
      <c r="E890">
        <v>478</v>
      </c>
      <c r="F890">
        <v>266</v>
      </c>
      <c r="G890">
        <v>212</v>
      </c>
      <c r="H890">
        <v>757</v>
      </c>
      <c r="I890">
        <v>453</v>
      </c>
      <c r="J890">
        <v>304</v>
      </c>
      <c r="K890">
        <v>1300</v>
      </c>
      <c r="L890">
        <v>498</v>
      </c>
      <c r="M890">
        <v>802</v>
      </c>
      <c r="O890" t="s">
        <v>999</v>
      </c>
      <c r="P890">
        <f t="shared" si="71"/>
        <v>2535</v>
      </c>
    </row>
    <row r="891" spans="1:16" x14ac:dyDescent="0.25">
      <c r="A891" t="s">
        <v>998</v>
      </c>
      <c r="B891">
        <v>2625</v>
      </c>
      <c r="C891">
        <v>1316</v>
      </c>
      <c r="D891">
        <v>1309</v>
      </c>
      <c r="E891">
        <v>513</v>
      </c>
      <c r="F891">
        <v>301</v>
      </c>
      <c r="G891">
        <v>212</v>
      </c>
      <c r="H891">
        <v>772</v>
      </c>
      <c r="I891">
        <v>474</v>
      </c>
      <c r="J891">
        <v>298</v>
      </c>
      <c r="K891">
        <v>1340</v>
      </c>
      <c r="L891">
        <v>541</v>
      </c>
      <c r="M891">
        <v>799</v>
      </c>
      <c r="O891" t="s">
        <v>998</v>
      </c>
      <c r="P891">
        <f t="shared" si="71"/>
        <v>2625</v>
      </c>
    </row>
    <row r="892" spans="1:16" x14ac:dyDescent="0.25">
      <c r="A892" t="s">
        <v>997</v>
      </c>
      <c r="B892">
        <v>2513</v>
      </c>
      <c r="C892">
        <v>1194</v>
      </c>
      <c r="D892">
        <v>1319</v>
      </c>
      <c r="E892">
        <v>454</v>
      </c>
      <c r="F892">
        <v>260</v>
      </c>
      <c r="G892">
        <v>194</v>
      </c>
      <c r="H892">
        <v>729</v>
      </c>
      <c r="I892">
        <v>428</v>
      </c>
      <c r="J892">
        <v>301</v>
      </c>
      <c r="K892">
        <v>1330</v>
      </c>
      <c r="L892">
        <v>506</v>
      </c>
      <c r="M892">
        <v>824</v>
      </c>
      <c r="O892" t="s">
        <v>997</v>
      </c>
      <c r="P892">
        <f t="shared" si="71"/>
        <v>2513</v>
      </c>
    </row>
    <row r="893" spans="1:16" x14ac:dyDescent="0.25">
      <c r="A893" t="s">
        <v>996</v>
      </c>
      <c r="B893">
        <v>2361</v>
      </c>
      <c r="C893">
        <v>1122</v>
      </c>
      <c r="D893">
        <v>1239</v>
      </c>
      <c r="E893">
        <v>461</v>
      </c>
      <c r="F893">
        <v>272</v>
      </c>
      <c r="G893">
        <v>189</v>
      </c>
      <c r="H893">
        <v>695</v>
      </c>
      <c r="I893">
        <v>402</v>
      </c>
      <c r="J893">
        <v>293</v>
      </c>
      <c r="K893">
        <v>1205</v>
      </c>
      <c r="L893">
        <v>448</v>
      </c>
      <c r="M893">
        <v>757</v>
      </c>
      <c r="O893" t="s">
        <v>996</v>
      </c>
      <c r="P893">
        <f t="shared" si="71"/>
        <v>2361</v>
      </c>
    </row>
    <row r="894" spans="1:16" x14ac:dyDescent="0.25">
      <c r="A894" t="s">
        <v>995</v>
      </c>
      <c r="B894">
        <v>2431</v>
      </c>
      <c r="C894">
        <v>1198</v>
      </c>
      <c r="D894">
        <v>1233</v>
      </c>
      <c r="E894">
        <v>434</v>
      </c>
      <c r="F894">
        <v>241</v>
      </c>
      <c r="G894">
        <v>193</v>
      </c>
      <c r="H894">
        <v>747</v>
      </c>
      <c r="I894">
        <v>453</v>
      </c>
      <c r="J894">
        <v>294</v>
      </c>
      <c r="K894">
        <v>1250</v>
      </c>
      <c r="L894">
        <v>504</v>
      </c>
      <c r="M894">
        <v>746</v>
      </c>
      <c r="O894" t="s">
        <v>995</v>
      </c>
      <c r="P894">
        <f t="shared" si="71"/>
        <v>2431</v>
      </c>
    </row>
    <row r="895" spans="1:16" x14ac:dyDescent="0.25">
      <c r="A895" t="s">
        <v>994</v>
      </c>
      <c r="B895">
        <v>2486</v>
      </c>
      <c r="C895">
        <v>1198</v>
      </c>
      <c r="D895">
        <v>1288</v>
      </c>
      <c r="E895">
        <v>425</v>
      </c>
      <c r="F895">
        <v>263</v>
      </c>
      <c r="G895">
        <v>162</v>
      </c>
      <c r="H895">
        <v>802</v>
      </c>
      <c r="I895">
        <v>457</v>
      </c>
      <c r="J895">
        <v>345</v>
      </c>
      <c r="K895">
        <v>1259</v>
      </c>
      <c r="L895">
        <v>478</v>
      </c>
      <c r="M895">
        <v>781</v>
      </c>
      <c r="O895" t="s">
        <v>994</v>
      </c>
      <c r="P895">
        <f t="shared" si="71"/>
        <v>2486</v>
      </c>
    </row>
    <row r="896" spans="1:16" x14ac:dyDescent="0.25">
      <c r="A896" t="s">
        <v>993</v>
      </c>
      <c r="B896">
        <v>2356</v>
      </c>
      <c r="C896">
        <v>1127</v>
      </c>
      <c r="D896">
        <v>1229</v>
      </c>
      <c r="E896">
        <v>415</v>
      </c>
      <c r="F896">
        <v>234</v>
      </c>
      <c r="G896">
        <v>181</v>
      </c>
      <c r="H896">
        <v>693</v>
      </c>
      <c r="I896">
        <v>434</v>
      </c>
      <c r="J896">
        <v>259</v>
      </c>
      <c r="K896">
        <v>1248</v>
      </c>
      <c r="L896">
        <v>459</v>
      </c>
      <c r="M896">
        <v>789</v>
      </c>
      <c r="O896" t="s">
        <v>993</v>
      </c>
      <c r="P896">
        <f t="shared" si="71"/>
        <v>2356</v>
      </c>
    </row>
    <row r="897" spans="1:16" x14ac:dyDescent="0.25">
      <c r="A897" t="s">
        <v>992</v>
      </c>
      <c r="B897">
        <v>2415</v>
      </c>
      <c r="C897">
        <v>1207</v>
      </c>
      <c r="D897">
        <v>1208</v>
      </c>
      <c r="E897">
        <v>454</v>
      </c>
      <c r="F897">
        <v>276</v>
      </c>
      <c r="G897">
        <v>178</v>
      </c>
      <c r="H897">
        <v>757</v>
      </c>
      <c r="I897">
        <v>433</v>
      </c>
      <c r="J897">
        <v>324</v>
      </c>
      <c r="K897">
        <v>1204</v>
      </c>
      <c r="L897">
        <v>498</v>
      </c>
      <c r="M897">
        <v>706</v>
      </c>
      <c r="O897" t="s">
        <v>992</v>
      </c>
      <c r="P897">
        <f t="shared" si="71"/>
        <v>2415</v>
      </c>
    </row>
    <row r="898" spans="1:16" x14ac:dyDescent="0.25">
      <c r="A898" t="s">
        <v>991</v>
      </c>
      <c r="B898">
        <v>2381</v>
      </c>
      <c r="C898">
        <v>1183</v>
      </c>
      <c r="D898">
        <v>1198</v>
      </c>
      <c r="E898">
        <v>429</v>
      </c>
      <c r="F898">
        <v>249</v>
      </c>
      <c r="G898">
        <v>180</v>
      </c>
      <c r="H898">
        <v>703</v>
      </c>
      <c r="I898">
        <v>417</v>
      </c>
      <c r="J898">
        <v>286</v>
      </c>
      <c r="K898">
        <v>1249</v>
      </c>
      <c r="L898">
        <v>517</v>
      </c>
      <c r="M898">
        <v>732</v>
      </c>
      <c r="O898" t="s">
        <v>991</v>
      </c>
      <c r="P898">
        <f t="shared" si="71"/>
        <v>2381</v>
      </c>
    </row>
    <row r="899" spans="1:16" x14ac:dyDescent="0.25">
      <c r="A899" t="s">
        <v>990</v>
      </c>
      <c r="B899">
        <v>2458</v>
      </c>
      <c r="C899">
        <v>1162</v>
      </c>
      <c r="D899">
        <v>1296</v>
      </c>
      <c r="E899">
        <v>452</v>
      </c>
      <c r="F899">
        <v>254</v>
      </c>
      <c r="G899">
        <v>198</v>
      </c>
      <c r="H899">
        <v>746</v>
      </c>
      <c r="I899">
        <v>425</v>
      </c>
      <c r="J899">
        <v>321</v>
      </c>
      <c r="K899">
        <v>1260</v>
      </c>
      <c r="L899">
        <v>483</v>
      </c>
      <c r="M899">
        <v>777</v>
      </c>
      <c r="O899" t="s">
        <v>990</v>
      </c>
      <c r="P899">
        <f t="shared" si="71"/>
        <v>2458</v>
      </c>
    </row>
    <row r="900" spans="1:16" x14ac:dyDescent="0.25">
      <c r="A900" t="s">
        <v>989</v>
      </c>
      <c r="B900">
        <v>2520</v>
      </c>
      <c r="C900">
        <v>1278</v>
      </c>
      <c r="D900">
        <v>1242</v>
      </c>
      <c r="E900">
        <v>451</v>
      </c>
      <c r="F900">
        <v>279</v>
      </c>
      <c r="G900">
        <v>172</v>
      </c>
      <c r="H900">
        <v>707</v>
      </c>
      <c r="I900">
        <v>437</v>
      </c>
      <c r="J900">
        <v>270</v>
      </c>
      <c r="K900">
        <v>1362</v>
      </c>
      <c r="L900">
        <v>562</v>
      </c>
      <c r="M900">
        <v>800</v>
      </c>
      <c r="O900" t="s">
        <v>989</v>
      </c>
      <c r="P900">
        <f t="shared" si="71"/>
        <v>2520</v>
      </c>
    </row>
    <row r="901" spans="1:16" x14ac:dyDescent="0.25">
      <c r="A901" t="s">
        <v>988</v>
      </c>
      <c r="B901">
        <v>2380</v>
      </c>
      <c r="C901">
        <v>1110</v>
      </c>
      <c r="D901">
        <v>1270</v>
      </c>
      <c r="E901">
        <v>410</v>
      </c>
      <c r="F901">
        <v>225</v>
      </c>
      <c r="G901">
        <v>185</v>
      </c>
      <c r="H901">
        <v>725</v>
      </c>
      <c r="I901">
        <v>411</v>
      </c>
      <c r="J901">
        <v>314</v>
      </c>
      <c r="K901">
        <v>1245</v>
      </c>
      <c r="L901">
        <v>474</v>
      </c>
      <c r="M901">
        <v>771</v>
      </c>
      <c r="O901" t="s">
        <v>988</v>
      </c>
      <c r="P901">
        <f t="shared" si="71"/>
        <v>2380</v>
      </c>
    </row>
    <row r="902" spans="1:16" x14ac:dyDescent="0.25">
      <c r="A902" t="s">
        <v>987</v>
      </c>
      <c r="B902">
        <v>2447</v>
      </c>
      <c r="C902">
        <v>1145</v>
      </c>
      <c r="D902">
        <v>1302</v>
      </c>
      <c r="E902">
        <v>463</v>
      </c>
      <c r="F902">
        <v>260</v>
      </c>
      <c r="G902">
        <v>203</v>
      </c>
      <c r="H902">
        <v>723</v>
      </c>
      <c r="I902">
        <v>413</v>
      </c>
      <c r="J902">
        <v>310</v>
      </c>
      <c r="K902">
        <v>1261</v>
      </c>
      <c r="L902">
        <v>472</v>
      </c>
      <c r="M902">
        <v>789</v>
      </c>
      <c r="O902" t="s">
        <v>987</v>
      </c>
      <c r="P902">
        <f t="shared" si="71"/>
        <v>2447</v>
      </c>
    </row>
    <row r="903" spans="1:16" x14ac:dyDescent="0.25">
      <c r="A903" t="s">
        <v>986</v>
      </c>
      <c r="B903">
        <v>2593</v>
      </c>
      <c r="C903">
        <v>1201</v>
      </c>
      <c r="D903">
        <v>1392</v>
      </c>
      <c r="E903">
        <v>441</v>
      </c>
      <c r="F903">
        <v>241</v>
      </c>
      <c r="G903">
        <v>200</v>
      </c>
      <c r="H903">
        <v>789</v>
      </c>
      <c r="I903">
        <v>462</v>
      </c>
      <c r="J903">
        <v>327</v>
      </c>
      <c r="K903">
        <v>1363</v>
      </c>
      <c r="L903">
        <v>498</v>
      </c>
      <c r="M903">
        <v>865</v>
      </c>
      <c r="O903" t="s">
        <v>986</v>
      </c>
      <c r="P903">
        <f t="shared" ref="P903:P969" si="72">B903</f>
        <v>2593</v>
      </c>
    </row>
    <row r="904" spans="1:16" x14ac:dyDescent="0.25">
      <c r="A904" t="s">
        <v>985</v>
      </c>
      <c r="B904">
        <v>2474</v>
      </c>
      <c r="C904">
        <v>1132</v>
      </c>
      <c r="D904">
        <v>1342</v>
      </c>
      <c r="E904">
        <v>419</v>
      </c>
      <c r="F904">
        <v>228</v>
      </c>
      <c r="G904">
        <v>191</v>
      </c>
      <c r="H904">
        <v>750</v>
      </c>
      <c r="I904">
        <v>422</v>
      </c>
      <c r="J904">
        <v>328</v>
      </c>
      <c r="K904">
        <v>1305</v>
      </c>
      <c r="L904">
        <v>482</v>
      </c>
      <c r="M904">
        <v>823</v>
      </c>
      <c r="O904" t="s">
        <v>985</v>
      </c>
      <c r="P904">
        <f t="shared" si="72"/>
        <v>2474</v>
      </c>
    </row>
    <row r="905" spans="1:16" x14ac:dyDescent="0.25">
      <c r="A905" t="s">
        <v>984</v>
      </c>
      <c r="B905">
        <v>2537</v>
      </c>
      <c r="C905">
        <v>1244</v>
      </c>
      <c r="D905">
        <v>1293</v>
      </c>
      <c r="E905">
        <v>453</v>
      </c>
      <c r="F905">
        <v>266</v>
      </c>
      <c r="G905">
        <v>187</v>
      </c>
      <c r="H905">
        <v>790</v>
      </c>
      <c r="I905">
        <v>464</v>
      </c>
      <c r="J905">
        <v>326</v>
      </c>
      <c r="K905">
        <v>1294</v>
      </c>
      <c r="L905">
        <v>514</v>
      </c>
      <c r="M905">
        <v>780</v>
      </c>
      <c r="O905" t="s">
        <v>984</v>
      </c>
      <c r="P905">
        <f t="shared" si="72"/>
        <v>2537</v>
      </c>
    </row>
    <row r="906" spans="1:16" x14ac:dyDescent="0.25">
      <c r="A906" t="s">
        <v>983</v>
      </c>
      <c r="B906">
        <v>2551</v>
      </c>
      <c r="C906">
        <v>1220</v>
      </c>
      <c r="D906">
        <v>1331</v>
      </c>
      <c r="E906">
        <v>406</v>
      </c>
      <c r="F906">
        <v>234</v>
      </c>
      <c r="G906">
        <v>172</v>
      </c>
      <c r="H906">
        <v>796</v>
      </c>
      <c r="I906">
        <v>466</v>
      </c>
      <c r="J906">
        <v>330</v>
      </c>
      <c r="K906">
        <v>1349</v>
      </c>
      <c r="L906">
        <v>520</v>
      </c>
      <c r="M906">
        <v>829</v>
      </c>
      <c r="O906" t="s">
        <v>983</v>
      </c>
      <c r="P906">
        <f t="shared" si="72"/>
        <v>2551</v>
      </c>
    </row>
    <row r="907" spans="1:16" x14ac:dyDescent="0.25">
      <c r="A907" t="s">
        <v>982</v>
      </c>
      <c r="B907">
        <v>2658</v>
      </c>
      <c r="C907">
        <v>1268</v>
      </c>
      <c r="D907">
        <v>1390</v>
      </c>
      <c r="E907">
        <v>447</v>
      </c>
      <c r="F907">
        <v>251</v>
      </c>
      <c r="G907">
        <v>196</v>
      </c>
      <c r="H907">
        <v>797</v>
      </c>
      <c r="I907">
        <v>447</v>
      </c>
      <c r="J907">
        <v>350</v>
      </c>
      <c r="K907">
        <v>1414</v>
      </c>
      <c r="L907">
        <v>570</v>
      </c>
      <c r="M907">
        <v>844</v>
      </c>
      <c r="O907" t="s">
        <v>982</v>
      </c>
      <c r="P907">
        <f t="shared" si="72"/>
        <v>2658</v>
      </c>
    </row>
    <row r="908" spans="1:16" x14ac:dyDescent="0.25">
      <c r="A908" t="s">
        <v>981</v>
      </c>
      <c r="B908">
        <v>2653</v>
      </c>
      <c r="C908">
        <v>1282</v>
      </c>
      <c r="D908">
        <v>1371</v>
      </c>
      <c r="E908">
        <v>512</v>
      </c>
      <c r="F908">
        <v>315</v>
      </c>
      <c r="G908">
        <v>197</v>
      </c>
      <c r="H908">
        <v>746</v>
      </c>
      <c r="I908">
        <v>434</v>
      </c>
      <c r="J908">
        <v>312</v>
      </c>
      <c r="K908">
        <v>1395</v>
      </c>
      <c r="L908">
        <v>533</v>
      </c>
      <c r="M908">
        <v>862</v>
      </c>
      <c r="O908" t="s">
        <v>981</v>
      </c>
      <c r="P908">
        <f t="shared" si="72"/>
        <v>2653</v>
      </c>
    </row>
    <row r="909" spans="1:16" x14ac:dyDescent="0.25">
      <c r="A909" t="s">
        <v>980</v>
      </c>
      <c r="B909">
        <v>2567</v>
      </c>
      <c r="C909">
        <v>1210</v>
      </c>
      <c r="D909">
        <v>1357</v>
      </c>
      <c r="E909">
        <v>472</v>
      </c>
      <c r="F909">
        <v>284</v>
      </c>
      <c r="G909">
        <v>188</v>
      </c>
      <c r="H909">
        <v>786</v>
      </c>
      <c r="I909">
        <v>441</v>
      </c>
      <c r="J909">
        <v>345</v>
      </c>
      <c r="K909">
        <v>1309</v>
      </c>
      <c r="L909">
        <v>485</v>
      </c>
      <c r="M909">
        <v>824</v>
      </c>
      <c r="O909" t="s">
        <v>980</v>
      </c>
      <c r="P909">
        <f t="shared" si="72"/>
        <v>2567</v>
      </c>
    </row>
    <row r="910" spans="1:16" x14ac:dyDescent="0.25">
      <c r="A910" t="s">
        <v>979</v>
      </c>
      <c r="B910">
        <v>2691</v>
      </c>
      <c r="C910">
        <v>1292</v>
      </c>
      <c r="D910">
        <v>1399</v>
      </c>
      <c r="E910">
        <v>494</v>
      </c>
      <c r="F910">
        <v>290</v>
      </c>
      <c r="G910">
        <v>204</v>
      </c>
      <c r="H910">
        <v>812</v>
      </c>
      <c r="I910">
        <v>480</v>
      </c>
      <c r="J910">
        <v>332</v>
      </c>
      <c r="K910">
        <v>1385</v>
      </c>
      <c r="L910">
        <v>522</v>
      </c>
      <c r="M910">
        <v>863</v>
      </c>
      <c r="O910" t="s">
        <v>979</v>
      </c>
      <c r="P910">
        <f t="shared" si="72"/>
        <v>2691</v>
      </c>
    </row>
    <row r="911" spans="1:16" x14ac:dyDescent="0.25">
      <c r="A911" t="s">
        <v>978</v>
      </c>
      <c r="B911">
        <v>2740</v>
      </c>
      <c r="C911">
        <v>1332</v>
      </c>
      <c r="D911">
        <v>1408</v>
      </c>
      <c r="E911">
        <v>483</v>
      </c>
      <c r="F911">
        <v>264</v>
      </c>
      <c r="G911">
        <v>219</v>
      </c>
      <c r="H911">
        <v>790</v>
      </c>
      <c r="I911">
        <v>487</v>
      </c>
      <c r="J911">
        <v>303</v>
      </c>
      <c r="K911">
        <v>1467</v>
      </c>
      <c r="L911">
        <v>581</v>
      </c>
      <c r="M911">
        <v>886</v>
      </c>
      <c r="O911" t="s">
        <v>978</v>
      </c>
      <c r="P911">
        <f t="shared" si="72"/>
        <v>2740</v>
      </c>
    </row>
    <row r="912" spans="1:16" x14ac:dyDescent="0.25">
      <c r="A912" t="s">
        <v>977</v>
      </c>
      <c r="B912">
        <v>2782</v>
      </c>
      <c r="C912">
        <v>1314</v>
      </c>
      <c r="D912">
        <v>1468</v>
      </c>
      <c r="E912">
        <v>482</v>
      </c>
      <c r="F912">
        <v>269</v>
      </c>
      <c r="G912">
        <v>213</v>
      </c>
      <c r="H912">
        <v>817</v>
      </c>
      <c r="I912">
        <v>471</v>
      </c>
      <c r="J912">
        <v>346</v>
      </c>
      <c r="K912">
        <v>1483</v>
      </c>
      <c r="L912">
        <v>574</v>
      </c>
      <c r="M912">
        <v>909</v>
      </c>
      <c r="O912" t="s">
        <v>977</v>
      </c>
      <c r="P912">
        <f t="shared" si="72"/>
        <v>2782</v>
      </c>
    </row>
    <row r="913" spans="1:16" x14ac:dyDescent="0.25">
      <c r="A913" t="s">
        <v>976</v>
      </c>
      <c r="B913">
        <v>2786</v>
      </c>
      <c r="C913">
        <v>1349</v>
      </c>
      <c r="D913">
        <v>1437</v>
      </c>
      <c r="E913">
        <v>462</v>
      </c>
      <c r="F913">
        <v>276</v>
      </c>
      <c r="G913">
        <v>186</v>
      </c>
      <c r="H913">
        <v>865</v>
      </c>
      <c r="I913">
        <v>497</v>
      </c>
      <c r="J913">
        <v>368</v>
      </c>
      <c r="K913">
        <v>1459</v>
      </c>
      <c r="L913">
        <v>576</v>
      </c>
      <c r="M913">
        <v>883</v>
      </c>
      <c r="O913" t="s">
        <v>976</v>
      </c>
      <c r="P913">
        <f t="shared" si="72"/>
        <v>2786</v>
      </c>
    </row>
    <row r="914" spans="1:16" x14ac:dyDescent="0.25">
      <c r="A914" t="s">
        <v>975</v>
      </c>
      <c r="B914">
        <v>2915</v>
      </c>
      <c r="C914">
        <v>1345</v>
      </c>
      <c r="D914">
        <v>1570</v>
      </c>
      <c r="E914">
        <v>509</v>
      </c>
      <c r="F914">
        <v>300</v>
      </c>
      <c r="G914">
        <v>209</v>
      </c>
      <c r="H914">
        <v>808</v>
      </c>
      <c r="I914">
        <v>458</v>
      </c>
      <c r="J914">
        <v>350</v>
      </c>
      <c r="K914">
        <v>1598</v>
      </c>
      <c r="L914">
        <v>587</v>
      </c>
      <c r="M914">
        <v>1011</v>
      </c>
      <c r="O914" t="s">
        <v>975</v>
      </c>
      <c r="P914">
        <f t="shared" si="72"/>
        <v>2915</v>
      </c>
    </row>
    <row r="915" spans="1:16" x14ac:dyDescent="0.25">
      <c r="A915" t="s">
        <v>974</v>
      </c>
      <c r="B915">
        <v>2813</v>
      </c>
      <c r="C915">
        <v>1295</v>
      </c>
      <c r="D915">
        <v>1518</v>
      </c>
      <c r="E915">
        <v>450</v>
      </c>
      <c r="F915">
        <v>258</v>
      </c>
      <c r="G915">
        <v>192</v>
      </c>
      <c r="H915">
        <v>837</v>
      </c>
      <c r="I915">
        <v>490</v>
      </c>
      <c r="J915">
        <v>347</v>
      </c>
      <c r="K915">
        <v>1526</v>
      </c>
      <c r="L915">
        <v>547</v>
      </c>
      <c r="M915">
        <v>979</v>
      </c>
      <c r="O915" t="s">
        <v>974</v>
      </c>
      <c r="P915">
        <f t="shared" si="72"/>
        <v>2813</v>
      </c>
    </row>
    <row r="916" spans="1:16" x14ac:dyDescent="0.25">
      <c r="A916" t="s">
        <v>973</v>
      </c>
      <c r="B916">
        <v>2413</v>
      </c>
      <c r="C916">
        <v>1132</v>
      </c>
      <c r="D916">
        <v>1281</v>
      </c>
      <c r="E916">
        <v>421</v>
      </c>
      <c r="F916">
        <v>237</v>
      </c>
      <c r="G916">
        <v>184</v>
      </c>
      <c r="H916">
        <v>684</v>
      </c>
      <c r="I916">
        <v>392</v>
      </c>
      <c r="J916">
        <v>292</v>
      </c>
      <c r="K916">
        <v>1308</v>
      </c>
      <c r="L916">
        <v>503</v>
      </c>
      <c r="M916">
        <v>805</v>
      </c>
      <c r="O916" t="s">
        <v>973</v>
      </c>
      <c r="P916">
        <f t="shared" si="72"/>
        <v>2413</v>
      </c>
    </row>
    <row r="917" spans="1:16" x14ac:dyDescent="0.25">
      <c r="A917">
        <v>2011</v>
      </c>
      <c r="B917">
        <v>135741</v>
      </c>
      <c r="C917">
        <v>65259</v>
      </c>
      <c r="D917">
        <v>70482</v>
      </c>
      <c r="E917">
        <v>23611</v>
      </c>
      <c r="F917">
        <v>13577</v>
      </c>
      <c r="G917">
        <v>10034</v>
      </c>
      <c r="H917">
        <v>40131</v>
      </c>
      <c r="I917">
        <v>23576</v>
      </c>
      <c r="J917">
        <v>16555</v>
      </c>
      <c r="K917">
        <v>71999</v>
      </c>
      <c r="L917">
        <v>28106</v>
      </c>
      <c r="M917">
        <v>43893</v>
      </c>
      <c r="O917">
        <v>2011</v>
      </c>
      <c r="P917">
        <f t="shared" si="72"/>
        <v>135741</v>
      </c>
    </row>
    <row r="918" spans="1:16" x14ac:dyDescent="0.25">
      <c r="A918" t="s">
        <v>972</v>
      </c>
      <c r="B918">
        <v>2930</v>
      </c>
      <c r="C918">
        <v>1419</v>
      </c>
      <c r="D918">
        <v>1511</v>
      </c>
      <c r="E918">
        <v>423</v>
      </c>
      <c r="F918">
        <v>237</v>
      </c>
      <c r="G918">
        <v>186</v>
      </c>
      <c r="H918">
        <v>852</v>
      </c>
      <c r="I918">
        <v>500</v>
      </c>
      <c r="J918">
        <v>352</v>
      </c>
      <c r="K918">
        <v>1655</v>
      </c>
      <c r="L918">
        <v>682</v>
      </c>
      <c r="M918">
        <v>973</v>
      </c>
      <c r="O918" t="s">
        <v>972</v>
      </c>
      <c r="P918">
        <f t="shared" si="72"/>
        <v>2930</v>
      </c>
    </row>
    <row r="919" spans="1:16" x14ac:dyDescent="0.25">
      <c r="A919" t="s">
        <v>971</v>
      </c>
      <c r="B919">
        <v>2773</v>
      </c>
      <c r="C919">
        <v>1350</v>
      </c>
      <c r="D919">
        <v>1423</v>
      </c>
      <c r="E919">
        <v>468</v>
      </c>
      <c r="F919">
        <v>276</v>
      </c>
      <c r="G919">
        <v>192</v>
      </c>
      <c r="H919">
        <v>770</v>
      </c>
      <c r="I919">
        <v>436</v>
      </c>
      <c r="J919">
        <v>334</v>
      </c>
      <c r="K919">
        <v>1535</v>
      </c>
      <c r="L919">
        <v>638</v>
      </c>
      <c r="M919">
        <v>897</v>
      </c>
      <c r="O919" t="s">
        <v>971</v>
      </c>
      <c r="P919">
        <f t="shared" si="72"/>
        <v>2773</v>
      </c>
    </row>
    <row r="920" spans="1:16" x14ac:dyDescent="0.25">
      <c r="A920" t="s">
        <v>970</v>
      </c>
      <c r="B920">
        <v>2785</v>
      </c>
      <c r="C920">
        <v>1322</v>
      </c>
      <c r="D920">
        <v>1463</v>
      </c>
      <c r="E920">
        <v>439</v>
      </c>
      <c r="F920">
        <v>238</v>
      </c>
      <c r="G920">
        <v>201</v>
      </c>
      <c r="H920">
        <v>766</v>
      </c>
      <c r="I920">
        <v>455</v>
      </c>
      <c r="J920">
        <v>311</v>
      </c>
      <c r="K920">
        <v>1580</v>
      </c>
      <c r="L920">
        <v>629</v>
      </c>
      <c r="M920">
        <v>951</v>
      </c>
      <c r="O920" t="s">
        <v>970</v>
      </c>
      <c r="P920">
        <f t="shared" si="72"/>
        <v>2785</v>
      </c>
    </row>
    <row r="921" spans="1:16" x14ac:dyDescent="0.25">
      <c r="A921" t="s">
        <v>969</v>
      </c>
      <c r="B921">
        <v>2789</v>
      </c>
      <c r="C921">
        <v>1286</v>
      </c>
      <c r="D921">
        <v>1503</v>
      </c>
      <c r="E921">
        <v>407</v>
      </c>
      <c r="F921">
        <v>242</v>
      </c>
      <c r="G921">
        <v>165</v>
      </c>
      <c r="H921">
        <v>766</v>
      </c>
      <c r="I921">
        <v>415</v>
      </c>
      <c r="J921">
        <v>351</v>
      </c>
      <c r="K921">
        <v>1616</v>
      </c>
      <c r="L921">
        <v>629</v>
      </c>
      <c r="M921">
        <v>987</v>
      </c>
      <c r="O921" t="s">
        <v>969</v>
      </c>
      <c r="P921">
        <f t="shared" si="72"/>
        <v>2789</v>
      </c>
    </row>
    <row r="922" spans="1:16" x14ac:dyDescent="0.25">
      <c r="A922" t="s">
        <v>968</v>
      </c>
      <c r="B922">
        <v>2815</v>
      </c>
      <c r="C922">
        <v>1363</v>
      </c>
      <c r="D922">
        <v>1452</v>
      </c>
      <c r="E922">
        <v>398</v>
      </c>
      <c r="F922">
        <v>232</v>
      </c>
      <c r="G922">
        <v>166</v>
      </c>
      <c r="H922">
        <v>801</v>
      </c>
      <c r="I922">
        <v>478</v>
      </c>
      <c r="J922">
        <v>323</v>
      </c>
      <c r="K922">
        <v>1616</v>
      </c>
      <c r="L922">
        <v>653</v>
      </c>
      <c r="M922">
        <v>963</v>
      </c>
      <c r="O922" t="s">
        <v>968</v>
      </c>
      <c r="P922">
        <f t="shared" si="72"/>
        <v>2815</v>
      </c>
    </row>
    <row r="923" spans="1:16" x14ac:dyDescent="0.25">
      <c r="A923" t="s">
        <v>967</v>
      </c>
      <c r="B923">
        <v>3034</v>
      </c>
      <c r="C923">
        <v>1476</v>
      </c>
      <c r="D923">
        <v>1558</v>
      </c>
      <c r="E923">
        <v>470</v>
      </c>
      <c r="F923">
        <v>277</v>
      </c>
      <c r="G923">
        <v>193</v>
      </c>
      <c r="H923">
        <v>833</v>
      </c>
      <c r="I923">
        <v>488</v>
      </c>
      <c r="J923">
        <v>345</v>
      </c>
      <c r="K923">
        <v>1731</v>
      </c>
      <c r="L923">
        <v>711</v>
      </c>
      <c r="M923">
        <v>1020</v>
      </c>
      <c r="O923" t="s">
        <v>967</v>
      </c>
      <c r="P923">
        <f t="shared" si="72"/>
        <v>3034</v>
      </c>
    </row>
    <row r="924" spans="1:16" x14ac:dyDescent="0.25">
      <c r="A924" t="s">
        <v>966</v>
      </c>
      <c r="B924">
        <v>3089</v>
      </c>
      <c r="C924">
        <v>1467</v>
      </c>
      <c r="D924">
        <v>1622</v>
      </c>
      <c r="E924">
        <v>469</v>
      </c>
      <c r="F924">
        <v>273</v>
      </c>
      <c r="G924">
        <v>196</v>
      </c>
      <c r="H924">
        <v>834</v>
      </c>
      <c r="I924">
        <v>491</v>
      </c>
      <c r="J924">
        <v>343</v>
      </c>
      <c r="K924">
        <v>1786</v>
      </c>
      <c r="L924">
        <v>703</v>
      </c>
      <c r="M924">
        <v>1083</v>
      </c>
      <c r="O924" t="s">
        <v>966</v>
      </c>
      <c r="P924">
        <f t="shared" si="72"/>
        <v>3089</v>
      </c>
    </row>
    <row r="925" spans="1:16" x14ac:dyDescent="0.25">
      <c r="A925" t="s">
        <v>965</v>
      </c>
      <c r="B925">
        <v>3035</v>
      </c>
      <c r="C925">
        <v>1437</v>
      </c>
      <c r="D925">
        <v>1598</v>
      </c>
      <c r="E925">
        <v>430</v>
      </c>
      <c r="F925">
        <v>242</v>
      </c>
      <c r="G925">
        <v>188</v>
      </c>
      <c r="H925">
        <v>849</v>
      </c>
      <c r="I925">
        <v>497</v>
      </c>
      <c r="J925">
        <v>352</v>
      </c>
      <c r="K925">
        <v>1756</v>
      </c>
      <c r="L925">
        <v>698</v>
      </c>
      <c r="M925">
        <v>1058</v>
      </c>
      <c r="O925" t="s">
        <v>965</v>
      </c>
      <c r="P925">
        <f t="shared" si="72"/>
        <v>3035</v>
      </c>
    </row>
    <row r="926" spans="1:16" x14ac:dyDescent="0.25">
      <c r="A926" t="s">
        <v>964</v>
      </c>
      <c r="B926">
        <v>3061</v>
      </c>
      <c r="C926">
        <v>1410</v>
      </c>
      <c r="D926">
        <v>1651</v>
      </c>
      <c r="E926">
        <v>476</v>
      </c>
      <c r="F926">
        <v>279</v>
      </c>
      <c r="G926">
        <v>197</v>
      </c>
      <c r="H926">
        <v>825</v>
      </c>
      <c r="I926">
        <v>469</v>
      </c>
      <c r="J926">
        <v>356</v>
      </c>
      <c r="K926">
        <v>1760</v>
      </c>
      <c r="L926">
        <v>662</v>
      </c>
      <c r="M926">
        <v>1098</v>
      </c>
      <c r="O926" t="s">
        <v>964</v>
      </c>
      <c r="P926">
        <f t="shared" si="72"/>
        <v>3061</v>
      </c>
    </row>
    <row r="927" spans="1:16" x14ac:dyDescent="0.25">
      <c r="A927" t="s">
        <v>963</v>
      </c>
      <c r="B927">
        <v>2951</v>
      </c>
      <c r="C927">
        <v>1391</v>
      </c>
      <c r="D927">
        <v>1560</v>
      </c>
      <c r="E927">
        <v>495</v>
      </c>
      <c r="F927">
        <v>292</v>
      </c>
      <c r="G927">
        <v>203</v>
      </c>
      <c r="H927">
        <v>802</v>
      </c>
      <c r="I927">
        <v>479</v>
      </c>
      <c r="J927">
        <v>323</v>
      </c>
      <c r="K927">
        <v>1654</v>
      </c>
      <c r="L927">
        <v>620</v>
      </c>
      <c r="M927">
        <v>1034</v>
      </c>
      <c r="O927" t="s">
        <v>963</v>
      </c>
      <c r="P927">
        <f t="shared" si="72"/>
        <v>2951</v>
      </c>
    </row>
    <row r="928" spans="1:16" x14ac:dyDescent="0.25">
      <c r="A928" t="s">
        <v>962</v>
      </c>
      <c r="B928">
        <v>2891</v>
      </c>
      <c r="C928">
        <v>1391</v>
      </c>
      <c r="D928">
        <v>1500</v>
      </c>
      <c r="E928">
        <v>442</v>
      </c>
      <c r="F928">
        <v>234</v>
      </c>
      <c r="G928">
        <v>208</v>
      </c>
      <c r="H928">
        <v>859</v>
      </c>
      <c r="I928">
        <v>509</v>
      </c>
      <c r="J928">
        <v>350</v>
      </c>
      <c r="K928">
        <v>1590</v>
      </c>
      <c r="L928">
        <v>648</v>
      </c>
      <c r="M928">
        <v>942</v>
      </c>
      <c r="O928" t="s">
        <v>962</v>
      </c>
      <c r="P928">
        <f t="shared" si="72"/>
        <v>2891</v>
      </c>
    </row>
    <row r="929" spans="1:16" x14ac:dyDescent="0.25">
      <c r="A929" t="s">
        <v>961</v>
      </c>
      <c r="B929">
        <v>2817</v>
      </c>
      <c r="C929">
        <v>1326</v>
      </c>
      <c r="D929">
        <v>1491</v>
      </c>
      <c r="E929">
        <v>424</v>
      </c>
      <c r="F929">
        <v>234</v>
      </c>
      <c r="G929">
        <v>190</v>
      </c>
      <c r="H929">
        <v>828</v>
      </c>
      <c r="I929">
        <v>492</v>
      </c>
      <c r="J929">
        <v>336</v>
      </c>
      <c r="K929">
        <v>1565</v>
      </c>
      <c r="L929">
        <v>600</v>
      </c>
      <c r="M929">
        <v>965</v>
      </c>
      <c r="O929" t="s">
        <v>961</v>
      </c>
      <c r="P929">
        <f t="shared" si="72"/>
        <v>2817</v>
      </c>
    </row>
    <row r="930" spans="1:16" x14ac:dyDescent="0.25">
      <c r="A930" t="s">
        <v>960</v>
      </c>
      <c r="B930">
        <v>2793</v>
      </c>
      <c r="C930">
        <v>1359</v>
      </c>
      <c r="D930">
        <v>1434</v>
      </c>
      <c r="E930">
        <v>418</v>
      </c>
      <c r="F930">
        <v>247</v>
      </c>
      <c r="G930">
        <v>171</v>
      </c>
      <c r="H930">
        <v>828</v>
      </c>
      <c r="I930">
        <v>482</v>
      </c>
      <c r="J930">
        <v>346</v>
      </c>
      <c r="K930">
        <v>1547</v>
      </c>
      <c r="L930">
        <v>630</v>
      </c>
      <c r="M930">
        <v>917</v>
      </c>
      <c r="O930" t="s">
        <v>960</v>
      </c>
      <c r="P930">
        <f t="shared" si="72"/>
        <v>2793</v>
      </c>
    </row>
    <row r="931" spans="1:16" x14ac:dyDescent="0.25">
      <c r="A931" t="s">
        <v>959</v>
      </c>
      <c r="B931">
        <v>2805</v>
      </c>
      <c r="C931">
        <v>1374</v>
      </c>
      <c r="D931">
        <v>1431</v>
      </c>
      <c r="E931">
        <v>429</v>
      </c>
      <c r="F931">
        <v>262</v>
      </c>
      <c r="G931">
        <v>167</v>
      </c>
      <c r="H931">
        <v>800</v>
      </c>
      <c r="I931">
        <v>468</v>
      </c>
      <c r="J931">
        <v>332</v>
      </c>
      <c r="K931">
        <v>1576</v>
      </c>
      <c r="L931">
        <v>644</v>
      </c>
      <c r="M931">
        <v>932</v>
      </c>
      <c r="O931" t="s">
        <v>959</v>
      </c>
      <c r="P931">
        <f t="shared" si="72"/>
        <v>2805</v>
      </c>
    </row>
    <row r="932" spans="1:16" x14ac:dyDescent="0.25">
      <c r="A932" t="s">
        <v>958</v>
      </c>
      <c r="B932">
        <v>2757</v>
      </c>
      <c r="C932">
        <v>1340</v>
      </c>
      <c r="D932">
        <v>1417</v>
      </c>
      <c r="E932">
        <v>466</v>
      </c>
      <c r="F932">
        <v>280</v>
      </c>
      <c r="G932">
        <v>186</v>
      </c>
      <c r="H932">
        <v>799</v>
      </c>
      <c r="I932">
        <v>489</v>
      </c>
      <c r="J932">
        <v>310</v>
      </c>
      <c r="K932">
        <v>1492</v>
      </c>
      <c r="L932">
        <v>571</v>
      </c>
      <c r="M932">
        <v>921</v>
      </c>
      <c r="O932" t="s">
        <v>958</v>
      </c>
      <c r="P932">
        <f t="shared" si="72"/>
        <v>2757</v>
      </c>
    </row>
    <row r="933" spans="1:16" x14ac:dyDescent="0.25">
      <c r="A933" t="s">
        <v>957</v>
      </c>
      <c r="B933">
        <v>2786</v>
      </c>
      <c r="C933">
        <v>1330</v>
      </c>
      <c r="D933">
        <v>1456</v>
      </c>
      <c r="E933">
        <v>471</v>
      </c>
      <c r="F933">
        <v>270</v>
      </c>
      <c r="G933">
        <v>201</v>
      </c>
      <c r="H933">
        <v>796</v>
      </c>
      <c r="I933">
        <v>445</v>
      </c>
      <c r="J933">
        <v>351</v>
      </c>
      <c r="K933">
        <v>1519</v>
      </c>
      <c r="L933">
        <v>615</v>
      </c>
      <c r="M933">
        <v>904</v>
      </c>
      <c r="O933" t="s">
        <v>957</v>
      </c>
      <c r="P933">
        <f t="shared" si="72"/>
        <v>2786</v>
      </c>
    </row>
    <row r="934" spans="1:16" x14ac:dyDescent="0.25">
      <c r="A934" t="s">
        <v>956</v>
      </c>
      <c r="B934">
        <v>2773</v>
      </c>
      <c r="C934">
        <v>1303</v>
      </c>
      <c r="D934">
        <v>1470</v>
      </c>
      <c r="E934">
        <v>433</v>
      </c>
      <c r="F934">
        <v>243</v>
      </c>
      <c r="G934">
        <v>190</v>
      </c>
      <c r="H934">
        <v>782</v>
      </c>
      <c r="I934">
        <v>447</v>
      </c>
      <c r="J934">
        <v>335</v>
      </c>
      <c r="K934">
        <v>1558</v>
      </c>
      <c r="L934">
        <v>613</v>
      </c>
      <c r="M934">
        <v>945</v>
      </c>
      <c r="O934" t="s">
        <v>956</v>
      </c>
      <c r="P934">
        <f t="shared" si="72"/>
        <v>2773</v>
      </c>
    </row>
    <row r="935" spans="1:16" x14ac:dyDescent="0.25">
      <c r="A935" t="s">
        <v>955</v>
      </c>
      <c r="B935">
        <v>2609</v>
      </c>
      <c r="C935">
        <v>1241</v>
      </c>
      <c r="D935">
        <v>1368</v>
      </c>
      <c r="E935">
        <v>406</v>
      </c>
      <c r="F935">
        <v>225</v>
      </c>
      <c r="G935">
        <v>181</v>
      </c>
      <c r="H935">
        <v>771</v>
      </c>
      <c r="I935">
        <v>445</v>
      </c>
      <c r="J935">
        <v>326</v>
      </c>
      <c r="K935">
        <v>1432</v>
      </c>
      <c r="L935">
        <v>571</v>
      </c>
      <c r="M935">
        <v>861</v>
      </c>
      <c r="O935" t="s">
        <v>955</v>
      </c>
      <c r="P935">
        <f t="shared" si="72"/>
        <v>2609</v>
      </c>
    </row>
    <row r="936" spans="1:16" x14ac:dyDescent="0.25">
      <c r="A936" t="s">
        <v>954</v>
      </c>
      <c r="B936">
        <v>2653</v>
      </c>
      <c r="C936">
        <v>1284</v>
      </c>
      <c r="D936">
        <v>1369</v>
      </c>
      <c r="E936">
        <v>449</v>
      </c>
      <c r="F936">
        <v>261</v>
      </c>
      <c r="G936">
        <v>188</v>
      </c>
      <c r="H936">
        <v>778</v>
      </c>
      <c r="I936">
        <v>460</v>
      </c>
      <c r="J936">
        <v>318</v>
      </c>
      <c r="K936">
        <v>1426</v>
      </c>
      <c r="L936">
        <v>563</v>
      </c>
      <c r="M936">
        <v>863</v>
      </c>
      <c r="O936" t="s">
        <v>954</v>
      </c>
      <c r="P936">
        <f t="shared" si="72"/>
        <v>2653</v>
      </c>
    </row>
    <row r="937" spans="1:16" x14ac:dyDescent="0.25">
      <c r="A937" t="s">
        <v>953</v>
      </c>
      <c r="B937">
        <v>2537</v>
      </c>
      <c r="C937">
        <v>1238</v>
      </c>
      <c r="D937">
        <v>1299</v>
      </c>
      <c r="E937">
        <v>387</v>
      </c>
      <c r="F937">
        <v>233</v>
      </c>
      <c r="G937">
        <v>154</v>
      </c>
      <c r="H937">
        <v>759</v>
      </c>
      <c r="I937">
        <v>422</v>
      </c>
      <c r="J937">
        <v>337</v>
      </c>
      <c r="K937">
        <v>1391</v>
      </c>
      <c r="L937">
        <v>583</v>
      </c>
      <c r="M937">
        <v>808</v>
      </c>
      <c r="O937" t="s">
        <v>953</v>
      </c>
      <c r="P937">
        <f t="shared" si="72"/>
        <v>2537</v>
      </c>
    </row>
    <row r="938" spans="1:16" x14ac:dyDescent="0.25">
      <c r="A938" t="s">
        <v>952</v>
      </c>
      <c r="B938">
        <v>2727</v>
      </c>
      <c r="C938">
        <v>1314</v>
      </c>
      <c r="D938">
        <v>1413</v>
      </c>
      <c r="E938">
        <v>480</v>
      </c>
      <c r="F938">
        <v>283</v>
      </c>
      <c r="G938">
        <v>197</v>
      </c>
      <c r="H938">
        <v>774</v>
      </c>
      <c r="I938">
        <v>461</v>
      </c>
      <c r="J938">
        <v>313</v>
      </c>
      <c r="K938">
        <v>1473</v>
      </c>
      <c r="L938">
        <v>570</v>
      </c>
      <c r="M938">
        <v>903</v>
      </c>
      <c r="O938" t="s">
        <v>952</v>
      </c>
      <c r="P938">
        <f t="shared" si="72"/>
        <v>2727</v>
      </c>
    </row>
    <row r="939" spans="1:16" x14ac:dyDescent="0.25">
      <c r="A939" t="s">
        <v>951</v>
      </c>
      <c r="B939">
        <v>2558</v>
      </c>
      <c r="C939">
        <v>1225</v>
      </c>
      <c r="D939">
        <v>1333</v>
      </c>
      <c r="E939">
        <v>423</v>
      </c>
      <c r="F939">
        <v>232</v>
      </c>
      <c r="G939">
        <v>191</v>
      </c>
      <c r="H939">
        <v>764</v>
      </c>
      <c r="I939">
        <v>453</v>
      </c>
      <c r="J939">
        <v>311</v>
      </c>
      <c r="K939">
        <v>1371</v>
      </c>
      <c r="L939">
        <v>540</v>
      </c>
      <c r="M939">
        <v>831</v>
      </c>
      <c r="O939" t="s">
        <v>951</v>
      </c>
      <c r="P939">
        <f t="shared" si="72"/>
        <v>2558</v>
      </c>
    </row>
    <row r="940" spans="1:16" x14ac:dyDescent="0.25">
      <c r="A940" t="s">
        <v>950</v>
      </c>
      <c r="B940">
        <v>2585</v>
      </c>
      <c r="C940">
        <v>1222</v>
      </c>
      <c r="D940">
        <v>1363</v>
      </c>
      <c r="E940">
        <v>433</v>
      </c>
      <c r="F940">
        <v>235</v>
      </c>
      <c r="G940">
        <v>198</v>
      </c>
      <c r="H940">
        <v>750</v>
      </c>
      <c r="I940">
        <v>435</v>
      </c>
      <c r="J940">
        <v>315</v>
      </c>
      <c r="K940">
        <v>1402</v>
      </c>
      <c r="L940">
        <v>552</v>
      </c>
      <c r="M940">
        <v>850</v>
      </c>
      <c r="O940" t="s">
        <v>950</v>
      </c>
      <c r="P940">
        <f t="shared" si="72"/>
        <v>2585</v>
      </c>
    </row>
    <row r="941" spans="1:16" x14ac:dyDescent="0.25">
      <c r="A941" t="s">
        <v>949</v>
      </c>
      <c r="B941">
        <v>2558</v>
      </c>
      <c r="C941">
        <v>1231</v>
      </c>
      <c r="D941">
        <v>1327</v>
      </c>
      <c r="E941">
        <v>427</v>
      </c>
      <c r="F941">
        <v>240</v>
      </c>
      <c r="G941">
        <v>187</v>
      </c>
      <c r="H941">
        <v>775</v>
      </c>
      <c r="I941">
        <v>468</v>
      </c>
      <c r="J941">
        <v>307</v>
      </c>
      <c r="K941">
        <v>1356</v>
      </c>
      <c r="L941">
        <v>523</v>
      </c>
      <c r="M941">
        <v>833</v>
      </c>
      <c r="O941" t="s">
        <v>949</v>
      </c>
      <c r="P941">
        <f t="shared" si="72"/>
        <v>2558</v>
      </c>
    </row>
    <row r="942" spans="1:16" x14ac:dyDescent="0.25">
      <c r="A942" t="s">
        <v>948</v>
      </c>
      <c r="B942">
        <v>2574</v>
      </c>
      <c r="C942">
        <v>1250</v>
      </c>
      <c r="D942">
        <v>1324</v>
      </c>
      <c r="E942">
        <v>438</v>
      </c>
      <c r="F942">
        <v>253</v>
      </c>
      <c r="G942">
        <v>185</v>
      </c>
      <c r="H942">
        <v>765</v>
      </c>
      <c r="I942">
        <v>447</v>
      </c>
      <c r="J942">
        <v>318</v>
      </c>
      <c r="K942">
        <v>1371</v>
      </c>
      <c r="L942">
        <v>550</v>
      </c>
      <c r="M942">
        <v>821</v>
      </c>
      <c r="O942" t="s">
        <v>948</v>
      </c>
      <c r="P942">
        <f t="shared" si="72"/>
        <v>2574</v>
      </c>
    </row>
    <row r="943" spans="1:16" x14ac:dyDescent="0.25">
      <c r="A943" t="s">
        <v>947</v>
      </c>
      <c r="B943">
        <v>2561</v>
      </c>
      <c r="C943">
        <v>1250</v>
      </c>
      <c r="D943">
        <v>1311</v>
      </c>
      <c r="E943">
        <v>443</v>
      </c>
      <c r="F943">
        <v>277</v>
      </c>
      <c r="G943">
        <v>166</v>
      </c>
      <c r="H943">
        <v>797</v>
      </c>
      <c r="I943">
        <v>476</v>
      </c>
      <c r="J943">
        <v>321</v>
      </c>
      <c r="K943">
        <v>1321</v>
      </c>
      <c r="L943">
        <v>497</v>
      </c>
      <c r="M943">
        <v>824</v>
      </c>
      <c r="O943" t="s">
        <v>947</v>
      </c>
      <c r="P943">
        <f t="shared" si="72"/>
        <v>2561</v>
      </c>
    </row>
    <row r="944" spans="1:16" x14ac:dyDescent="0.25">
      <c r="A944" t="s">
        <v>946</v>
      </c>
      <c r="B944">
        <v>2639</v>
      </c>
      <c r="C944">
        <v>1238</v>
      </c>
      <c r="D944">
        <v>1401</v>
      </c>
      <c r="E944">
        <v>506</v>
      </c>
      <c r="F944">
        <v>277</v>
      </c>
      <c r="G944">
        <v>229</v>
      </c>
      <c r="H944">
        <v>750</v>
      </c>
      <c r="I944">
        <v>449</v>
      </c>
      <c r="J944">
        <v>301</v>
      </c>
      <c r="K944">
        <v>1383</v>
      </c>
      <c r="L944">
        <v>512</v>
      </c>
      <c r="M944">
        <v>871</v>
      </c>
      <c r="O944" t="s">
        <v>946</v>
      </c>
      <c r="P944">
        <f t="shared" si="72"/>
        <v>2639</v>
      </c>
    </row>
    <row r="945" spans="1:16" x14ac:dyDescent="0.25">
      <c r="A945" t="s">
        <v>945</v>
      </c>
      <c r="B945">
        <v>2450</v>
      </c>
      <c r="C945">
        <v>1188</v>
      </c>
      <c r="D945">
        <v>1262</v>
      </c>
      <c r="E945">
        <v>454</v>
      </c>
      <c r="F945">
        <v>268</v>
      </c>
      <c r="G945">
        <v>186</v>
      </c>
      <c r="H945">
        <v>712</v>
      </c>
      <c r="I945">
        <v>416</v>
      </c>
      <c r="J945">
        <v>296</v>
      </c>
      <c r="K945">
        <v>1284</v>
      </c>
      <c r="L945">
        <v>504</v>
      </c>
      <c r="M945">
        <v>780</v>
      </c>
      <c r="O945" t="s">
        <v>945</v>
      </c>
      <c r="P945">
        <f t="shared" si="72"/>
        <v>2450</v>
      </c>
    </row>
    <row r="946" spans="1:16" x14ac:dyDescent="0.25">
      <c r="A946" t="s">
        <v>944</v>
      </c>
      <c r="B946">
        <v>2422</v>
      </c>
      <c r="C946">
        <v>1188</v>
      </c>
      <c r="D946">
        <v>1234</v>
      </c>
      <c r="E946">
        <v>434</v>
      </c>
      <c r="F946">
        <v>264</v>
      </c>
      <c r="G946">
        <v>170</v>
      </c>
      <c r="H946">
        <v>721</v>
      </c>
      <c r="I946">
        <v>431</v>
      </c>
      <c r="J946">
        <v>290</v>
      </c>
      <c r="K946">
        <v>1267</v>
      </c>
      <c r="L946">
        <v>493</v>
      </c>
      <c r="M946">
        <v>774</v>
      </c>
      <c r="O946" t="s">
        <v>944</v>
      </c>
      <c r="P946">
        <f t="shared" si="72"/>
        <v>2422</v>
      </c>
    </row>
    <row r="947" spans="1:16" x14ac:dyDescent="0.25">
      <c r="A947" t="s">
        <v>943</v>
      </c>
      <c r="B947">
        <v>2559</v>
      </c>
      <c r="C947">
        <v>1253</v>
      </c>
      <c r="D947">
        <v>1306</v>
      </c>
      <c r="E947">
        <v>460</v>
      </c>
      <c r="F947">
        <v>285</v>
      </c>
      <c r="G947">
        <v>175</v>
      </c>
      <c r="H947">
        <v>770</v>
      </c>
      <c r="I947">
        <v>454</v>
      </c>
      <c r="J947">
        <v>316</v>
      </c>
      <c r="K947">
        <v>1329</v>
      </c>
      <c r="L947">
        <v>514</v>
      </c>
      <c r="M947">
        <v>815</v>
      </c>
      <c r="O947" t="s">
        <v>943</v>
      </c>
      <c r="P947">
        <f t="shared" si="72"/>
        <v>2559</v>
      </c>
    </row>
    <row r="948" spans="1:16" x14ac:dyDescent="0.25">
      <c r="A948" t="s">
        <v>942</v>
      </c>
      <c r="B948">
        <v>2372</v>
      </c>
      <c r="C948">
        <v>1114</v>
      </c>
      <c r="D948">
        <v>1258</v>
      </c>
      <c r="E948">
        <v>385</v>
      </c>
      <c r="F948">
        <v>219</v>
      </c>
      <c r="G948">
        <v>166</v>
      </c>
      <c r="H948">
        <v>683</v>
      </c>
      <c r="I948">
        <v>427</v>
      </c>
      <c r="J948">
        <v>256</v>
      </c>
      <c r="K948">
        <v>1304</v>
      </c>
      <c r="L948">
        <v>468</v>
      </c>
      <c r="M948">
        <v>836</v>
      </c>
      <c r="O948" t="s">
        <v>942</v>
      </c>
      <c r="P948">
        <f t="shared" si="72"/>
        <v>2372</v>
      </c>
    </row>
    <row r="949" spans="1:16" x14ac:dyDescent="0.25">
      <c r="A949" t="s">
        <v>941</v>
      </c>
      <c r="B949">
        <v>2359</v>
      </c>
      <c r="C949">
        <v>1135</v>
      </c>
      <c r="D949">
        <v>1224</v>
      </c>
      <c r="E949">
        <v>400</v>
      </c>
      <c r="F949">
        <v>224</v>
      </c>
      <c r="G949">
        <v>176</v>
      </c>
      <c r="H949">
        <v>727</v>
      </c>
      <c r="I949">
        <v>422</v>
      </c>
      <c r="J949">
        <v>305</v>
      </c>
      <c r="K949">
        <v>1232</v>
      </c>
      <c r="L949">
        <v>489</v>
      </c>
      <c r="M949">
        <v>743</v>
      </c>
      <c r="O949" t="s">
        <v>941</v>
      </c>
      <c r="P949">
        <f t="shared" si="72"/>
        <v>2359</v>
      </c>
    </row>
    <row r="950" spans="1:16" x14ac:dyDescent="0.25">
      <c r="A950" t="s">
        <v>940</v>
      </c>
      <c r="B950">
        <v>2548</v>
      </c>
      <c r="C950">
        <v>1199</v>
      </c>
      <c r="D950">
        <v>1349</v>
      </c>
      <c r="E950">
        <v>436</v>
      </c>
      <c r="F950">
        <v>255</v>
      </c>
      <c r="G950">
        <v>181</v>
      </c>
      <c r="H950">
        <v>750</v>
      </c>
      <c r="I950">
        <v>436</v>
      </c>
      <c r="J950">
        <v>314</v>
      </c>
      <c r="K950">
        <v>1362</v>
      </c>
      <c r="L950">
        <v>508</v>
      </c>
      <c r="M950">
        <v>854</v>
      </c>
      <c r="O950" t="s">
        <v>940</v>
      </c>
      <c r="P950">
        <f t="shared" si="72"/>
        <v>2548</v>
      </c>
    </row>
    <row r="951" spans="1:16" x14ac:dyDescent="0.25">
      <c r="A951" t="s">
        <v>939</v>
      </c>
      <c r="B951">
        <v>2534</v>
      </c>
      <c r="C951">
        <v>1232</v>
      </c>
      <c r="D951">
        <v>1302</v>
      </c>
      <c r="E951">
        <v>441</v>
      </c>
      <c r="F951">
        <v>256</v>
      </c>
      <c r="G951">
        <v>185</v>
      </c>
      <c r="H951">
        <v>721</v>
      </c>
      <c r="I951">
        <v>427</v>
      </c>
      <c r="J951">
        <v>294</v>
      </c>
      <c r="K951">
        <v>1372</v>
      </c>
      <c r="L951">
        <v>549</v>
      </c>
      <c r="M951">
        <v>823</v>
      </c>
      <c r="O951" t="s">
        <v>939</v>
      </c>
      <c r="P951">
        <f t="shared" si="72"/>
        <v>2534</v>
      </c>
    </row>
    <row r="952" spans="1:16" x14ac:dyDescent="0.25">
      <c r="A952" t="s">
        <v>938</v>
      </c>
      <c r="B952">
        <v>2370</v>
      </c>
      <c r="C952">
        <v>1163</v>
      </c>
      <c r="D952">
        <v>1207</v>
      </c>
      <c r="E952">
        <v>423</v>
      </c>
      <c r="F952">
        <v>248</v>
      </c>
      <c r="G952">
        <v>175</v>
      </c>
      <c r="H952">
        <v>724</v>
      </c>
      <c r="I952">
        <v>445</v>
      </c>
      <c r="J952">
        <v>279</v>
      </c>
      <c r="K952">
        <v>1223</v>
      </c>
      <c r="L952">
        <v>470</v>
      </c>
      <c r="M952">
        <v>753</v>
      </c>
      <c r="O952" t="s">
        <v>938</v>
      </c>
      <c r="P952">
        <f t="shared" si="72"/>
        <v>2370</v>
      </c>
    </row>
    <row r="953" spans="1:16" x14ac:dyDescent="0.25">
      <c r="A953" t="s">
        <v>937</v>
      </c>
      <c r="B953">
        <v>2540</v>
      </c>
      <c r="C953">
        <v>1220</v>
      </c>
      <c r="D953">
        <v>1320</v>
      </c>
      <c r="E953">
        <v>453</v>
      </c>
      <c r="F953">
        <v>270</v>
      </c>
      <c r="G953">
        <v>183</v>
      </c>
      <c r="H953">
        <v>754</v>
      </c>
      <c r="I953">
        <v>447</v>
      </c>
      <c r="J953">
        <v>307</v>
      </c>
      <c r="K953">
        <v>1333</v>
      </c>
      <c r="L953">
        <v>503</v>
      </c>
      <c r="M953">
        <v>830</v>
      </c>
      <c r="O953" t="s">
        <v>937</v>
      </c>
      <c r="P953">
        <f t="shared" si="72"/>
        <v>2540</v>
      </c>
    </row>
    <row r="954" spans="1:16" x14ac:dyDescent="0.25">
      <c r="A954" t="s">
        <v>936</v>
      </c>
      <c r="B954">
        <v>2474</v>
      </c>
      <c r="C954">
        <v>1218</v>
      </c>
      <c r="D954">
        <v>1256</v>
      </c>
      <c r="E954">
        <v>432</v>
      </c>
      <c r="F954">
        <v>257</v>
      </c>
      <c r="G954">
        <v>175</v>
      </c>
      <c r="H954">
        <v>721</v>
      </c>
      <c r="I954">
        <v>450</v>
      </c>
      <c r="J954">
        <v>271</v>
      </c>
      <c r="K954">
        <v>1321</v>
      </c>
      <c r="L954">
        <v>511</v>
      </c>
      <c r="M954">
        <v>810</v>
      </c>
      <c r="O954" t="s">
        <v>936</v>
      </c>
      <c r="P954">
        <f t="shared" si="72"/>
        <v>2474</v>
      </c>
    </row>
    <row r="955" spans="1:16" x14ac:dyDescent="0.25">
      <c r="A955" t="s">
        <v>935</v>
      </c>
      <c r="B955">
        <v>2390</v>
      </c>
      <c r="C955">
        <v>1172</v>
      </c>
      <c r="D955">
        <v>1218</v>
      </c>
      <c r="E955">
        <v>444</v>
      </c>
      <c r="F955">
        <v>252</v>
      </c>
      <c r="G955">
        <v>192</v>
      </c>
      <c r="H955">
        <v>715</v>
      </c>
      <c r="I955">
        <v>427</v>
      </c>
      <c r="J955">
        <v>288</v>
      </c>
      <c r="K955">
        <v>1231</v>
      </c>
      <c r="L955">
        <v>493</v>
      </c>
      <c r="M955">
        <v>738</v>
      </c>
      <c r="O955" t="s">
        <v>935</v>
      </c>
      <c r="P955">
        <f t="shared" si="72"/>
        <v>2390</v>
      </c>
    </row>
    <row r="956" spans="1:16" x14ac:dyDescent="0.25">
      <c r="A956" t="s">
        <v>934</v>
      </c>
      <c r="B956">
        <v>2640</v>
      </c>
      <c r="C956">
        <v>1350</v>
      </c>
      <c r="D956">
        <v>1290</v>
      </c>
      <c r="E956">
        <v>463</v>
      </c>
      <c r="F956">
        <v>274</v>
      </c>
      <c r="G956">
        <v>189</v>
      </c>
      <c r="H956">
        <v>828</v>
      </c>
      <c r="I956">
        <v>505</v>
      </c>
      <c r="J956">
        <v>323</v>
      </c>
      <c r="K956">
        <v>1349</v>
      </c>
      <c r="L956">
        <v>571</v>
      </c>
      <c r="M956">
        <v>778</v>
      </c>
      <c r="O956" t="s">
        <v>934</v>
      </c>
      <c r="P956">
        <f t="shared" si="72"/>
        <v>2640</v>
      </c>
    </row>
    <row r="957" spans="1:16" x14ac:dyDescent="0.25">
      <c r="A957" t="s">
        <v>933</v>
      </c>
      <c r="B957">
        <v>2523</v>
      </c>
      <c r="C957">
        <v>1223</v>
      </c>
      <c r="D957">
        <v>1300</v>
      </c>
      <c r="E957">
        <v>453</v>
      </c>
      <c r="F957">
        <v>257</v>
      </c>
      <c r="G957">
        <v>196</v>
      </c>
      <c r="H957">
        <v>767</v>
      </c>
      <c r="I957">
        <v>458</v>
      </c>
      <c r="J957">
        <v>309</v>
      </c>
      <c r="K957">
        <v>1303</v>
      </c>
      <c r="L957">
        <v>508</v>
      </c>
      <c r="M957">
        <v>795</v>
      </c>
      <c r="O957" t="s">
        <v>933</v>
      </c>
      <c r="P957">
        <f t="shared" si="72"/>
        <v>2523</v>
      </c>
    </row>
    <row r="958" spans="1:16" x14ac:dyDescent="0.25">
      <c r="A958" t="s">
        <v>932</v>
      </c>
      <c r="B958">
        <v>2681</v>
      </c>
      <c r="C958">
        <v>1312</v>
      </c>
      <c r="D958">
        <v>1369</v>
      </c>
      <c r="E958">
        <v>464</v>
      </c>
      <c r="F958">
        <v>263</v>
      </c>
      <c r="G958">
        <v>201</v>
      </c>
      <c r="H958">
        <v>812</v>
      </c>
      <c r="I958">
        <v>469</v>
      </c>
      <c r="J958">
        <v>343</v>
      </c>
      <c r="K958">
        <v>1405</v>
      </c>
      <c r="L958">
        <v>580</v>
      </c>
      <c r="M958">
        <v>825</v>
      </c>
      <c r="O958" t="s">
        <v>932</v>
      </c>
      <c r="P958">
        <f t="shared" si="72"/>
        <v>2681</v>
      </c>
    </row>
    <row r="959" spans="1:16" x14ac:dyDescent="0.25">
      <c r="A959" t="s">
        <v>931</v>
      </c>
      <c r="B959">
        <v>2666</v>
      </c>
      <c r="C959">
        <v>1277</v>
      </c>
      <c r="D959">
        <v>1389</v>
      </c>
      <c r="E959">
        <v>439</v>
      </c>
      <c r="F959">
        <v>265</v>
      </c>
      <c r="G959">
        <v>174</v>
      </c>
      <c r="H959">
        <v>841</v>
      </c>
      <c r="I959">
        <v>484</v>
      </c>
      <c r="J959">
        <v>357</v>
      </c>
      <c r="K959">
        <v>1386</v>
      </c>
      <c r="L959">
        <v>528</v>
      </c>
      <c r="M959">
        <v>858</v>
      </c>
      <c r="O959" t="s">
        <v>931</v>
      </c>
      <c r="P959">
        <f t="shared" si="72"/>
        <v>2666</v>
      </c>
    </row>
    <row r="960" spans="1:16" x14ac:dyDescent="0.25">
      <c r="A960" t="s">
        <v>930</v>
      </c>
      <c r="B960">
        <v>2522</v>
      </c>
      <c r="C960">
        <v>1217</v>
      </c>
      <c r="D960">
        <v>1305</v>
      </c>
      <c r="E960">
        <v>444</v>
      </c>
      <c r="F960">
        <v>257</v>
      </c>
      <c r="G960">
        <v>187</v>
      </c>
      <c r="H960">
        <v>778</v>
      </c>
      <c r="I960">
        <v>474</v>
      </c>
      <c r="J960">
        <v>304</v>
      </c>
      <c r="K960">
        <v>1300</v>
      </c>
      <c r="L960">
        <v>486</v>
      </c>
      <c r="M960">
        <v>814</v>
      </c>
      <c r="O960" t="s">
        <v>930</v>
      </c>
      <c r="P960">
        <f t="shared" si="72"/>
        <v>2522</v>
      </c>
    </row>
    <row r="961" spans="1:16" x14ac:dyDescent="0.25">
      <c r="A961" t="s">
        <v>929</v>
      </c>
      <c r="B961">
        <v>2646</v>
      </c>
      <c r="C961">
        <v>1307</v>
      </c>
      <c r="D961">
        <v>1339</v>
      </c>
      <c r="E961">
        <v>449</v>
      </c>
      <c r="F961">
        <v>265</v>
      </c>
      <c r="G961">
        <v>184</v>
      </c>
      <c r="H961">
        <v>819</v>
      </c>
      <c r="I961">
        <v>482</v>
      </c>
      <c r="J961">
        <v>337</v>
      </c>
      <c r="K961">
        <v>1378</v>
      </c>
      <c r="L961">
        <v>560</v>
      </c>
      <c r="M961">
        <v>818</v>
      </c>
      <c r="O961" t="s">
        <v>929</v>
      </c>
      <c r="P961">
        <f t="shared" si="72"/>
        <v>2646</v>
      </c>
    </row>
    <row r="962" spans="1:16" x14ac:dyDescent="0.25">
      <c r="A962" t="s">
        <v>928</v>
      </c>
      <c r="B962">
        <v>2691</v>
      </c>
      <c r="C962">
        <v>1288</v>
      </c>
      <c r="D962">
        <v>1403</v>
      </c>
      <c r="E962">
        <v>478</v>
      </c>
      <c r="F962">
        <v>266</v>
      </c>
      <c r="G962">
        <v>212</v>
      </c>
      <c r="H962">
        <v>790</v>
      </c>
      <c r="I962">
        <v>461</v>
      </c>
      <c r="J962">
        <v>329</v>
      </c>
      <c r="K962">
        <v>1423</v>
      </c>
      <c r="L962">
        <v>561</v>
      </c>
      <c r="M962">
        <v>862</v>
      </c>
      <c r="O962" t="s">
        <v>928</v>
      </c>
      <c r="P962">
        <f t="shared" si="72"/>
        <v>2691</v>
      </c>
    </row>
    <row r="963" spans="1:16" x14ac:dyDescent="0.25">
      <c r="A963" t="s">
        <v>927</v>
      </c>
      <c r="B963">
        <v>2729</v>
      </c>
      <c r="C963">
        <v>1339</v>
      </c>
      <c r="D963">
        <v>1390</v>
      </c>
      <c r="E963">
        <v>454</v>
      </c>
      <c r="F963">
        <v>256</v>
      </c>
      <c r="G963">
        <v>198</v>
      </c>
      <c r="H963">
        <v>841</v>
      </c>
      <c r="I963">
        <v>504</v>
      </c>
      <c r="J963">
        <v>337</v>
      </c>
      <c r="K963">
        <v>1434</v>
      </c>
      <c r="L963">
        <v>579</v>
      </c>
      <c r="M963">
        <v>855</v>
      </c>
      <c r="O963" t="s">
        <v>927</v>
      </c>
      <c r="P963">
        <f t="shared" si="72"/>
        <v>2729</v>
      </c>
    </row>
    <row r="964" spans="1:16" x14ac:dyDescent="0.25">
      <c r="A964" t="s">
        <v>926</v>
      </c>
      <c r="B964">
        <v>2727</v>
      </c>
      <c r="C964">
        <v>1342</v>
      </c>
      <c r="D964">
        <v>1385</v>
      </c>
      <c r="E964">
        <v>460</v>
      </c>
      <c r="F964">
        <v>284</v>
      </c>
      <c r="G964">
        <v>176</v>
      </c>
      <c r="H964">
        <v>839</v>
      </c>
      <c r="I964">
        <v>495</v>
      </c>
      <c r="J964">
        <v>344</v>
      </c>
      <c r="K964">
        <v>1428</v>
      </c>
      <c r="L964">
        <v>563</v>
      </c>
      <c r="M964">
        <v>865</v>
      </c>
      <c r="O964" t="s">
        <v>926</v>
      </c>
      <c r="P964">
        <f t="shared" si="72"/>
        <v>2727</v>
      </c>
    </row>
    <row r="965" spans="1:16" x14ac:dyDescent="0.25">
      <c r="A965" t="s">
        <v>925</v>
      </c>
      <c r="B965">
        <v>2731</v>
      </c>
      <c r="C965">
        <v>1349</v>
      </c>
      <c r="D965">
        <v>1382</v>
      </c>
      <c r="E965">
        <v>466</v>
      </c>
      <c r="F965">
        <v>266</v>
      </c>
      <c r="G965">
        <v>200</v>
      </c>
      <c r="H965">
        <v>840</v>
      </c>
      <c r="I965">
        <v>513</v>
      </c>
      <c r="J965">
        <v>327</v>
      </c>
      <c r="K965">
        <v>1425</v>
      </c>
      <c r="L965">
        <v>570</v>
      </c>
      <c r="M965">
        <v>855</v>
      </c>
      <c r="O965" t="s">
        <v>925</v>
      </c>
      <c r="P965">
        <f t="shared" si="72"/>
        <v>2731</v>
      </c>
    </row>
    <row r="966" spans="1:16" x14ac:dyDescent="0.25">
      <c r="A966" t="s">
        <v>924</v>
      </c>
      <c r="B966">
        <v>2772</v>
      </c>
      <c r="C966">
        <v>1398</v>
      </c>
      <c r="D966">
        <v>1374</v>
      </c>
      <c r="E966">
        <v>493</v>
      </c>
      <c r="F966">
        <v>280</v>
      </c>
      <c r="G966">
        <v>213</v>
      </c>
      <c r="H966">
        <v>864</v>
      </c>
      <c r="I966">
        <v>526</v>
      </c>
      <c r="J966">
        <v>338</v>
      </c>
      <c r="K966">
        <v>1415</v>
      </c>
      <c r="L966">
        <v>592</v>
      </c>
      <c r="M966">
        <v>823</v>
      </c>
      <c r="O966" t="s">
        <v>924</v>
      </c>
      <c r="P966">
        <f t="shared" si="72"/>
        <v>2772</v>
      </c>
    </row>
    <row r="967" spans="1:16" x14ac:dyDescent="0.25">
      <c r="A967" t="s">
        <v>923</v>
      </c>
      <c r="B967">
        <v>2911</v>
      </c>
      <c r="C967">
        <v>1388</v>
      </c>
      <c r="D967">
        <v>1523</v>
      </c>
      <c r="E967">
        <v>484</v>
      </c>
      <c r="F967">
        <v>278</v>
      </c>
      <c r="G967">
        <v>206</v>
      </c>
      <c r="H967">
        <v>898</v>
      </c>
      <c r="I967">
        <v>520</v>
      </c>
      <c r="J967">
        <v>378</v>
      </c>
      <c r="K967">
        <v>1529</v>
      </c>
      <c r="L967">
        <v>590</v>
      </c>
      <c r="M967">
        <v>939</v>
      </c>
      <c r="O967" t="s">
        <v>923</v>
      </c>
      <c r="P967">
        <f t="shared" si="72"/>
        <v>2911</v>
      </c>
    </row>
    <row r="968" spans="1:16" x14ac:dyDescent="0.25">
      <c r="A968" t="s">
        <v>922</v>
      </c>
      <c r="B968">
        <v>2860</v>
      </c>
      <c r="C968">
        <v>1376</v>
      </c>
      <c r="D968">
        <v>1484</v>
      </c>
      <c r="E968">
        <v>487</v>
      </c>
      <c r="F968">
        <v>278</v>
      </c>
      <c r="G968">
        <v>209</v>
      </c>
      <c r="H968">
        <v>869</v>
      </c>
      <c r="I968">
        <v>508</v>
      </c>
      <c r="J968">
        <v>361</v>
      </c>
      <c r="K968">
        <v>1504</v>
      </c>
      <c r="L968">
        <v>590</v>
      </c>
      <c r="M968">
        <v>914</v>
      </c>
      <c r="O968" t="s">
        <v>922</v>
      </c>
      <c r="P968">
        <f t="shared" si="72"/>
        <v>2860</v>
      </c>
    </row>
    <row r="969" spans="1:16" x14ac:dyDescent="0.25">
      <c r="A969" t="s">
        <v>921</v>
      </c>
      <c r="B969">
        <v>3003</v>
      </c>
      <c r="C969">
        <v>1451</v>
      </c>
      <c r="D969">
        <v>1552</v>
      </c>
      <c r="E969">
        <v>502</v>
      </c>
      <c r="F969">
        <v>295</v>
      </c>
      <c r="G969">
        <v>207</v>
      </c>
      <c r="H969">
        <v>906</v>
      </c>
      <c r="I969">
        <v>523</v>
      </c>
      <c r="J969">
        <v>383</v>
      </c>
      <c r="K969">
        <v>1595</v>
      </c>
      <c r="L969">
        <v>633</v>
      </c>
      <c r="M969">
        <v>962</v>
      </c>
      <c r="O969" t="s">
        <v>921</v>
      </c>
      <c r="P969">
        <f t="shared" si="72"/>
        <v>3003</v>
      </c>
    </row>
    <row r="970" spans="1:16" x14ac:dyDescent="0.25">
      <c r="A970" t="s">
        <v>920</v>
      </c>
      <c r="B970">
        <v>397</v>
      </c>
      <c r="C970">
        <v>183</v>
      </c>
      <c r="D970">
        <v>214</v>
      </c>
      <c r="E970">
        <v>82</v>
      </c>
      <c r="F970">
        <v>45</v>
      </c>
      <c r="G970">
        <v>37</v>
      </c>
      <c r="H970">
        <v>100</v>
      </c>
      <c r="I970">
        <v>62</v>
      </c>
      <c r="J970">
        <v>38</v>
      </c>
      <c r="K970">
        <v>215</v>
      </c>
      <c r="L970">
        <v>76</v>
      </c>
      <c r="M970">
        <v>139</v>
      </c>
      <c r="O970" t="s">
        <v>920</v>
      </c>
    </row>
    <row r="971" spans="1:16" x14ac:dyDescent="0.25">
      <c r="A971">
        <v>2012</v>
      </c>
      <c r="B971">
        <v>140813</v>
      </c>
      <c r="C971">
        <v>67907</v>
      </c>
      <c r="D971">
        <v>72906</v>
      </c>
      <c r="E971">
        <v>23398</v>
      </c>
      <c r="F971">
        <v>13541</v>
      </c>
      <c r="G971">
        <v>9857</v>
      </c>
      <c r="H971">
        <v>41372</v>
      </c>
      <c r="I971">
        <v>24381</v>
      </c>
      <c r="J971">
        <v>16991</v>
      </c>
      <c r="K971">
        <v>76043</v>
      </c>
      <c r="L971">
        <v>29985</v>
      </c>
      <c r="M971">
        <v>46058</v>
      </c>
      <c r="O971">
        <v>2012</v>
      </c>
      <c r="P971">
        <f>B971</f>
        <v>140813</v>
      </c>
    </row>
    <row r="972" spans="1:16" x14ac:dyDescent="0.25">
      <c r="A972" t="s">
        <v>919</v>
      </c>
      <c r="B972">
        <v>2550</v>
      </c>
      <c r="C972">
        <v>1187</v>
      </c>
      <c r="D972">
        <v>1363</v>
      </c>
      <c r="E972">
        <v>400</v>
      </c>
      <c r="F972">
        <v>224</v>
      </c>
      <c r="G972">
        <v>176</v>
      </c>
      <c r="H972">
        <v>732</v>
      </c>
      <c r="I972">
        <v>405</v>
      </c>
      <c r="J972">
        <v>327</v>
      </c>
      <c r="K972">
        <v>1418</v>
      </c>
      <c r="L972">
        <v>558</v>
      </c>
      <c r="M972">
        <v>860</v>
      </c>
      <c r="O972" t="s">
        <v>919</v>
      </c>
      <c r="P972">
        <f>B972+B970</f>
        <v>2947</v>
      </c>
    </row>
    <row r="973" spans="1:16" x14ac:dyDescent="0.25">
      <c r="A973" t="s">
        <v>918</v>
      </c>
      <c r="B973">
        <v>3038</v>
      </c>
      <c r="C973">
        <v>1504</v>
      </c>
      <c r="D973">
        <v>1534</v>
      </c>
      <c r="E973">
        <v>463</v>
      </c>
      <c r="F973">
        <v>278</v>
      </c>
      <c r="G973">
        <v>185</v>
      </c>
      <c r="H973">
        <v>865</v>
      </c>
      <c r="I973">
        <v>532</v>
      </c>
      <c r="J973">
        <v>333</v>
      </c>
      <c r="K973">
        <v>1710</v>
      </c>
      <c r="L973">
        <v>694</v>
      </c>
      <c r="M973">
        <v>1016</v>
      </c>
      <c r="O973" t="s">
        <v>918</v>
      </c>
      <c r="P973">
        <f t="shared" ref="P973:P1004" si="73">B973</f>
        <v>3038</v>
      </c>
    </row>
    <row r="974" spans="1:16" x14ac:dyDescent="0.25">
      <c r="A974" t="s">
        <v>917</v>
      </c>
      <c r="B974">
        <v>3011</v>
      </c>
      <c r="C974">
        <v>1458</v>
      </c>
      <c r="D974">
        <v>1553</v>
      </c>
      <c r="E974">
        <v>467</v>
      </c>
      <c r="F974">
        <v>261</v>
      </c>
      <c r="G974">
        <v>206</v>
      </c>
      <c r="H974">
        <v>851</v>
      </c>
      <c r="I974">
        <v>516</v>
      </c>
      <c r="J974">
        <v>335</v>
      </c>
      <c r="K974">
        <v>1693</v>
      </c>
      <c r="L974">
        <v>681</v>
      </c>
      <c r="M974">
        <v>1012</v>
      </c>
      <c r="O974" t="s">
        <v>917</v>
      </c>
      <c r="P974">
        <f t="shared" si="73"/>
        <v>3011</v>
      </c>
    </row>
    <row r="975" spans="1:16" x14ac:dyDescent="0.25">
      <c r="A975" t="s">
        <v>916</v>
      </c>
      <c r="B975">
        <v>3082</v>
      </c>
      <c r="C975">
        <v>1507</v>
      </c>
      <c r="D975">
        <v>1575</v>
      </c>
      <c r="E975">
        <v>491</v>
      </c>
      <c r="F975">
        <v>278</v>
      </c>
      <c r="G975">
        <v>213</v>
      </c>
      <c r="H975">
        <v>855</v>
      </c>
      <c r="I975">
        <v>529</v>
      </c>
      <c r="J975">
        <v>326</v>
      </c>
      <c r="K975">
        <v>1736</v>
      </c>
      <c r="L975">
        <v>700</v>
      </c>
      <c r="M975">
        <v>1036</v>
      </c>
      <c r="O975" t="s">
        <v>916</v>
      </c>
      <c r="P975">
        <f t="shared" si="73"/>
        <v>3082</v>
      </c>
    </row>
    <row r="976" spans="1:16" x14ac:dyDescent="0.25">
      <c r="A976" t="s">
        <v>915</v>
      </c>
      <c r="B976">
        <v>3192</v>
      </c>
      <c r="C976">
        <v>1541</v>
      </c>
      <c r="D976">
        <v>1651</v>
      </c>
      <c r="E976">
        <v>487</v>
      </c>
      <c r="F976">
        <v>276</v>
      </c>
      <c r="G976">
        <v>211</v>
      </c>
      <c r="H976">
        <v>875</v>
      </c>
      <c r="I976">
        <v>533</v>
      </c>
      <c r="J976">
        <v>342</v>
      </c>
      <c r="K976">
        <v>1830</v>
      </c>
      <c r="L976">
        <v>732</v>
      </c>
      <c r="M976">
        <v>1098</v>
      </c>
      <c r="O976" t="s">
        <v>915</v>
      </c>
      <c r="P976">
        <f t="shared" si="73"/>
        <v>3192</v>
      </c>
    </row>
    <row r="977" spans="1:16" x14ac:dyDescent="0.25">
      <c r="A977" t="s">
        <v>914</v>
      </c>
      <c r="B977">
        <v>3143</v>
      </c>
      <c r="C977">
        <v>1500</v>
      </c>
      <c r="D977">
        <v>1643</v>
      </c>
      <c r="E977">
        <v>475</v>
      </c>
      <c r="F977">
        <v>271</v>
      </c>
      <c r="G977">
        <v>204</v>
      </c>
      <c r="H977">
        <v>878</v>
      </c>
      <c r="I977">
        <v>527</v>
      </c>
      <c r="J977">
        <v>351</v>
      </c>
      <c r="K977">
        <v>1790</v>
      </c>
      <c r="L977">
        <v>702</v>
      </c>
      <c r="M977">
        <v>1088</v>
      </c>
      <c r="O977" t="s">
        <v>914</v>
      </c>
      <c r="P977">
        <f t="shared" si="73"/>
        <v>3143</v>
      </c>
    </row>
    <row r="978" spans="1:16" x14ac:dyDescent="0.25">
      <c r="A978" t="s">
        <v>913</v>
      </c>
      <c r="B978">
        <v>3033</v>
      </c>
      <c r="C978">
        <v>1473</v>
      </c>
      <c r="D978">
        <v>1560</v>
      </c>
      <c r="E978">
        <v>446</v>
      </c>
      <c r="F978">
        <v>268</v>
      </c>
      <c r="G978">
        <v>178</v>
      </c>
      <c r="H978">
        <v>804</v>
      </c>
      <c r="I978">
        <v>476</v>
      </c>
      <c r="J978">
        <v>328</v>
      </c>
      <c r="K978">
        <v>1783</v>
      </c>
      <c r="L978">
        <v>729</v>
      </c>
      <c r="M978">
        <v>1054</v>
      </c>
      <c r="O978" t="s">
        <v>913</v>
      </c>
      <c r="P978">
        <f t="shared" si="73"/>
        <v>3033</v>
      </c>
    </row>
    <row r="979" spans="1:16" x14ac:dyDescent="0.25">
      <c r="A979" t="s">
        <v>912</v>
      </c>
      <c r="B979">
        <v>3211</v>
      </c>
      <c r="C979">
        <v>1541</v>
      </c>
      <c r="D979">
        <v>1670</v>
      </c>
      <c r="E979">
        <v>464</v>
      </c>
      <c r="F979">
        <v>269</v>
      </c>
      <c r="G979">
        <v>195</v>
      </c>
      <c r="H979">
        <v>892</v>
      </c>
      <c r="I979">
        <v>541</v>
      </c>
      <c r="J979">
        <v>351</v>
      </c>
      <c r="K979">
        <v>1855</v>
      </c>
      <c r="L979">
        <v>731</v>
      </c>
      <c r="M979">
        <v>1124</v>
      </c>
      <c r="O979" t="s">
        <v>912</v>
      </c>
      <c r="P979">
        <f t="shared" si="73"/>
        <v>3211</v>
      </c>
    </row>
    <row r="980" spans="1:16" x14ac:dyDescent="0.25">
      <c r="A980" t="s">
        <v>911</v>
      </c>
      <c r="B980">
        <v>3170</v>
      </c>
      <c r="C980">
        <v>1487</v>
      </c>
      <c r="D980">
        <v>1683</v>
      </c>
      <c r="E980">
        <v>455</v>
      </c>
      <c r="F980">
        <v>245</v>
      </c>
      <c r="G980">
        <v>210</v>
      </c>
      <c r="H980">
        <v>845</v>
      </c>
      <c r="I980">
        <v>482</v>
      </c>
      <c r="J980">
        <v>363</v>
      </c>
      <c r="K980">
        <v>1870</v>
      </c>
      <c r="L980">
        <v>760</v>
      </c>
      <c r="M980">
        <v>1110</v>
      </c>
      <c r="O980" t="s">
        <v>911</v>
      </c>
      <c r="P980">
        <f t="shared" si="73"/>
        <v>3170</v>
      </c>
    </row>
    <row r="981" spans="1:16" x14ac:dyDescent="0.25">
      <c r="A981" t="s">
        <v>910</v>
      </c>
      <c r="B981">
        <v>3293</v>
      </c>
      <c r="C981">
        <v>1543</v>
      </c>
      <c r="D981">
        <v>1750</v>
      </c>
      <c r="E981">
        <v>457</v>
      </c>
      <c r="F981">
        <v>267</v>
      </c>
      <c r="G981">
        <v>190</v>
      </c>
      <c r="H981">
        <v>871</v>
      </c>
      <c r="I981">
        <v>515</v>
      </c>
      <c r="J981">
        <v>356</v>
      </c>
      <c r="K981">
        <v>1965</v>
      </c>
      <c r="L981">
        <v>761</v>
      </c>
      <c r="M981">
        <v>1204</v>
      </c>
      <c r="O981" t="s">
        <v>910</v>
      </c>
      <c r="P981">
        <f t="shared" si="73"/>
        <v>3293</v>
      </c>
    </row>
    <row r="982" spans="1:16" x14ac:dyDescent="0.25">
      <c r="A982" t="s">
        <v>909</v>
      </c>
      <c r="B982">
        <v>3039</v>
      </c>
      <c r="C982">
        <v>1430</v>
      </c>
      <c r="D982">
        <v>1609</v>
      </c>
      <c r="E982">
        <v>441</v>
      </c>
      <c r="F982">
        <v>244</v>
      </c>
      <c r="G982">
        <v>197</v>
      </c>
      <c r="H982">
        <v>862</v>
      </c>
      <c r="I982">
        <v>517</v>
      </c>
      <c r="J982">
        <v>345</v>
      </c>
      <c r="K982">
        <v>1736</v>
      </c>
      <c r="L982">
        <v>669</v>
      </c>
      <c r="M982">
        <v>1067</v>
      </c>
      <c r="O982" t="s">
        <v>909</v>
      </c>
      <c r="P982">
        <f t="shared" si="73"/>
        <v>3039</v>
      </c>
    </row>
    <row r="983" spans="1:16" x14ac:dyDescent="0.25">
      <c r="A983" t="s">
        <v>908</v>
      </c>
      <c r="B983">
        <v>3038</v>
      </c>
      <c r="C983">
        <v>1454</v>
      </c>
      <c r="D983">
        <v>1584</v>
      </c>
      <c r="E983">
        <v>445</v>
      </c>
      <c r="F983">
        <v>243</v>
      </c>
      <c r="G983">
        <v>202</v>
      </c>
      <c r="H983">
        <v>865</v>
      </c>
      <c r="I983">
        <v>507</v>
      </c>
      <c r="J983">
        <v>358</v>
      </c>
      <c r="K983">
        <v>1728</v>
      </c>
      <c r="L983">
        <v>704</v>
      </c>
      <c r="M983">
        <v>1024</v>
      </c>
      <c r="O983" t="s">
        <v>908</v>
      </c>
      <c r="P983">
        <f t="shared" si="73"/>
        <v>3038</v>
      </c>
    </row>
    <row r="984" spans="1:16" x14ac:dyDescent="0.25">
      <c r="A984" t="s">
        <v>907</v>
      </c>
      <c r="B984">
        <v>3067</v>
      </c>
      <c r="C984">
        <v>1478</v>
      </c>
      <c r="D984">
        <v>1589</v>
      </c>
      <c r="E984">
        <v>434</v>
      </c>
      <c r="F984">
        <v>263</v>
      </c>
      <c r="G984">
        <v>171</v>
      </c>
      <c r="H984">
        <v>854</v>
      </c>
      <c r="I984">
        <v>505</v>
      </c>
      <c r="J984">
        <v>349</v>
      </c>
      <c r="K984">
        <v>1779</v>
      </c>
      <c r="L984">
        <v>710</v>
      </c>
      <c r="M984">
        <v>1069</v>
      </c>
      <c r="O984" t="s">
        <v>907</v>
      </c>
      <c r="P984">
        <f t="shared" si="73"/>
        <v>3067</v>
      </c>
    </row>
    <row r="985" spans="1:16" x14ac:dyDescent="0.25">
      <c r="A985" t="s">
        <v>906</v>
      </c>
      <c r="B985">
        <v>2974</v>
      </c>
      <c r="C985">
        <v>1423</v>
      </c>
      <c r="D985">
        <v>1551</v>
      </c>
      <c r="E985">
        <v>446</v>
      </c>
      <c r="F985">
        <v>252</v>
      </c>
      <c r="G985">
        <v>194</v>
      </c>
      <c r="H985">
        <v>859</v>
      </c>
      <c r="I985">
        <v>513</v>
      </c>
      <c r="J985">
        <v>346</v>
      </c>
      <c r="K985">
        <v>1669</v>
      </c>
      <c r="L985">
        <v>658</v>
      </c>
      <c r="M985">
        <v>1011</v>
      </c>
      <c r="O985" t="s">
        <v>906</v>
      </c>
      <c r="P985">
        <f t="shared" si="73"/>
        <v>2974</v>
      </c>
    </row>
    <row r="986" spans="1:16" x14ac:dyDescent="0.25">
      <c r="A986" t="s">
        <v>905</v>
      </c>
      <c r="B986">
        <v>3059</v>
      </c>
      <c r="C986">
        <v>1451</v>
      </c>
      <c r="D986">
        <v>1608</v>
      </c>
      <c r="E986">
        <v>472</v>
      </c>
      <c r="F986">
        <v>252</v>
      </c>
      <c r="G986">
        <v>220</v>
      </c>
      <c r="H986">
        <v>819</v>
      </c>
      <c r="I986">
        <v>488</v>
      </c>
      <c r="J986">
        <v>331</v>
      </c>
      <c r="K986">
        <v>1768</v>
      </c>
      <c r="L986">
        <v>711</v>
      </c>
      <c r="M986">
        <v>1057</v>
      </c>
      <c r="O986" t="s">
        <v>905</v>
      </c>
      <c r="P986">
        <f t="shared" si="73"/>
        <v>3059</v>
      </c>
    </row>
    <row r="987" spans="1:16" x14ac:dyDescent="0.25">
      <c r="A987" t="s">
        <v>904</v>
      </c>
      <c r="B987">
        <v>2859</v>
      </c>
      <c r="C987">
        <v>1394</v>
      </c>
      <c r="D987">
        <v>1465</v>
      </c>
      <c r="E987">
        <v>432</v>
      </c>
      <c r="F987">
        <v>243</v>
      </c>
      <c r="G987">
        <v>189</v>
      </c>
      <c r="H987">
        <v>854</v>
      </c>
      <c r="I987">
        <v>516</v>
      </c>
      <c r="J987">
        <v>338</v>
      </c>
      <c r="K987">
        <v>1573</v>
      </c>
      <c r="L987">
        <v>635</v>
      </c>
      <c r="M987">
        <v>938</v>
      </c>
      <c r="O987" t="s">
        <v>904</v>
      </c>
      <c r="P987">
        <f t="shared" si="73"/>
        <v>2859</v>
      </c>
    </row>
    <row r="988" spans="1:16" x14ac:dyDescent="0.25">
      <c r="A988" t="s">
        <v>903</v>
      </c>
      <c r="B988">
        <v>2727</v>
      </c>
      <c r="C988">
        <v>1289</v>
      </c>
      <c r="D988">
        <v>1438</v>
      </c>
      <c r="E988">
        <v>411</v>
      </c>
      <c r="F988">
        <v>224</v>
      </c>
      <c r="G988">
        <v>187</v>
      </c>
      <c r="H988">
        <v>819</v>
      </c>
      <c r="I988">
        <v>493</v>
      </c>
      <c r="J988">
        <v>326</v>
      </c>
      <c r="K988">
        <v>1497</v>
      </c>
      <c r="L988">
        <v>572</v>
      </c>
      <c r="M988">
        <v>925</v>
      </c>
      <c r="O988" t="s">
        <v>903</v>
      </c>
      <c r="P988">
        <f t="shared" si="73"/>
        <v>2727</v>
      </c>
    </row>
    <row r="989" spans="1:16" x14ac:dyDescent="0.25">
      <c r="A989" t="s">
        <v>902</v>
      </c>
      <c r="B989">
        <v>2560</v>
      </c>
      <c r="C989">
        <v>1216</v>
      </c>
      <c r="D989">
        <v>1344</v>
      </c>
      <c r="E989">
        <v>398</v>
      </c>
      <c r="F989">
        <v>214</v>
      </c>
      <c r="G989">
        <v>184</v>
      </c>
      <c r="H989">
        <v>732</v>
      </c>
      <c r="I989">
        <v>425</v>
      </c>
      <c r="J989">
        <v>307</v>
      </c>
      <c r="K989">
        <v>1430</v>
      </c>
      <c r="L989">
        <v>577</v>
      </c>
      <c r="M989">
        <v>853</v>
      </c>
      <c r="O989" t="s">
        <v>902</v>
      </c>
      <c r="P989">
        <f t="shared" si="73"/>
        <v>2560</v>
      </c>
    </row>
    <row r="990" spans="1:16" x14ac:dyDescent="0.25">
      <c r="A990" t="s">
        <v>901</v>
      </c>
      <c r="B990">
        <v>2652</v>
      </c>
      <c r="C990">
        <v>1200</v>
      </c>
      <c r="D990">
        <v>1452</v>
      </c>
      <c r="E990">
        <v>434</v>
      </c>
      <c r="F990">
        <v>251</v>
      </c>
      <c r="G990">
        <v>183</v>
      </c>
      <c r="H990">
        <v>771</v>
      </c>
      <c r="I990">
        <v>419</v>
      </c>
      <c r="J990">
        <v>352</v>
      </c>
      <c r="K990">
        <v>1447</v>
      </c>
      <c r="L990">
        <v>530</v>
      </c>
      <c r="M990">
        <v>917</v>
      </c>
      <c r="O990" t="s">
        <v>901</v>
      </c>
      <c r="P990">
        <f t="shared" si="73"/>
        <v>2652</v>
      </c>
    </row>
    <row r="991" spans="1:16" x14ac:dyDescent="0.25">
      <c r="A991" t="s">
        <v>900</v>
      </c>
      <c r="B991">
        <v>2571</v>
      </c>
      <c r="C991">
        <v>1261</v>
      </c>
      <c r="D991">
        <v>1310</v>
      </c>
      <c r="E991">
        <v>408</v>
      </c>
      <c r="F991">
        <v>230</v>
      </c>
      <c r="G991">
        <v>178</v>
      </c>
      <c r="H991">
        <v>781</v>
      </c>
      <c r="I991">
        <v>478</v>
      </c>
      <c r="J991">
        <v>303</v>
      </c>
      <c r="K991">
        <v>1382</v>
      </c>
      <c r="L991">
        <v>553</v>
      </c>
      <c r="M991">
        <v>829</v>
      </c>
      <c r="O991" t="s">
        <v>900</v>
      </c>
      <c r="P991">
        <f t="shared" si="73"/>
        <v>2571</v>
      </c>
    </row>
    <row r="992" spans="1:16" x14ac:dyDescent="0.25">
      <c r="A992" t="s">
        <v>899</v>
      </c>
      <c r="B992">
        <v>2499</v>
      </c>
      <c r="C992">
        <v>1185</v>
      </c>
      <c r="D992">
        <v>1314</v>
      </c>
      <c r="E992">
        <v>436</v>
      </c>
      <c r="F992">
        <v>221</v>
      </c>
      <c r="G992">
        <v>215</v>
      </c>
      <c r="H992">
        <v>782</v>
      </c>
      <c r="I992">
        <v>457</v>
      </c>
      <c r="J992">
        <v>325</v>
      </c>
      <c r="K992">
        <v>1281</v>
      </c>
      <c r="L992">
        <v>507</v>
      </c>
      <c r="M992">
        <v>774</v>
      </c>
      <c r="O992" t="s">
        <v>899</v>
      </c>
      <c r="P992">
        <f t="shared" si="73"/>
        <v>2499</v>
      </c>
    </row>
    <row r="993" spans="1:16" x14ac:dyDescent="0.25">
      <c r="A993" t="s">
        <v>898</v>
      </c>
      <c r="B993">
        <v>2601</v>
      </c>
      <c r="C993">
        <v>1283</v>
      </c>
      <c r="D993">
        <v>1318</v>
      </c>
      <c r="E993">
        <v>447</v>
      </c>
      <c r="F993">
        <v>284</v>
      </c>
      <c r="G993">
        <v>163</v>
      </c>
      <c r="H993">
        <v>789</v>
      </c>
      <c r="I993">
        <v>468</v>
      </c>
      <c r="J993">
        <v>321</v>
      </c>
      <c r="K993">
        <v>1365</v>
      </c>
      <c r="L993">
        <v>531</v>
      </c>
      <c r="M993">
        <v>834</v>
      </c>
      <c r="O993" t="s">
        <v>898</v>
      </c>
      <c r="P993">
        <f t="shared" si="73"/>
        <v>2601</v>
      </c>
    </row>
    <row r="994" spans="1:16" x14ac:dyDescent="0.25">
      <c r="A994" t="s">
        <v>897</v>
      </c>
      <c r="B994">
        <v>2577</v>
      </c>
      <c r="C994">
        <v>1244</v>
      </c>
      <c r="D994">
        <v>1333</v>
      </c>
      <c r="E994">
        <v>434</v>
      </c>
      <c r="F994">
        <v>236</v>
      </c>
      <c r="G994">
        <v>198</v>
      </c>
      <c r="H994">
        <v>772</v>
      </c>
      <c r="I994">
        <v>464</v>
      </c>
      <c r="J994">
        <v>308</v>
      </c>
      <c r="K994">
        <v>1371</v>
      </c>
      <c r="L994">
        <v>544</v>
      </c>
      <c r="M994">
        <v>827</v>
      </c>
      <c r="O994" t="s">
        <v>897</v>
      </c>
      <c r="P994">
        <f t="shared" si="73"/>
        <v>2577</v>
      </c>
    </row>
    <row r="995" spans="1:16" x14ac:dyDescent="0.25">
      <c r="A995" t="s">
        <v>896</v>
      </c>
      <c r="B995">
        <v>2498</v>
      </c>
      <c r="C995">
        <v>1199</v>
      </c>
      <c r="D995">
        <v>1299</v>
      </c>
      <c r="E995">
        <v>414</v>
      </c>
      <c r="F995">
        <v>239</v>
      </c>
      <c r="G995">
        <v>175</v>
      </c>
      <c r="H995">
        <v>755</v>
      </c>
      <c r="I995">
        <v>448</v>
      </c>
      <c r="J995">
        <v>307</v>
      </c>
      <c r="K995">
        <v>1329</v>
      </c>
      <c r="L995">
        <v>512</v>
      </c>
      <c r="M995">
        <v>817</v>
      </c>
      <c r="O995" t="s">
        <v>896</v>
      </c>
      <c r="P995">
        <f t="shared" si="73"/>
        <v>2498</v>
      </c>
    </row>
    <row r="996" spans="1:16" x14ac:dyDescent="0.25">
      <c r="A996" t="s">
        <v>895</v>
      </c>
      <c r="B996">
        <v>2539</v>
      </c>
      <c r="C996">
        <v>1256</v>
      </c>
      <c r="D996">
        <v>1283</v>
      </c>
      <c r="E996">
        <v>454</v>
      </c>
      <c r="F996">
        <v>274</v>
      </c>
      <c r="G996">
        <v>180</v>
      </c>
      <c r="H996">
        <v>754</v>
      </c>
      <c r="I996">
        <v>445</v>
      </c>
      <c r="J996">
        <v>309</v>
      </c>
      <c r="K996">
        <v>1331</v>
      </c>
      <c r="L996">
        <v>537</v>
      </c>
      <c r="M996">
        <v>794</v>
      </c>
      <c r="O996" t="s">
        <v>895</v>
      </c>
      <c r="P996">
        <f t="shared" si="73"/>
        <v>2539</v>
      </c>
    </row>
    <row r="997" spans="1:16" x14ac:dyDescent="0.25">
      <c r="A997" t="s">
        <v>894</v>
      </c>
      <c r="B997">
        <v>2493</v>
      </c>
      <c r="C997">
        <v>1221</v>
      </c>
      <c r="D997">
        <v>1272</v>
      </c>
      <c r="E997">
        <v>407</v>
      </c>
      <c r="F997">
        <v>266</v>
      </c>
      <c r="G997">
        <v>141</v>
      </c>
      <c r="H997">
        <v>741</v>
      </c>
      <c r="I997">
        <v>450</v>
      </c>
      <c r="J997">
        <v>291</v>
      </c>
      <c r="K997">
        <v>1345</v>
      </c>
      <c r="L997">
        <v>505</v>
      </c>
      <c r="M997">
        <v>840</v>
      </c>
      <c r="O997" t="s">
        <v>894</v>
      </c>
      <c r="P997">
        <f t="shared" si="73"/>
        <v>2493</v>
      </c>
    </row>
    <row r="998" spans="1:16" x14ac:dyDescent="0.25">
      <c r="A998" t="s">
        <v>893</v>
      </c>
      <c r="B998">
        <v>2533</v>
      </c>
      <c r="C998">
        <v>1212</v>
      </c>
      <c r="D998">
        <v>1321</v>
      </c>
      <c r="E998">
        <v>432</v>
      </c>
      <c r="F998">
        <v>246</v>
      </c>
      <c r="G998">
        <v>186</v>
      </c>
      <c r="H998">
        <v>761</v>
      </c>
      <c r="I998">
        <v>431</v>
      </c>
      <c r="J998">
        <v>330</v>
      </c>
      <c r="K998">
        <v>1340</v>
      </c>
      <c r="L998">
        <v>535</v>
      </c>
      <c r="M998">
        <v>805</v>
      </c>
      <c r="O998" t="s">
        <v>893</v>
      </c>
      <c r="P998">
        <f t="shared" si="73"/>
        <v>2533</v>
      </c>
    </row>
    <row r="999" spans="1:16" x14ac:dyDescent="0.25">
      <c r="A999" t="s">
        <v>892</v>
      </c>
      <c r="B999">
        <v>2461</v>
      </c>
      <c r="C999">
        <v>1199</v>
      </c>
      <c r="D999">
        <v>1262</v>
      </c>
      <c r="E999">
        <v>407</v>
      </c>
      <c r="F999">
        <v>242</v>
      </c>
      <c r="G999">
        <v>165</v>
      </c>
      <c r="H999">
        <v>754</v>
      </c>
      <c r="I999">
        <v>460</v>
      </c>
      <c r="J999">
        <v>294</v>
      </c>
      <c r="K999">
        <v>1300</v>
      </c>
      <c r="L999">
        <v>497</v>
      </c>
      <c r="M999">
        <v>803</v>
      </c>
      <c r="O999" t="s">
        <v>892</v>
      </c>
      <c r="P999">
        <f t="shared" si="73"/>
        <v>2461</v>
      </c>
    </row>
    <row r="1000" spans="1:16" x14ac:dyDescent="0.25">
      <c r="A1000" t="s">
        <v>891</v>
      </c>
      <c r="B1000">
        <v>2488</v>
      </c>
      <c r="C1000">
        <v>1241</v>
      </c>
      <c r="D1000">
        <v>1247</v>
      </c>
      <c r="E1000">
        <v>438</v>
      </c>
      <c r="F1000">
        <v>272</v>
      </c>
      <c r="G1000">
        <v>166</v>
      </c>
      <c r="H1000">
        <v>740</v>
      </c>
      <c r="I1000">
        <v>437</v>
      </c>
      <c r="J1000">
        <v>303</v>
      </c>
      <c r="K1000">
        <v>1310</v>
      </c>
      <c r="L1000">
        <v>532</v>
      </c>
      <c r="M1000">
        <v>778</v>
      </c>
      <c r="O1000" t="s">
        <v>891</v>
      </c>
      <c r="P1000">
        <f t="shared" si="73"/>
        <v>2488</v>
      </c>
    </row>
    <row r="1001" spans="1:16" x14ac:dyDescent="0.25">
      <c r="A1001" t="s">
        <v>890</v>
      </c>
      <c r="B1001">
        <v>2724</v>
      </c>
      <c r="C1001">
        <v>1327</v>
      </c>
      <c r="D1001">
        <v>1397</v>
      </c>
      <c r="E1001">
        <v>436</v>
      </c>
      <c r="F1001">
        <v>258</v>
      </c>
      <c r="G1001">
        <v>178</v>
      </c>
      <c r="H1001">
        <v>836</v>
      </c>
      <c r="I1001">
        <v>508</v>
      </c>
      <c r="J1001">
        <v>328</v>
      </c>
      <c r="K1001">
        <v>1452</v>
      </c>
      <c r="L1001">
        <v>561</v>
      </c>
      <c r="M1001">
        <v>891</v>
      </c>
      <c r="O1001" t="s">
        <v>890</v>
      </c>
      <c r="P1001">
        <f t="shared" si="73"/>
        <v>2724</v>
      </c>
    </row>
    <row r="1002" spans="1:16" x14ac:dyDescent="0.25">
      <c r="A1002" t="s">
        <v>889</v>
      </c>
      <c r="B1002">
        <v>2486</v>
      </c>
      <c r="C1002">
        <v>1155</v>
      </c>
      <c r="D1002">
        <v>1331</v>
      </c>
      <c r="E1002">
        <v>404</v>
      </c>
      <c r="F1002">
        <v>240</v>
      </c>
      <c r="G1002">
        <v>164</v>
      </c>
      <c r="H1002">
        <v>770</v>
      </c>
      <c r="I1002">
        <v>425</v>
      </c>
      <c r="J1002">
        <v>345</v>
      </c>
      <c r="K1002">
        <v>1312</v>
      </c>
      <c r="L1002">
        <v>490</v>
      </c>
      <c r="M1002">
        <v>822</v>
      </c>
      <c r="O1002" t="s">
        <v>889</v>
      </c>
      <c r="P1002">
        <f t="shared" si="73"/>
        <v>2486</v>
      </c>
    </row>
    <row r="1003" spans="1:16" x14ac:dyDescent="0.25">
      <c r="A1003" t="s">
        <v>888</v>
      </c>
      <c r="B1003">
        <v>2389</v>
      </c>
      <c r="C1003">
        <v>1167</v>
      </c>
      <c r="D1003">
        <v>1222</v>
      </c>
      <c r="E1003">
        <v>416</v>
      </c>
      <c r="F1003">
        <v>257</v>
      </c>
      <c r="G1003">
        <v>159</v>
      </c>
      <c r="H1003">
        <v>706</v>
      </c>
      <c r="I1003">
        <v>423</v>
      </c>
      <c r="J1003">
        <v>283</v>
      </c>
      <c r="K1003">
        <v>1267</v>
      </c>
      <c r="L1003">
        <v>487</v>
      </c>
      <c r="M1003">
        <v>780</v>
      </c>
      <c r="O1003" t="s">
        <v>888</v>
      </c>
      <c r="P1003">
        <f t="shared" si="73"/>
        <v>2389</v>
      </c>
    </row>
    <row r="1004" spans="1:16" x14ac:dyDescent="0.25">
      <c r="A1004" t="s">
        <v>887</v>
      </c>
      <c r="B1004">
        <v>2442</v>
      </c>
      <c r="C1004">
        <v>1150</v>
      </c>
      <c r="D1004">
        <v>1292</v>
      </c>
      <c r="E1004">
        <v>406</v>
      </c>
      <c r="F1004">
        <v>242</v>
      </c>
      <c r="G1004">
        <v>164</v>
      </c>
      <c r="H1004">
        <v>723</v>
      </c>
      <c r="I1004">
        <v>408</v>
      </c>
      <c r="J1004">
        <v>315</v>
      </c>
      <c r="K1004">
        <v>1313</v>
      </c>
      <c r="L1004">
        <v>500</v>
      </c>
      <c r="M1004">
        <v>813</v>
      </c>
      <c r="O1004" t="s">
        <v>887</v>
      </c>
      <c r="P1004">
        <f t="shared" si="73"/>
        <v>2442</v>
      </c>
    </row>
    <row r="1005" spans="1:16" x14ac:dyDescent="0.25">
      <c r="A1005" t="s">
        <v>886</v>
      </c>
      <c r="B1005">
        <v>2402</v>
      </c>
      <c r="C1005">
        <v>1170</v>
      </c>
      <c r="D1005">
        <v>1232</v>
      </c>
      <c r="E1005">
        <v>418</v>
      </c>
      <c r="F1005">
        <v>258</v>
      </c>
      <c r="G1005">
        <v>160</v>
      </c>
      <c r="H1005">
        <v>722</v>
      </c>
      <c r="I1005">
        <v>431</v>
      </c>
      <c r="J1005">
        <v>291</v>
      </c>
      <c r="K1005">
        <v>1262</v>
      </c>
      <c r="L1005">
        <v>481</v>
      </c>
      <c r="M1005">
        <v>781</v>
      </c>
      <c r="O1005" t="s">
        <v>886</v>
      </c>
      <c r="P1005">
        <f t="shared" ref="P1005:P1023" si="74">B1005</f>
        <v>2402</v>
      </c>
    </row>
    <row r="1006" spans="1:16" x14ac:dyDescent="0.25">
      <c r="A1006" t="s">
        <v>885</v>
      </c>
      <c r="B1006">
        <v>2436</v>
      </c>
      <c r="C1006">
        <v>1187</v>
      </c>
      <c r="D1006">
        <v>1249</v>
      </c>
      <c r="E1006">
        <v>398</v>
      </c>
      <c r="F1006">
        <v>222</v>
      </c>
      <c r="G1006">
        <v>176</v>
      </c>
      <c r="H1006">
        <v>749</v>
      </c>
      <c r="I1006">
        <v>428</v>
      </c>
      <c r="J1006">
        <v>321</v>
      </c>
      <c r="K1006">
        <v>1289</v>
      </c>
      <c r="L1006">
        <v>537</v>
      </c>
      <c r="M1006">
        <v>752</v>
      </c>
      <c r="O1006" t="s">
        <v>885</v>
      </c>
      <c r="P1006">
        <f t="shared" si="74"/>
        <v>2436</v>
      </c>
    </row>
    <row r="1007" spans="1:16" x14ac:dyDescent="0.25">
      <c r="A1007" t="s">
        <v>884</v>
      </c>
      <c r="B1007">
        <v>2477</v>
      </c>
      <c r="C1007">
        <v>1220</v>
      </c>
      <c r="D1007">
        <v>1257</v>
      </c>
      <c r="E1007">
        <v>424</v>
      </c>
      <c r="F1007">
        <v>255</v>
      </c>
      <c r="G1007">
        <v>169</v>
      </c>
      <c r="H1007">
        <v>757</v>
      </c>
      <c r="I1007">
        <v>438</v>
      </c>
      <c r="J1007">
        <v>319</v>
      </c>
      <c r="K1007">
        <v>1296</v>
      </c>
      <c r="L1007">
        <v>527</v>
      </c>
      <c r="M1007">
        <v>769</v>
      </c>
      <c r="O1007" t="s">
        <v>884</v>
      </c>
      <c r="P1007">
        <f t="shared" si="74"/>
        <v>2477</v>
      </c>
    </row>
    <row r="1008" spans="1:16" x14ac:dyDescent="0.25">
      <c r="A1008" t="s">
        <v>883</v>
      </c>
      <c r="B1008">
        <v>2311</v>
      </c>
      <c r="C1008">
        <v>1111</v>
      </c>
      <c r="D1008">
        <v>1200</v>
      </c>
      <c r="E1008">
        <v>425</v>
      </c>
      <c r="F1008">
        <v>251</v>
      </c>
      <c r="G1008">
        <v>174</v>
      </c>
      <c r="H1008">
        <v>678</v>
      </c>
      <c r="I1008">
        <v>390</v>
      </c>
      <c r="J1008">
        <v>288</v>
      </c>
      <c r="K1008">
        <v>1208</v>
      </c>
      <c r="L1008">
        <v>470</v>
      </c>
      <c r="M1008">
        <v>738</v>
      </c>
      <c r="O1008" t="s">
        <v>883</v>
      </c>
      <c r="P1008">
        <f t="shared" si="74"/>
        <v>2311</v>
      </c>
    </row>
    <row r="1009" spans="1:16" x14ac:dyDescent="0.25">
      <c r="A1009" t="s">
        <v>882</v>
      </c>
      <c r="B1009">
        <v>2498</v>
      </c>
      <c r="C1009">
        <v>1211</v>
      </c>
      <c r="D1009">
        <v>1287</v>
      </c>
      <c r="E1009">
        <v>447</v>
      </c>
      <c r="F1009">
        <v>260</v>
      </c>
      <c r="G1009">
        <v>187</v>
      </c>
      <c r="H1009">
        <v>774</v>
      </c>
      <c r="I1009">
        <v>474</v>
      </c>
      <c r="J1009">
        <v>300</v>
      </c>
      <c r="K1009">
        <v>1277</v>
      </c>
      <c r="L1009">
        <v>477</v>
      </c>
      <c r="M1009">
        <v>800</v>
      </c>
      <c r="O1009" t="s">
        <v>882</v>
      </c>
      <c r="P1009">
        <f t="shared" si="74"/>
        <v>2498</v>
      </c>
    </row>
    <row r="1010" spans="1:16" x14ac:dyDescent="0.25">
      <c r="A1010" t="s">
        <v>881</v>
      </c>
      <c r="B1010">
        <v>2369</v>
      </c>
      <c r="C1010">
        <v>1138</v>
      </c>
      <c r="D1010">
        <v>1231</v>
      </c>
      <c r="E1010">
        <v>378</v>
      </c>
      <c r="F1010">
        <v>219</v>
      </c>
      <c r="G1010">
        <v>159</v>
      </c>
      <c r="H1010">
        <v>775</v>
      </c>
      <c r="I1010">
        <v>459</v>
      </c>
      <c r="J1010">
        <v>316</v>
      </c>
      <c r="K1010">
        <v>1216</v>
      </c>
      <c r="L1010">
        <v>460</v>
      </c>
      <c r="M1010">
        <v>756</v>
      </c>
      <c r="O1010" t="s">
        <v>881</v>
      </c>
      <c r="P1010">
        <f t="shared" si="74"/>
        <v>2369</v>
      </c>
    </row>
    <row r="1011" spans="1:16" x14ac:dyDescent="0.25">
      <c r="A1011" t="s">
        <v>880</v>
      </c>
      <c r="B1011">
        <v>2576</v>
      </c>
      <c r="C1011">
        <v>1271</v>
      </c>
      <c r="D1011">
        <v>1305</v>
      </c>
      <c r="E1011">
        <v>456</v>
      </c>
      <c r="F1011">
        <v>259</v>
      </c>
      <c r="G1011">
        <v>197</v>
      </c>
      <c r="H1011">
        <v>763</v>
      </c>
      <c r="I1011">
        <v>462</v>
      </c>
      <c r="J1011">
        <v>301</v>
      </c>
      <c r="K1011">
        <v>1357</v>
      </c>
      <c r="L1011">
        <v>550</v>
      </c>
      <c r="M1011">
        <v>807</v>
      </c>
      <c r="O1011" t="s">
        <v>880</v>
      </c>
      <c r="P1011">
        <f t="shared" si="74"/>
        <v>2576</v>
      </c>
    </row>
    <row r="1012" spans="1:16" x14ac:dyDescent="0.25">
      <c r="A1012" t="s">
        <v>879</v>
      </c>
      <c r="B1012">
        <v>2604</v>
      </c>
      <c r="C1012">
        <v>1266</v>
      </c>
      <c r="D1012">
        <v>1338</v>
      </c>
      <c r="E1012">
        <v>424</v>
      </c>
      <c r="F1012">
        <v>248</v>
      </c>
      <c r="G1012">
        <v>176</v>
      </c>
      <c r="H1012">
        <v>795</v>
      </c>
      <c r="I1012">
        <v>475</v>
      </c>
      <c r="J1012">
        <v>320</v>
      </c>
      <c r="K1012">
        <v>1385</v>
      </c>
      <c r="L1012">
        <v>543</v>
      </c>
      <c r="M1012">
        <v>842</v>
      </c>
      <c r="O1012" t="s">
        <v>879</v>
      </c>
      <c r="P1012">
        <f t="shared" si="74"/>
        <v>2604</v>
      </c>
    </row>
    <row r="1013" spans="1:16" x14ac:dyDescent="0.25">
      <c r="A1013" t="s">
        <v>878</v>
      </c>
      <c r="B1013">
        <v>2543</v>
      </c>
      <c r="C1013">
        <v>1243</v>
      </c>
      <c r="D1013">
        <v>1300</v>
      </c>
      <c r="E1013">
        <v>451</v>
      </c>
      <c r="F1013">
        <v>268</v>
      </c>
      <c r="G1013">
        <v>183</v>
      </c>
      <c r="H1013">
        <v>809</v>
      </c>
      <c r="I1013">
        <v>470</v>
      </c>
      <c r="J1013">
        <v>339</v>
      </c>
      <c r="K1013">
        <v>1283</v>
      </c>
      <c r="L1013">
        <v>505</v>
      </c>
      <c r="M1013">
        <v>778</v>
      </c>
      <c r="O1013" t="s">
        <v>878</v>
      </c>
      <c r="P1013">
        <f t="shared" si="74"/>
        <v>2543</v>
      </c>
    </row>
    <row r="1014" spans="1:16" x14ac:dyDescent="0.25">
      <c r="A1014" t="s">
        <v>877</v>
      </c>
      <c r="B1014">
        <v>2679</v>
      </c>
      <c r="C1014">
        <v>1309</v>
      </c>
      <c r="D1014">
        <v>1370</v>
      </c>
      <c r="E1014">
        <v>451</v>
      </c>
      <c r="F1014">
        <v>262</v>
      </c>
      <c r="G1014">
        <v>189</v>
      </c>
      <c r="H1014">
        <v>793</v>
      </c>
      <c r="I1014">
        <v>466</v>
      </c>
      <c r="J1014">
        <v>327</v>
      </c>
      <c r="K1014">
        <v>1435</v>
      </c>
      <c r="L1014">
        <v>581</v>
      </c>
      <c r="M1014">
        <v>854</v>
      </c>
      <c r="O1014" t="s">
        <v>877</v>
      </c>
      <c r="P1014">
        <f t="shared" si="74"/>
        <v>2679</v>
      </c>
    </row>
    <row r="1015" spans="1:16" x14ac:dyDescent="0.25">
      <c r="A1015" t="s">
        <v>876</v>
      </c>
      <c r="B1015">
        <v>2469</v>
      </c>
      <c r="C1015">
        <v>1276</v>
      </c>
      <c r="D1015">
        <v>1193</v>
      </c>
      <c r="E1015">
        <v>449</v>
      </c>
      <c r="F1015">
        <v>269</v>
      </c>
      <c r="G1015">
        <v>180</v>
      </c>
      <c r="H1015">
        <v>748</v>
      </c>
      <c r="I1015">
        <v>470</v>
      </c>
      <c r="J1015">
        <v>278</v>
      </c>
      <c r="K1015">
        <v>1272</v>
      </c>
      <c r="L1015">
        <v>537</v>
      </c>
      <c r="M1015">
        <v>735</v>
      </c>
      <c r="O1015" t="s">
        <v>876</v>
      </c>
      <c r="P1015">
        <f t="shared" si="74"/>
        <v>2469</v>
      </c>
    </row>
    <row r="1016" spans="1:16" x14ac:dyDescent="0.25">
      <c r="A1016" t="s">
        <v>875</v>
      </c>
      <c r="B1016">
        <v>2503</v>
      </c>
      <c r="C1016">
        <v>1283</v>
      </c>
      <c r="D1016">
        <v>1220</v>
      </c>
      <c r="E1016">
        <v>395</v>
      </c>
      <c r="F1016">
        <v>236</v>
      </c>
      <c r="G1016">
        <v>159</v>
      </c>
      <c r="H1016">
        <v>768</v>
      </c>
      <c r="I1016">
        <v>472</v>
      </c>
      <c r="J1016">
        <v>296</v>
      </c>
      <c r="K1016">
        <v>1340</v>
      </c>
      <c r="L1016">
        <v>575</v>
      </c>
      <c r="M1016">
        <v>765</v>
      </c>
      <c r="O1016" t="s">
        <v>875</v>
      </c>
      <c r="P1016">
        <f t="shared" si="74"/>
        <v>2503</v>
      </c>
    </row>
    <row r="1017" spans="1:16" x14ac:dyDescent="0.25">
      <c r="A1017" t="s">
        <v>874</v>
      </c>
      <c r="B1017">
        <v>2571</v>
      </c>
      <c r="C1017">
        <v>1261</v>
      </c>
      <c r="D1017">
        <v>1310</v>
      </c>
      <c r="E1017">
        <v>436</v>
      </c>
      <c r="F1017">
        <v>256</v>
      </c>
      <c r="G1017">
        <v>180</v>
      </c>
      <c r="H1017">
        <v>827</v>
      </c>
      <c r="I1017">
        <v>479</v>
      </c>
      <c r="J1017">
        <v>348</v>
      </c>
      <c r="K1017">
        <v>1308</v>
      </c>
      <c r="L1017">
        <v>526</v>
      </c>
      <c r="M1017">
        <v>782</v>
      </c>
      <c r="O1017" t="s">
        <v>874</v>
      </c>
      <c r="P1017">
        <f t="shared" si="74"/>
        <v>2571</v>
      </c>
    </row>
    <row r="1018" spans="1:16" x14ac:dyDescent="0.25">
      <c r="A1018" t="s">
        <v>873</v>
      </c>
      <c r="B1018">
        <v>2565</v>
      </c>
      <c r="C1018">
        <v>1237</v>
      </c>
      <c r="D1018">
        <v>1328</v>
      </c>
      <c r="E1018">
        <v>461</v>
      </c>
      <c r="F1018">
        <v>247</v>
      </c>
      <c r="G1018">
        <v>214</v>
      </c>
      <c r="H1018">
        <v>798</v>
      </c>
      <c r="I1018">
        <v>467</v>
      </c>
      <c r="J1018">
        <v>331</v>
      </c>
      <c r="K1018">
        <v>1306</v>
      </c>
      <c r="L1018">
        <v>523</v>
      </c>
      <c r="M1018">
        <v>783</v>
      </c>
      <c r="O1018" t="s">
        <v>873</v>
      </c>
      <c r="P1018">
        <f t="shared" si="74"/>
        <v>2565</v>
      </c>
    </row>
    <row r="1019" spans="1:16" x14ac:dyDescent="0.25">
      <c r="A1019" t="s">
        <v>872</v>
      </c>
      <c r="B1019">
        <v>2743</v>
      </c>
      <c r="C1019">
        <v>1348</v>
      </c>
      <c r="D1019">
        <v>1395</v>
      </c>
      <c r="E1019">
        <v>455</v>
      </c>
      <c r="F1019">
        <v>256</v>
      </c>
      <c r="G1019">
        <v>199</v>
      </c>
      <c r="H1019">
        <v>824</v>
      </c>
      <c r="I1019">
        <v>488</v>
      </c>
      <c r="J1019">
        <v>336</v>
      </c>
      <c r="K1019">
        <v>1464</v>
      </c>
      <c r="L1019">
        <v>604</v>
      </c>
      <c r="M1019">
        <v>860</v>
      </c>
      <c r="O1019" t="s">
        <v>872</v>
      </c>
      <c r="P1019">
        <f t="shared" si="74"/>
        <v>2743</v>
      </c>
    </row>
    <row r="1020" spans="1:16" x14ac:dyDescent="0.25">
      <c r="A1020" t="s">
        <v>871</v>
      </c>
      <c r="B1020">
        <v>2598</v>
      </c>
      <c r="C1020">
        <v>1261</v>
      </c>
      <c r="D1020">
        <v>1337</v>
      </c>
      <c r="E1020">
        <v>425</v>
      </c>
      <c r="F1020">
        <v>255</v>
      </c>
      <c r="G1020">
        <v>170</v>
      </c>
      <c r="H1020">
        <v>778</v>
      </c>
      <c r="I1020">
        <v>448</v>
      </c>
      <c r="J1020">
        <v>330</v>
      </c>
      <c r="K1020">
        <v>1395</v>
      </c>
      <c r="L1020">
        <v>558</v>
      </c>
      <c r="M1020">
        <v>837</v>
      </c>
      <c r="O1020" t="s">
        <v>871</v>
      </c>
      <c r="P1020">
        <f t="shared" si="74"/>
        <v>2598</v>
      </c>
    </row>
    <row r="1021" spans="1:16" x14ac:dyDescent="0.25">
      <c r="A1021" t="s">
        <v>870</v>
      </c>
      <c r="B1021">
        <v>2590</v>
      </c>
      <c r="C1021">
        <v>1290</v>
      </c>
      <c r="D1021">
        <v>1300</v>
      </c>
      <c r="E1021">
        <v>405</v>
      </c>
      <c r="F1021">
        <v>231</v>
      </c>
      <c r="G1021">
        <v>174</v>
      </c>
      <c r="H1021">
        <v>776</v>
      </c>
      <c r="I1021">
        <v>481</v>
      </c>
      <c r="J1021">
        <v>295</v>
      </c>
      <c r="K1021">
        <v>1409</v>
      </c>
      <c r="L1021">
        <v>578</v>
      </c>
      <c r="M1021">
        <v>831</v>
      </c>
      <c r="O1021" t="s">
        <v>870</v>
      </c>
      <c r="P1021">
        <f t="shared" si="74"/>
        <v>2590</v>
      </c>
    </row>
    <row r="1022" spans="1:16" x14ac:dyDescent="0.25">
      <c r="A1022" t="s">
        <v>869</v>
      </c>
      <c r="B1022">
        <v>2787</v>
      </c>
      <c r="C1022">
        <v>1398</v>
      </c>
      <c r="D1022">
        <v>1389</v>
      </c>
      <c r="E1022">
        <v>430</v>
      </c>
      <c r="F1022">
        <v>267</v>
      </c>
      <c r="G1022">
        <v>163</v>
      </c>
      <c r="H1022">
        <v>884</v>
      </c>
      <c r="I1022">
        <v>534</v>
      </c>
      <c r="J1022">
        <v>350</v>
      </c>
      <c r="K1022">
        <v>1473</v>
      </c>
      <c r="L1022">
        <v>597</v>
      </c>
      <c r="M1022">
        <v>876</v>
      </c>
      <c r="O1022" t="s">
        <v>869</v>
      </c>
      <c r="P1022">
        <f t="shared" si="74"/>
        <v>2787</v>
      </c>
    </row>
    <row r="1023" spans="1:16" x14ac:dyDescent="0.25">
      <c r="A1023" t="s">
        <v>868</v>
      </c>
      <c r="B1023">
        <v>2753</v>
      </c>
      <c r="C1023">
        <v>1330</v>
      </c>
      <c r="D1023">
        <v>1423</v>
      </c>
      <c r="E1023">
        <v>469</v>
      </c>
      <c r="F1023">
        <v>275</v>
      </c>
      <c r="G1023">
        <v>194</v>
      </c>
      <c r="H1023">
        <v>814</v>
      </c>
      <c r="I1023">
        <v>476</v>
      </c>
      <c r="J1023">
        <v>338</v>
      </c>
      <c r="K1023">
        <v>1470</v>
      </c>
      <c r="L1023">
        <v>579</v>
      </c>
      <c r="M1023">
        <v>891</v>
      </c>
      <c r="O1023" t="s">
        <v>868</v>
      </c>
      <c r="P1023">
        <f t="shared" si="74"/>
        <v>2753</v>
      </c>
    </row>
    <row r="1024" spans="1:16" x14ac:dyDescent="0.25">
      <c r="A1024" t="s">
        <v>867</v>
      </c>
      <c r="B1024">
        <v>772</v>
      </c>
      <c r="C1024">
        <v>374</v>
      </c>
      <c r="D1024">
        <v>398</v>
      </c>
      <c r="E1024">
        <v>107</v>
      </c>
      <c r="F1024">
        <v>63</v>
      </c>
      <c r="G1024">
        <v>44</v>
      </c>
      <c r="H1024">
        <v>249</v>
      </c>
      <c r="I1024">
        <v>153</v>
      </c>
      <c r="J1024">
        <v>96</v>
      </c>
      <c r="K1024">
        <v>416</v>
      </c>
      <c r="L1024">
        <v>158</v>
      </c>
      <c r="M1024">
        <v>258</v>
      </c>
      <c r="O1024" t="s">
        <v>867</v>
      </c>
    </row>
    <row r="1025" spans="1:16" x14ac:dyDescent="0.25">
      <c r="A1025">
        <v>2013</v>
      </c>
      <c r="B1025">
        <v>141245</v>
      </c>
      <c r="C1025">
        <v>68360</v>
      </c>
      <c r="D1025">
        <v>72885</v>
      </c>
      <c r="E1025">
        <v>22761</v>
      </c>
      <c r="F1025">
        <v>13187</v>
      </c>
      <c r="G1025">
        <v>9574</v>
      </c>
      <c r="H1025">
        <v>41648</v>
      </c>
      <c r="I1025">
        <v>24702</v>
      </c>
      <c r="J1025">
        <v>16946</v>
      </c>
      <c r="K1025">
        <v>76836</v>
      </c>
      <c r="L1025">
        <v>30471</v>
      </c>
      <c r="M1025">
        <v>46365</v>
      </c>
      <c r="O1025">
        <v>2013</v>
      </c>
      <c r="P1025">
        <f>B1025</f>
        <v>141245</v>
      </c>
    </row>
    <row r="1026" spans="1:16" x14ac:dyDescent="0.25">
      <c r="A1026" t="s">
        <v>866</v>
      </c>
      <c r="B1026">
        <v>1994</v>
      </c>
      <c r="C1026">
        <v>984</v>
      </c>
      <c r="D1026">
        <v>1010</v>
      </c>
      <c r="E1026">
        <v>298</v>
      </c>
      <c r="F1026">
        <v>173</v>
      </c>
      <c r="G1026">
        <v>125</v>
      </c>
      <c r="H1026">
        <v>611</v>
      </c>
      <c r="I1026">
        <v>363</v>
      </c>
      <c r="J1026">
        <v>248</v>
      </c>
      <c r="K1026">
        <v>1085</v>
      </c>
      <c r="L1026">
        <v>448</v>
      </c>
      <c r="M1026">
        <v>637</v>
      </c>
      <c r="O1026" t="s">
        <v>865</v>
      </c>
      <c r="P1026">
        <f>B1024+B1026</f>
        <v>2766</v>
      </c>
    </row>
    <row r="1027" spans="1:16" x14ac:dyDescent="0.25">
      <c r="A1027" t="s">
        <v>864</v>
      </c>
      <c r="B1027">
        <v>2819</v>
      </c>
      <c r="C1027">
        <v>1351</v>
      </c>
      <c r="D1027">
        <v>1468</v>
      </c>
      <c r="E1027">
        <v>434</v>
      </c>
      <c r="F1027">
        <v>256</v>
      </c>
      <c r="G1027">
        <v>178</v>
      </c>
      <c r="H1027">
        <v>828</v>
      </c>
      <c r="I1027">
        <v>486</v>
      </c>
      <c r="J1027">
        <v>342</v>
      </c>
      <c r="K1027">
        <v>1557</v>
      </c>
      <c r="L1027">
        <v>609</v>
      </c>
      <c r="M1027">
        <v>948</v>
      </c>
      <c r="O1027" t="s">
        <v>864</v>
      </c>
      <c r="P1027">
        <f t="shared" ref="P1027:P1058" si="75">B1027</f>
        <v>2819</v>
      </c>
    </row>
    <row r="1028" spans="1:16" x14ac:dyDescent="0.25">
      <c r="A1028" t="s">
        <v>863</v>
      </c>
      <c r="B1028">
        <v>2740</v>
      </c>
      <c r="C1028">
        <v>1316</v>
      </c>
      <c r="D1028">
        <v>1424</v>
      </c>
      <c r="E1028">
        <v>433</v>
      </c>
      <c r="F1028">
        <v>257</v>
      </c>
      <c r="G1028">
        <v>176</v>
      </c>
      <c r="H1028">
        <v>783</v>
      </c>
      <c r="I1028">
        <v>458</v>
      </c>
      <c r="J1028">
        <v>325</v>
      </c>
      <c r="K1028">
        <v>1524</v>
      </c>
      <c r="L1028">
        <v>601</v>
      </c>
      <c r="M1028">
        <v>923</v>
      </c>
      <c r="O1028" t="s">
        <v>863</v>
      </c>
      <c r="P1028">
        <f t="shared" si="75"/>
        <v>2740</v>
      </c>
    </row>
    <row r="1029" spans="1:16" x14ac:dyDescent="0.25">
      <c r="A1029" t="s">
        <v>862</v>
      </c>
      <c r="B1029">
        <v>2710</v>
      </c>
      <c r="C1029">
        <v>1337</v>
      </c>
      <c r="D1029">
        <v>1373</v>
      </c>
      <c r="E1029">
        <v>421</v>
      </c>
      <c r="F1029">
        <v>253</v>
      </c>
      <c r="G1029">
        <v>168</v>
      </c>
      <c r="H1029">
        <v>765</v>
      </c>
      <c r="I1029">
        <v>455</v>
      </c>
      <c r="J1029">
        <v>310</v>
      </c>
      <c r="K1029">
        <v>1524</v>
      </c>
      <c r="L1029">
        <v>629</v>
      </c>
      <c r="M1029">
        <v>895</v>
      </c>
      <c r="O1029" t="s">
        <v>862</v>
      </c>
      <c r="P1029">
        <f t="shared" si="75"/>
        <v>2710</v>
      </c>
    </row>
    <row r="1030" spans="1:16" x14ac:dyDescent="0.25">
      <c r="A1030" t="s">
        <v>861</v>
      </c>
      <c r="B1030">
        <v>2708</v>
      </c>
      <c r="C1030">
        <v>1294</v>
      </c>
      <c r="D1030">
        <v>1414</v>
      </c>
      <c r="E1030">
        <v>352</v>
      </c>
      <c r="F1030">
        <v>184</v>
      </c>
      <c r="G1030">
        <v>168</v>
      </c>
      <c r="H1030">
        <v>770</v>
      </c>
      <c r="I1030">
        <v>452</v>
      </c>
      <c r="J1030">
        <v>318</v>
      </c>
      <c r="K1030">
        <v>1586</v>
      </c>
      <c r="L1030">
        <v>658</v>
      </c>
      <c r="M1030">
        <v>928</v>
      </c>
      <c r="O1030" t="s">
        <v>861</v>
      </c>
      <c r="P1030">
        <f t="shared" si="75"/>
        <v>2708</v>
      </c>
    </row>
    <row r="1031" spans="1:16" x14ac:dyDescent="0.25">
      <c r="A1031" t="s">
        <v>860</v>
      </c>
      <c r="B1031">
        <v>2855</v>
      </c>
      <c r="C1031">
        <v>1375</v>
      </c>
      <c r="D1031">
        <v>1480</v>
      </c>
      <c r="E1031">
        <v>449</v>
      </c>
      <c r="F1031">
        <v>263</v>
      </c>
      <c r="G1031">
        <v>186</v>
      </c>
      <c r="H1031">
        <v>826</v>
      </c>
      <c r="I1031">
        <v>483</v>
      </c>
      <c r="J1031">
        <v>343</v>
      </c>
      <c r="K1031">
        <v>1580</v>
      </c>
      <c r="L1031">
        <v>629</v>
      </c>
      <c r="M1031">
        <v>951</v>
      </c>
      <c r="O1031" t="s">
        <v>860</v>
      </c>
      <c r="P1031">
        <f t="shared" si="75"/>
        <v>2855</v>
      </c>
    </row>
    <row r="1032" spans="1:16" x14ac:dyDescent="0.25">
      <c r="A1032" t="s">
        <v>859</v>
      </c>
      <c r="B1032">
        <v>2796</v>
      </c>
      <c r="C1032">
        <v>1333</v>
      </c>
      <c r="D1032">
        <v>1463</v>
      </c>
      <c r="E1032">
        <v>444</v>
      </c>
      <c r="F1032">
        <v>263</v>
      </c>
      <c r="G1032">
        <v>181</v>
      </c>
      <c r="H1032">
        <v>815</v>
      </c>
      <c r="I1032">
        <v>471</v>
      </c>
      <c r="J1032">
        <v>344</v>
      </c>
      <c r="K1032">
        <v>1537</v>
      </c>
      <c r="L1032">
        <v>599</v>
      </c>
      <c r="M1032">
        <v>938</v>
      </c>
      <c r="O1032" t="s">
        <v>859</v>
      </c>
      <c r="P1032">
        <f t="shared" si="75"/>
        <v>2796</v>
      </c>
    </row>
    <row r="1033" spans="1:16" x14ac:dyDescent="0.25">
      <c r="A1033" t="s">
        <v>858</v>
      </c>
      <c r="B1033">
        <v>2753</v>
      </c>
      <c r="C1033">
        <v>1293</v>
      </c>
      <c r="D1033">
        <v>1460</v>
      </c>
      <c r="E1033">
        <v>414</v>
      </c>
      <c r="F1033">
        <v>237</v>
      </c>
      <c r="G1033">
        <v>177</v>
      </c>
      <c r="H1033">
        <v>811</v>
      </c>
      <c r="I1033">
        <v>469</v>
      </c>
      <c r="J1033">
        <v>342</v>
      </c>
      <c r="K1033">
        <v>1528</v>
      </c>
      <c r="L1033">
        <v>587</v>
      </c>
      <c r="M1033">
        <v>941</v>
      </c>
      <c r="O1033" t="s">
        <v>858</v>
      </c>
      <c r="P1033">
        <f t="shared" si="75"/>
        <v>2753</v>
      </c>
    </row>
    <row r="1034" spans="1:16" x14ac:dyDescent="0.25">
      <c r="A1034" t="s">
        <v>857</v>
      </c>
      <c r="B1034">
        <v>2713</v>
      </c>
      <c r="C1034">
        <v>1299</v>
      </c>
      <c r="D1034">
        <v>1414</v>
      </c>
      <c r="E1034">
        <v>411</v>
      </c>
      <c r="F1034">
        <v>234</v>
      </c>
      <c r="G1034">
        <v>177</v>
      </c>
      <c r="H1034">
        <v>738</v>
      </c>
      <c r="I1034">
        <v>443</v>
      </c>
      <c r="J1034">
        <v>295</v>
      </c>
      <c r="K1034">
        <v>1564</v>
      </c>
      <c r="L1034">
        <v>622</v>
      </c>
      <c r="M1034">
        <v>942</v>
      </c>
      <c r="O1034" t="s">
        <v>857</v>
      </c>
      <c r="P1034">
        <f t="shared" si="75"/>
        <v>2713</v>
      </c>
    </row>
    <row r="1035" spans="1:16" x14ac:dyDescent="0.25">
      <c r="A1035" t="s">
        <v>856</v>
      </c>
      <c r="B1035">
        <v>2763</v>
      </c>
      <c r="C1035">
        <v>1317</v>
      </c>
      <c r="D1035">
        <v>1446</v>
      </c>
      <c r="E1035">
        <v>445</v>
      </c>
      <c r="F1035">
        <v>261</v>
      </c>
      <c r="G1035">
        <v>184</v>
      </c>
      <c r="H1035">
        <v>757</v>
      </c>
      <c r="I1035">
        <v>440</v>
      </c>
      <c r="J1035">
        <v>317</v>
      </c>
      <c r="K1035">
        <v>1561</v>
      </c>
      <c r="L1035">
        <v>616</v>
      </c>
      <c r="M1035">
        <v>945</v>
      </c>
      <c r="O1035" t="s">
        <v>856</v>
      </c>
      <c r="P1035">
        <f t="shared" si="75"/>
        <v>2763</v>
      </c>
    </row>
    <row r="1036" spans="1:16" x14ac:dyDescent="0.25">
      <c r="A1036" t="s">
        <v>855</v>
      </c>
      <c r="B1036">
        <v>2770</v>
      </c>
      <c r="C1036">
        <v>1340</v>
      </c>
      <c r="D1036">
        <v>1430</v>
      </c>
      <c r="E1036">
        <v>424</v>
      </c>
      <c r="F1036">
        <v>240</v>
      </c>
      <c r="G1036">
        <v>184</v>
      </c>
      <c r="H1036">
        <v>835</v>
      </c>
      <c r="I1036">
        <v>503</v>
      </c>
      <c r="J1036">
        <v>332</v>
      </c>
      <c r="K1036">
        <v>1511</v>
      </c>
      <c r="L1036">
        <v>597</v>
      </c>
      <c r="M1036">
        <v>914</v>
      </c>
      <c r="O1036" t="s">
        <v>855</v>
      </c>
      <c r="P1036">
        <f t="shared" si="75"/>
        <v>2770</v>
      </c>
    </row>
    <row r="1037" spans="1:16" x14ac:dyDescent="0.25">
      <c r="A1037" t="s">
        <v>854</v>
      </c>
      <c r="B1037">
        <v>2662</v>
      </c>
      <c r="C1037">
        <v>1283</v>
      </c>
      <c r="D1037">
        <v>1379</v>
      </c>
      <c r="E1037">
        <v>427</v>
      </c>
      <c r="F1037">
        <v>237</v>
      </c>
      <c r="G1037">
        <v>190</v>
      </c>
      <c r="H1037">
        <v>757</v>
      </c>
      <c r="I1037">
        <v>454</v>
      </c>
      <c r="J1037">
        <v>303</v>
      </c>
      <c r="K1037">
        <v>1478</v>
      </c>
      <c r="L1037">
        <v>592</v>
      </c>
      <c r="M1037">
        <v>886</v>
      </c>
      <c r="O1037" t="s">
        <v>854</v>
      </c>
      <c r="P1037">
        <f t="shared" si="75"/>
        <v>2662</v>
      </c>
    </row>
    <row r="1038" spans="1:16" x14ac:dyDescent="0.25">
      <c r="A1038" t="s">
        <v>853</v>
      </c>
      <c r="B1038">
        <v>2690</v>
      </c>
      <c r="C1038">
        <v>1299</v>
      </c>
      <c r="D1038">
        <v>1391</v>
      </c>
      <c r="E1038">
        <v>410</v>
      </c>
      <c r="F1038">
        <v>245</v>
      </c>
      <c r="G1038">
        <v>165</v>
      </c>
      <c r="H1038">
        <v>789</v>
      </c>
      <c r="I1038">
        <v>462</v>
      </c>
      <c r="J1038">
        <v>327</v>
      </c>
      <c r="K1038">
        <v>1491</v>
      </c>
      <c r="L1038">
        <v>592</v>
      </c>
      <c r="M1038">
        <v>899</v>
      </c>
      <c r="O1038" t="s">
        <v>853</v>
      </c>
      <c r="P1038">
        <f t="shared" si="75"/>
        <v>2690</v>
      </c>
    </row>
    <row r="1039" spans="1:16" x14ac:dyDescent="0.25">
      <c r="A1039" t="s">
        <v>852</v>
      </c>
      <c r="B1039">
        <v>2707</v>
      </c>
      <c r="C1039">
        <v>1287</v>
      </c>
      <c r="D1039">
        <v>1420</v>
      </c>
      <c r="E1039">
        <v>397</v>
      </c>
      <c r="F1039">
        <v>227</v>
      </c>
      <c r="G1039">
        <v>170</v>
      </c>
      <c r="H1039">
        <v>817</v>
      </c>
      <c r="I1039">
        <v>467</v>
      </c>
      <c r="J1039">
        <v>350</v>
      </c>
      <c r="K1039">
        <v>1493</v>
      </c>
      <c r="L1039">
        <v>593</v>
      </c>
      <c r="M1039">
        <v>900</v>
      </c>
      <c r="O1039" t="s">
        <v>852</v>
      </c>
      <c r="P1039">
        <f t="shared" si="75"/>
        <v>2707</v>
      </c>
    </row>
    <row r="1040" spans="1:16" x14ac:dyDescent="0.25">
      <c r="A1040" t="s">
        <v>851</v>
      </c>
      <c r="B1040">
        <v>2592</v>
      </c>
      <c r="C1040">
        <v>1220</v>
      </c>
      <c r="D1040">
        <v>1372</v>
      </c>
      <c r="E1040">
        <v>392</v>
      </c>
      <c r="F1040">
        <v>213</v>
      </c>
      <c r="G1040">
        <v>179</v>
      </c>
      <c r="H1040">
        <v>727</v>
      </c>
      <c r="I1040">
        <v>418</v>
      </c>
      <c r="J1040">
        <v>309</v>
      </c>
      <c r="K1040">
        <v>1473</v>
      </c>
      <c r="L1040">
        <v>589</v>
      </c>
      <c r="M1040">
        <v>884</v>
      </c>
      <c r="O1040" t="s">
        <v>851</v>
      </c>
      <c r="P1040">
        <f t="shared" si="75"/>
        <v>2592</v>
      </c>
    </row>
    <row r="1041" spans="1:16" x14ac:dyDescent="0.25">
      <c r="A1041" t="s">
        <v>850</v>
      </c>
      <c r="B1041">
        <v>2609</v>
      </c>
      <c r="C1041">
        <v>1238</v>
      </c>
      <c r="D1041">
        <v>1371</v>
      </c>
      <c r="E1041">
        <v>408</v>
      </c>
      <c r="F1041">
        <v>221</v>
      </c>
      <c r="G1041">
        <v>187</v>
      </c>
      <c r="H1041">
        <v>761</v>
      </c>
      <c r="I1041">
        <v>448</v>
      </c>
      <c r="J1041">
        <v>313</v>
      </c>
      <c r="K1041">
        <v>1440</v>
      </c>
      <c r="L1041">
        <v>569</v>
      </c>
      <c r="M1041">
        <v>871</v>
      </c>
      <c r="O1041" t="s">
        <v>850</v>
      </c>
      <c r="P1041">
        <f t="shared" si="75"/>
        <v>2609</v>
      </c>
    </row>
    <row r="1042" spans="1:16" x14ac:dyDescent="0.25">
      <c r="A1042" t="s">
        <v>849</v>
      </c>
      <c r="B1042">
        <v>2610</v>
      </c>
      <c r="C1042">
        <v>1277</v>
      </c>
      <c r="D1042">
        <v>1333</v>
      </c>
      <c r="E1042">
        <v>423</v>
      </c>
      <c r="F1042">
        <v>239</v>
      </c>
      <c r="G1042">
        <v>184</v>
      </c>
      <c r="H1042">
        <v>768</v>
      </c>
      <c r="I1042">
        <v>451</v>
      </c>
      <c r="J1042">
        <v>317</v>
      </c>
      <c r="K1042">
        <v>1419</v>
      </c>
      <c r="L1042">
        <v>587</v>
      </c>
      <c r="M1042">
        <v>832</v>
      </c>
      <c r="O1042" t="s">
        <v>849</v>
      </c>
      <c r="P1042">
        <f t="shared" si="75"/>
        <v>2610</v>
      </c>
    </row>
    <row r="1043" spans="1:16" x14ac:dyDescent="0.25">
      <c r="A1043" t="s">
        <v>848</v>
      </c>
      <c r="B1043">
        <v>2528</v>
      </c>
      <c r="C1043">
        <v>1212</v>
      </c>
      <c r="D1043">
        <v>1316</v>
      </c>
      <c r="E1043">
        <v>407</v>
      </c>
      <c r="F1043">
        <v>225</v>
      </c>
      <c r="G1043">
        <v>182</v>
      </c>
      <c r="H1043">
        <v>744</v>
      </c>
      <c r="I1043">
        <v>444</v>
      </c>
      <c r="J1043">
        <v>300</v>
      </c>
      <c r="K1043">
        <v>1377</v>
      </c>
      <c r="L1043">
        <v>543</v>
      </c>
      <c r="M1043">
        <v>834</v>
      </c>
      <c r="O1043" t="s">
        <v>848</v>
      </c>
      <c r="P1043">
        <f t="shared" si="75"/>
        <v>2528</v>
      </c>
    </row>
    <row r="1044" spans="1:16" x14ac:dyDescent="0.25">
      <c r="A1044" t="s">
        <v>847</v>
      </c>
      <c r="B1044">
        <v>2618</v>
      </c>
      <c r="C1044">
        <v>1280</v>
      </c>
      <c r="D1044">
        <v>1338</v>
      </c>
      <c r="E1044">
        <v>423</v>
      </c>
      <c r="F1044">
        <v>244</v>
      </c>
      <c r="G1044">
        <v>179</v>
      </c>
      <c r="H1044">
        <v>817</v>
      </c>
      <c r="I1044">
        <v>476</v>
      </c>
      <c r="J1044">
        <v>341</v>
      </c>
      <c r="K1044">
        <v>1378</v>
      </c>
      <c r="L1044">
        <v>560</v>
      </c>
      <c r="M1044">
        <v>818</v>
      </c>
      <c r="O1044" t="s">
        <v>847</v>
      </c>
      <c r="P1044">
        <f t="shared" si="75"/>
        <v>2618</v>
      </c>
    </row>
    <row r="1045" spans="1:16" x14ac:dyDescent="0.25">
      <c r="A1045" t="s">
        <v>846</v>
      </c>
      <c r="B1045">
        <v>2620</v>
      </c>
      <c r="C1045">
        <v>1290</v>
      </c>
      <c r="D1045">
        <v>1330</v>
      </c>
      <c r="E1045">
        <v>443</v>
      </c>
      <c r="F1045">
        <v>262</v>
      </c>
      <c r="G1045">
        <v>181</v>
      </c>
      <c r="H1045">
        <v>805</v>
      </c>
      <c r="I1045">
        <v>486</v>
      </c>
      <c r="J1045">
        <v>319</v>
      </c>
      <c r="K1045">
        <v>1372</v>
      </c>
      <c r="L1045">
        <v>542</v>
      </c>
      <c r="M1045">
        <v>830</v>
      </c>
      <c r="O1045" t="s">
        <v>846</v>
      </c>
      <c r="P1045">
        <f t="shared" si="75"/>
        <v>2620</v>
      </c>
    </row>
    <row r="1046" spans="1:16" x14ac:dyDescent="0.25">
      <c r="A1046" t="s">
        <v>845</v>
      </c>
      <c r="B1046">
        <v>2559</v>
      </c>
      <c r="C1046">
        <v>1211</v>
      </c>
      <c r="D1046">
        <v>1348</v>
      </c>
      <c r="E1046">
        <v>416</v>
      </c>
      <c r="F1046">
        <v>249</v>
      </c>
      <c r="G1046">
        <v>167</v>
      </c>
      <c r="H1046">
        <v>732</v>
      </c>
      <c r="I1046">
        <v>424</v>
      </c>
      <c r="J1046">
        <v>308</v>
      </c>
      <c r="K1046">
        <v>1411</v>
      </c>
      <c r="L1046">
        <v>538</v>
      </c>
      <c r="M1046">
        <v>873</v>
      </c>
      <c r="O1046" t="s">
        <v>845</v>
      </c>
      <c r="P1046">
        <f t="shared" si="75"/>
        <v>2559</v>
      </c>
    </row>
    <row r="1047" spans="1:16" x14ac:dyDescent="0.25">
      <c r="A1047" t="s">
        <v>844</v>
      </c>
      <c r="B1047">
        <v>2511</v>
      </c>
      <c r="C1047">
        <v>1193</v>
      </c>
      <c r="D1047">
        <v>1318</v>
      </c>
      <c r="E1047">
        <v>402</v>
      </c>
      <c r="F1047">
        <v>223</v>
      </c>
      <c r="G1047">
        <v>179</v>
      </c>
      <c r="H1047">
        <v>752</v>
      </c>
      <c r="I1047">
        <v>430</v>
      </c>
      <c r="J1047">
        <v>322</v>
      </c>
      <c r="K1047">
        <v>1357</v>
      </c>
      <c r="L1047">
        <v>540</v>
      </c>
      <c r="M1047">
        <v>817</v>
      </c>
      <c r="O1047" t="s">
        <v>844</v>
      </c>
      <c r="P1047">
        <f t="shared" si="75"/>
        <v>2511</v>
      </c>
    </row>
    <row r="1048" spans="1:16" x14ac:dyDescent="0.25">
      <c r="A1048" t="s">
        <v>843</v>
      </c>
      <c r="B1048">
        <v>2499</v>
      </c>
      <c r="C1048">
        <v>1213</v>
      </c>
      <c r="D1048">
        <v>1286</v>
      </c>
      <c r="E1048">
        <v>403</v>
      </c>
      <c r="F1048">
        <v>236</v>
      </c>
      <c r="G1048">
        <v>167</v>
      </c>
      <c r="H1048">
        <v>745</v>
      </c>
      <c r="I1048">
        <v>436</v>
      </c>
      <c r="J1048">
        <v>309</v>
      </c>
      <c r="K1048">
        <v>1351</v>
      </c>
      <c r="L1048">
        <v>541</v>
      </c>
      <c r="M1048">
        <v>810</v>
      </c>
      <c r="O1048" t="s">
        <v>843</v>
      </c>
      <c r="P1048">
        <f t="shared" si="75"/>
        <v>2499</v>
      </c>
    </row>
    <row r="1049" spans="1:16" x14ac:dyDescent="0.25">
      <c r="A1049" t="s">
        <v>842</v>
      </c>
      <c r="B1049">
        <v>2428</v>
      </c>
      <c r="C1049">
        <v>1148</v>
      </c>
      <c r="D1049">
        <v>1280</v>
      </c>
      <c r="E1049">
        <v>384</v>
      </c>
      <c r="F1049">
        <v>222</v>
      </c>
      <c r="G1049">
        <v>162</v>
      </c>
      <c r="H1049">
        <v>699</v>
      </c>
      <c r="I1049">
        <v>419</v>
      </c>
      <c r="J1049">
        <v>280</v>
      </c>
      <c r="K1049">
        <v>1345</v>
      </c>
      <c r="L1049">
        <v>507</v>
      </c>
      <c r="M1049">
        <v>838</v>
      </c>
      <c r="O1049" t="s">
        <v>842</v>
      </c>
      <c r="P1049">
        <f t="shared" si="75"/>
        <v>2428</v>
      </c>
    </row>
    <row r="1050" spans="1:16" x14ac:dyDescent="0.25">
      <c r="A1050" t="s">
        <v>841</v>
      </c>
      <c r="B1050">
        <v>2442</v>
      </c>
      <c r="C1050">
        <v>1165</v>
      </c>
      <c r="D1050">
        <v>1277</v>
      </c>
      <c r="E1050">
        <v>398</v>
      </c>
      <c r="F1050">
        <v>226</v>
      </c>
      <c r="G1050">
        <v>172</v>
      </c>
      <c r="H1050">
        <v>738</v>
      </c>
      <c r="I1050">
        <v>437</v>
      </c>
      <c r="J1050">
        <v>301</v>
      </c>
      <c r="K1050">
        <v>1306</v>
      </c>
      <c r="L1050">
        <v>502</v>
      </c>
      <c r="M1050">
        <v>804</v>
      </c>
      <c r="O1050" t="s">
        <v>841</v>
      </c>
      <c r="P1050">
        <f t="shared" si="75"/>
        <v>2442</v>
      </c>
    </row>
    <row r="1051" spans="1:16" x14ac:dyDescent="0.25">
      <c r="A1051" t="s">
        <v>840</v>
      </c>
      <c r="B1051">
        <v>2483</v>
      </c>
      <c r="C1051">
        <v>1188</v>
      </c>
      <c r="D1051">
        <v>1295</v>
      </c>
      <c r="E1051">
        <v>378</v>
      </c>
      <c r="F1051">
        <v>216</v>
      </c>
      <c r="G1051">
        <v>162</v>
      </c>
      <c r="H1051">
        <v>766</v>
      </c>
      <c r="I1051">
        <v>417</v>
      </c>
      <c r="J1051">
        <v>349</v>
      </c>
      <c r="K1051">
        <v>1339</v>
      </c>
      <c r="L1051">
        <v>555</v>
      </c>
      <c r="M1051">
        <v>784</v>
      </c>
      <c r="O1051" t="s">
        <v>840</v>
      </c>
      <c r="P1051">
        <f t="shared" si="75"/>
        <v>2483</v>
      </c>
    </row>
    <row r="1052" spans="1:16" x14ac:dyDescent="0.25">
      <c r="A1052" t="s">
        <v>839</v>
      </c>
      <c r="B1052">
        <v>2653</v>
      </c>
      <c r="C1052">
        <v>1263</v>
      </c>
      <c r="D1052">
        <v>1390</v>
      </c>
      <c r="E1052">
        <v>448</v>
      </c>
      <c r="F1052">
        <v>247</v>
      </c>
      <c r="G1052">
        <v>201</v>
      </c>
      <c r="H1052">
        <v>773</v>
      </c>
      <c r="I1052">
        <v>463</v>
      </c>
      <c r="J1052">
        <v>310</v>
      </c>
      <c r="K1052">
        <v>1432</v>
      </c>
      <c r="L1052">
        <v>553</v>
      </c>
      <c r="M1052">
        <v>879</v>
      </c>
      <c r="O1052" t="s">
        <v>839</v>
      </c>
      <c r="P1052">
        <f t="shared" si="75"/>
        <v>2653</v>
      </c>
    </row>
    <row r="1053" spans="1:16" x14ac:dyDescent="0.25">
      <c r="A1053" t="s">
        <v>838</v>
      </c>
      <c r="B1053">
        <v>2569</v>
      </c>
      <c r="C1053">
        <v>1263</v>
      </c>
      <c r="D1053">
        <v>1306</v>
      </c>
      <c r="E1053">
        <v>451</v>
      </c>
      <c r="F1053">
        <v>257</v>
      </c>
      <c r="G1053">
        <v>194</v>
      </c>
      <c r="H1053">
        <v>725</v>
      </c>
      <c r="I1053">
        <v>428</v>
      </c>
      <c r="J1053">
        <v>297</v>
      </c>
      <c r="K1053">
        <v>1393</v>
      </c>
      <c r="L1053">
        <v>578</v>
      </c>
      <c r="M1053">
        <v>815</v>
      </c>
      <c r="O1053" t="s">
        <v>838</v>
      </c>
      <c r="P1053">
        <f t="shared" si="75"/>
        <v>2569</v>
      </c>
    </row>
    <row r="1054" spans="1:16" x14ac:dyDescent="0.25">
      <c r="A1054" t="s">
        <v>837</v>
      </c>
      <c r="B1054">
        <v>2809</v>
      </c>
      <c r="C1054">
        <v>1385</v>
      </c>
      <c r="D1054">
        <v>1424</v>
      </c>
      <c r="E1054">
        <v>611</v>
      </c>
      <c r="F1054">
        <v>336</v>
      </c>
      <c r="G1054">
        <v>275</v>
      </c>
      <c r="H1054">
        <v>828</v>
      </c>
      <c r="I1054">
        <v>478</v>
      </c>
      <c r="J1054">
        <v>350</v>
      </c>
      <c r="K1054">
        <v>1370</v>
      </c>
      <c r="L1054">
        <v>571</v>
      </c>
      <c r="M1054">
        <v>799</v>
      </c>
      <c r="O1054" t="s">
        <v>837</v>
      </c>
      <c r="P1054">
        <f t="shared" si="75"/>
        <v>2809</v>
      </c>
    </row>
    <row r="1055" spans="1:16" x14ac:dyDescent="0.25">
      <c r="A1055" t="s">
        <v>836</v>
      </c>
      <c r="B1055">
        <v>2659</v>
      </c>
      <c r="C1055">
        <v>1338</v>
      </c>
      <c r="D1055">
        <v>1321</v>
      </c>
      <c r="E1055">
        <v>416</v>
      </c>
      <c r="F1055">
        <v>275</v>
      </c>
      <c r="G1055">
        <v>141</v>
      </c>
      <c r="H1055">
        <v>806</v>
      </c>
      <c r="I1055">
        <v>491</v>
      </c>
      <c r="J1055">
        <v>315</v>
      </c>
      <c r="K1055">
        <v>1437</v>
      </c>
      <c r="L1055">
        <v>572</v>
      </c>
      <c r="M1055">
        <v>865</v>
      </c>
      <c r="O1055" t="s">
        <v>836</v>
      </c>
      <c r="P1055">
        <f t="shared" si="75"/>
        <v>2659</v>
      </c>
    </row>
    <row r="1056" spans="1:16" x14ac:dyDescent="0.25">
      <c r="A1056" t="s">
        <v>835</v>
      </c>
      <c r="B1056">
        <v>2501</v>
      </c>
      <c r="C1056">
        <v>1225</v>
      </c>
      <c r="D1056">
        <v>1276</v>
      </c>
      <c r="E1056">
        <v>413</v>
      </c>
      <c r="F1056">
        <v>247</v>
      </c>
      <c r="G1056">
        <v>166</v>
      </c>
      <c r="H1056">
        <v>755</v>
      </c>
      <c r="I1056">
        <v>433</v>
      </c>
      <c r="J1056">
        <v>322</v>
      </c>
      <c r="K1056">
        <v>1333</v>
      </c>
      <c r="L1056">
        <v>545</v>
      </c>
      <c r="M1056">
        <v>788</v>
      </c>
      <c r="O1056" t="s">
        <v>835</v>
      </c>
      <c r="P1056">
        <f t="shared" si="75"/>
        <v>2501</v>
      </c>
    </row>
    <row r="1057" spans="1:16" x14ac:dyDescent="0.25">
      <c r="A1057" t="s">
        <v>834</v>
      </c>
      <c r="B1057">
        <v>2540</v>
      </c>
      <c r="C1057">
        <v>1248</v>
      </c>
      <c r="D1057">
        <v>1292</v>
      </c>
      <c r="E1057">
        <v>414</v>
      </c>
      <c r="F1057">
        <v>245</v>
      </c>
      <c r="G1057">
        <v>169</v>
      </c>
      <c r="H1057">
        <v>742</v>
      </c>
      <c r="I1057">
        <v>443</v>
      </c>
      <c r="J1057">
        <v>299</v>
      </c>
      <c r="K1057">
        <v>1384</v>
      </c>
      <c r="L1057">
        <v>560</v>
      </c>
      <c r="M1057">
        <v>824</v>
      </c>
      <c r="O1057" t="s">
        <v>834</v>
      </c>
      <c r="P1057">
        <f t="shared" si="75"/>
        <v>2540</v>
      </c>
    </row>
    <row r="1058" spans="1:16" x14ac:dyDescent="0.25">
      <c r="A1058" t="s">
        <v>833</v>
      </c>
      <c r="B1058">
        <v>2423</v>
      </c>
      <c r="C1058">
        <v>1186</v>
      </c>
      <c r="D1058">
        <v>1237</v>
      </c>
      <c r="E1058">
        <v>396</v>
      </c>
      <c r="F1058">
        <v>220</v>
      </c>
      <c r="G1058">
        <v>176</v>
      </c>
      <c r="H1058">
        <v>729</v>
      </c>
      <c r="I1058">
        <v>437</v>
      </c>
      <c r="J1058">
        <v>292</v>
      </c>
      <c r="K1058">
        <v>1298</v>
      </c>
      <c r="L1058">
        <v>529</v>
      </c>
      <c r="M1058">
        <v>769</v>
      </c>
      <c r="O1058" t="s">
        <v>833</v>
      </c>
      <c r="P1058">
        <f t="shared" si="75"/>
        <v>2423</v>
      </c>
    </row>
    <row r="1059" spans="1:16" x14ac:dyDescent="0.25">
      <c r="A1059" t="s">
        <v>832</v>
      </c>
      <c r="B1059">
        <v>2478</v>
      </c>
      <c r="C1059">
        <v>1206</v>
      </c>
      <c r="D1059">
        <v>1272</v>
      </c>
      <c r="E1059">
        <v>393</v>
      </c>
      <c r="F1059">
        <v>218</v>
      </c>
      <c r="G1059">
        <v>175</v>
      </c>
      <c r="H1059">
        <v>781</v>
      </c>
      <c r="I1059">
        <v>468</v>
      </c>
      <c r="J1059">
        <v>313</v>
      </c>
      <c r="K1059">
        <v>1304</v>
      </c>
      <c r="L1059">
        <v>520</v>
      </c>
      <c r="M1059">
        <v>784</v>
      </c>
      <c r="O1059" t="s">
        <v>832</v>
      </c>
      <c r="P1059">
        <f t="shared" ref="P1059:P1077" si="76">B1059</f>
        <v>2478</v>
      </c>
    </row>
    <row r="1060" spans="1:16" x14ac:dyDescent="0.25">
      <c r="A1060" t="s">
        <v>831</v>
      </c>
      <c r="B1060">
        <v>2678</v>
      </c>
      <c r="C1060">
        <v>1230</v>
      </c>
      <c r="D1060">
        <v>1448</v>
      </c>
      <c r="E1060">
        <v>463</v>
      </c>
      <c r="F1060">
        <v>256</v>
      </c>
      <c r="G1060">
        <v>207</v>
      </c>
      <c r="H1060">
        <v>781</v>
      </c>
      <c r="I1060">
        <v>420</v>
      </c>
      <c r="J1060">
        <v>361</v>
      </c>
      <c r="K1060">
        <v>1434</v>
      </c>
      <c r="L1060">
        <v>554</v>
      </c>
      <c r="M1060">
        <v>880</v>
      </c>
      <c r="O1060" t="s">
        <v>831</v>
      </c>
      <c r="P1060">
        <f t="shared" si="76"/>
        <v>2678</v>
      </c>
    </row>
    <row r="1061" spans="1:16" x14ac:dyDescent="0.25">
      <c r="A1061" t="s">
        <v>830</v>
      </c>
      <c r="B1061">
        <v>2630</v>
      </c>
      <c r="C1061">
        <v>1285</v>
      </c>
      <c r="D1061">
        <v>1345</v>
      </c>
      <c r="E1061">
        <v>430</v>
      </c>
      <c r="F1061">
        <v>253</v>
      </c>
      <c r="G1061">
        <v>177</v>
      </c>
      <c r="H1061">
        <v>823</v>
      </c>
      <c r="I1061">
        <v>488</v>
      </c>
      <c r="J1061">
        <v>335</v>
      </c>
      <c r="K1061">
        <v>1377</v>
      </c>
      <c r="L1061">
        <v>544</v>
      </c>
      <c r="M1061">
        <v>833</v>
      </c>
      <c r="O1061" t="s">
        <v>830</v>
      </c>
      <c r="P1061">
        <f t="shared" si="76"/>
        <v>2630</v>
      </c>
    </row>
    <row r="1062" spans="1:16" x14ac:dyDescent="0.25">
      <c r="A1062" t="s">
        <v>829</v>
      </c>
      <c r="B1062">
        <v>2529</v>
      </c>
      <c r="C1062">
        <v>1230</v>
      </c>
      <c r="D1062">
        <v>1299</v>
      </c>
      <c r="E1062">
        <v>443</v>
      </c>
      <c r="F1062">
        <v>265</v>
      </c>
      <c r="G1062">
        <v>178</v>
      </c>
      <c r="H1062">
        <v>761</v>
      </c>
      <c r="I1062">
        <v>445</v>
      </c>
      <c r="J1062">
        <v>316</v>
      </c>
      <c r="K1062">
        <v>1325</v>
      </c>
      <c r="L1062">
        <v>520</v>
      </c>
      <c r="M1062">
        <v>805</v>
      </c>
      <c r="O1062" t="s">
        <v>829</v>
      </c>
      <c r="P1062">
        <f t="shared" si="76"/>
        <v>2529</v>
      </c>
    </row>
    <row r="1063" spans="1:16" x14ac:dyDescent="0.25">
      <c r="A1063" t="s">
        <v>828</v>
      </c>
      <c r="B1063">
        <v>2594</v>
      </c>
      <c r="C1063">
        <v>1304</v>
      </c>
      <c r="D1063">
        <v>1290</v>
      </c>
      <c r="E1063">
        <v>410</v>
      </c>
      <c r="F1063">
        <v>256</v>
      </c>
      <c r="G1063">
        <v>154</v>
      </c>
      <c r="H1063">
        <v>790</v>
      </c>
      <c r="I1063">
        <v>449</v>
      </c>
      <c r="J1063">
        <v>341</v>
      </c>
      <c r="K1063">
        <v>1394</v>
      </c>
      <c r="L1063">
        <v>599</v>
      </c>
      <c r="M1063">
        <v>795</v>
      </c>
      <c r="O1063" t="s">
        <v>828</v>
      </c>
      <c r="P1063">
        <f t="shared" si="76"/>
        <v>2594</v>
      </c>
    </row>
    <row r="1064" spans="1:16" x14ac:dyDescent="0.25">
      <c r="A1064" t="s">
        <v>827</v>
      </c>
      <c r="B1064">
        <v>2483</v>
      </c>
      <c r="C1064">
        <v>1146</v>
      </c>
      <c r="D1064">
        <v>1337</v>
      </c>
      <c r="E1064">
        <v>392</v>
      </c>
      <c r="F1064">
        <v>222</v>
      </c>
      <c r="G1064">
        <v>170</v>
      </c>
      <c r="H1064">
        <v>782</v>
      </c>
      <c r="I1064">
        <v>439</v>
      </c>
      <c r="J1064">
        <v>343</v>
      </c>
      <c r="K1064">
        <v>1309</v>
      </c>
      <c r="L1064">
        <v>485</v>
      </c>
      <c r="M1064">
        <v>824</v>
      </c>
      <c r="O1064" t="s">
        <v>827</v>
      </c>
      <c r="P1064">
        <f t="shared" si="76"/>
        <v>2483</v>
      </c>
    </row>
    <row r="1065" spans="1:16" x14ac:dyDescent="0.25">
      <c r="A1065" t="s">
        <v>826</v>
      </c>
      <c r="B1065">
        <v>2639</v>
      </c>
      <c r="C1065">
        <v>1265</v>
      </c>
      <c r="D1065">
        <v>1374</v>
      </c>
      <c r="E1065">
        <v>444</v>
      </c>
      <c r="F1065">
        <v>257</v>
      </c>
      <c r="G1065">
        <v>187</v>
      </c>
      <c r="H1065">
        <v>808</v>
      </c>
      <c r="I1065">
        <v>470</v>
      </c>
      <c r="J1065">
        <v>338</v>
      </c>
      <c r="K1065">
        <v>1387</v>
      </c>
      <c r="L1065">
        <v>538</v>
      </c>
      <c r="M1065">
        <v>849</v>
      </c>
      <c r="O1065" t="s">
        <v>826</v>
      </c>
      <c r="P1065">
        <f t="shared" si="76"/>
        <v>2639</v>
      </c>
    </row>
    <row r="1066" spans="1:16" x14ac:dyDescent="0.25">
      <c r="A1066" t="s">
        <v>825</v>
      </c>
      <c r="B1066">
        <v>2615</v>
      </c>
      <c r="C1066">
        <v>1249</v>
      </c>
      <c r="D1066">
        <v>1366</v>
      </c>
      <c r="E1066">
        <v>429</v>
      </c>
      <c r="F1066">
        <v>238</v>
      </c>
      <c r="G1066">
        <v>191</v>
      </c>
      <c r="H1066">
        <v>780</v>
      </c>
      <c r="I1066">
        <v>470</v>
      </c>
      <c r="J1066">
        <v>310</v>
      </c>
      <c r="K1066">
        <v>1406</v>
      </c>
      <c r="L1066">
        <v>541</v>
      </c>
      <c r="M1066">
        <v>865</v>
      </c>
      <c r="O1066" t="s">
        <v>825</v>
      </c>
      <c r="P1066">
        <f t="shared" si="76"/>
        <v>2615</v>
      </c>
    </row>
    <row r="1067" spans="1:16" x14ac:dyDescent="0.25">
      <c r="A1067" t="s">
        <v>824</v>
      </c>
      <c r="B1067">
        <v>2646</v>
      </c>
      <c r="C1067">
        <v>1320</v>
      </c>
      <c r="D1067">
        <v>1326</v>
      </c>
      <c r="E1067">
        <v>440</v>
      </c>
      <c r="F1067">
        <v>259</v>
      </c>
      <c r="G1067">
        <v>181</v>
      </c>
      <c r="H1067">
        <v>808</v>
      </c>
      <c r="I1067">
        <v>485</v>
      </c>
      <c r="J1067">
        <v>323</v>
      </c>
      <c r="K1067">
        <v>1398</v>
      </c>
      <c r="L1067">
        <v>576</v>
      </c>
      <c r="M1067">
        <v>822</v>
      </c>
      <c r="O1067" t="s">
        <v>824</v>
      </c>
      <c r="P1067">
        <f t="shared" si="76"/>
        <v>2646</v>
      </c>
    </row>
    <row r="1068" spans="1:16" x14ac:dyDescent="0.25">
      <c r="A1068" t="s">
        <v>823</v>
      </c>
      <c r="B1068">
        <v>2562</v>
      </c>
      <c r="C1068">
        <v>1216</v>
      </c>
      <c r="D1068">
        <v>1346</v>
      </c>
      <c r="E1068">
        <v>395</v>
      </c>
      <c r="F1068">
        <v>216</v>
      </c>
      <c r="G1068">
        <v>179</v>
      </c>
      <c r="H1068">
        <v>817</v>
      </c>
      <c r="I1068">
        <v>461</v>
      </c>
      <c r="J1068">
        <v>356</v>
      </c>
      <c r="K1068">
        <v>1350</v>
      </c>
      <c r="L1068">
        <v>539</v>
      </c>
      <c r="M1068">
        <v>811</v>
      </c>
      <c r="O1068" t="s">
        <v>823</v>
      </c>
      <c r="P1068">
        <f t="shared" si="76"/>
        <v>2562</v>
      </c>
    </row>
    <row r="1069" spans="1:16" x14ac:dyDescent="0.25">
      <c r="A1069" t="s">
        <v>822</v>
      </c>
      <c r="B1069">
        <v>2647</v>
      </c>
      <c r="C1069">
        <v>1237</v>
      </c>
      <c r="D1069">
        <v>1410</v>
      </c>
      <c r="E1069">
        <v>442</v>
      </c>
      <c r="F1069">
        <v>245</v>
      </c>
      <c r="G1069">
        <v>197</v>
      </c>
      <c r="H1069">
        <v>825</v>
      </c>
      <c r="I1069">
        <v>465</v>
      </c>
      <c r="J1069">
        <v>360</v>
      </c>
      <c r="K1069">
        <v>1380</v>
      </c>
      <c r="L1069">
        <v>527</v>
      </c>
      <c r="M1069">
        <v>853</v>
      </c>
      <c r="O1069" t="s">
        <v>822</v>
      </c>
      <c r="P1069">
        <f t="shared" si="76"/>
        <v>2647</v>
      </c>
    </row>
    <row r="1070" spans="1:16" x14ac:dyDescent="0.25">
      <c r="A1070" t="s">
        <v>821</v>
      </c>
      <c r="B1070">
        <v>2650</v>
      </c>
      <c r="C1070">
        <v>1245</v>
      </c>
      <c r="D1070">
        <v>1405</v>
      </c>
      <c r="E1070">
        <v>436</v>
      </c>
      <c r="F1070">
        <v>231</v>
      </c>
      <c r="G1070">
        <v>205</v>
      </c>
      <c r="H1070">
        <v>781</v>
      </c>
      <c r="I1070">
        <v>451</v>
      </c>
      <c r="J1070">
        <v>330</v>
      </c>
      <c r="K1070">
        <v>1433</v>
      </c>
      <c r="L1070">
        <v>563</v>
      </c>
      <c r="M1070">
        <v>870</v>
      </c>
      <c r="O1070" t="s">
        <v>821</v>
      </c>
      <c r="P1070">
        <f t="shared" si="76"/>
        <v>2650</v>
      </c>
    </row>
    <row r="1071" spans="1:16" x14ac:dyDescent="0.25">
      <c r="A1071" t="s">
        <v>820</v>
      </c>
      <c r="B1071">
        <v>2779</v>
      </c>
      <c r="C1071">
        <v>1335</v>
      </c>
      <c r="D1071">
        <v>1444</v>
      </c>
      <c r="E1071">
        <v>434</v>
      </c>
      <c r="F1071">
        <v>264</v>
      </c>
      <c r="G1071">
        <v>170</v>
      </c>
      <c r="H1071">
        <v>825</v>
      </c>
      <c r="I1071">
        <v>480</v>
      </c>
      <c r="J1071">
        <v>345</v>
      </c>
      <c r="K1071">
        <v>1520</v>
      </c>
      <c r="L1071">
        <v>591</v>
      </c>
      <c r="M1071">
        <v>929</v>
      </c>
      <c r="O1071" t="s">
        <v>820</v>
      </c>
      <c r="P1071">
        <f t="shared" si="76"/>
        <v>2779</v>
      </c>
    </row>
    <row r="1072" spans="1:16" x14ac:dyDescent="0.25">
      <c r="A1072" t="s">
        <v>819</v>
      </c>
      <c r="B1072">
        <v>2777</v>
      </c>
      <c r="C1072">
        <v>1375</v>
      </c>
      <c r="D1072">
        <v>1402</v>
      </c>
      <c r="E1072">
        <v>436</v>
      </c>
      <c r="F1072">
        <v>257</v>
      </c>
      <c r="G1072">
        <v>179</v>
      </c>
      <c r="H1072">
        <v>850</v>
      </c>
      <c r="I1072">
        <v>486</v>
      </c>
      <c r="J1072">
        <v>364</v>
      </c>
      <c r="K1072">
        <v>1491</v>
      </c>
      <c r="L1072">
        <v>632</v>
      </c>
      <c r="M1072">
        <v>859</v>
      </c>
      <c r="O1072" t="s">
        <v>819</v>
      </c>
      <c r="P1072">
        <f t="shared" si="76"/>
        <v>2777</v>
      </c>
    </row>
    <row r="1073" spans="1:16" x14ac:dyDescent="0.25">
      <c r="A1073" t="s">
        <v>818</v>
      </c>
      <c r="B1073">
        <v>2782</v>
      </c>
      <c r="C1073">
        <v>1359</v>
      </c>
      <c r="D1073">
        <v>1423</v>
      </c>
      <c r="E1073">
        <v>425</v>
      </c>
      <c r="F1073">
        <v>257</v>
      </c>
      <c r="G1073">
        <v>168</v>
      </c>
      <c r="H1073">
        <v>853</v>
      </c>
      <c r="I1073">
        <v>495</v>
      </c>
      <c r="J1073">
        <v>358</v>
      </c>
      <c r="K1073">
        <v>1504</v>
      </c>
      <c r="L1073">
        <v>607</v>
      </c>
      <c r="M1073">
        <v>897</v>
      </c>
      <c r="O1073" t="s">
        <v>818</v>
      </c>
      <c r="P1073">
        <f t="shared" si="76"/>
        <v>2782</v>
      </c>
    </row>
    <row r="1074" spans="1:16" x14ac:dyDescent="0.25">
      <c r="A1074" t="s">
        <v>817</v>
      </c>
      <c r="B1074">
        <v>2868</v>
      </c>
      <c r="C1074">
        <v>1397</v>
      </c>
      <c r="D1074">
        <v>1471</v>
      </c>
      <c r="E1074">
        <v>452</v>
      </c>
      <c r="F1074">
        <v>267</v>
      </c>
      <c r="G1074">
        <v>185</v>
      </c>
      <c r="H1074">
        <v>865</v>
      </c>
      <c r="I1074">
        <v>503</v>
      </c>
      <c r="J1074">
        <v>362</v>
      </c>
      <c r="K1074">
        <v>1551</v>
      </c>
      <c r="L1074">
        <v>627</v>
      </c>
      <c r="M1074">
        <v>924</v>
      </c>
      <c r="O1074" t="s">
        <v>817</v>
      </c>
      <c r="P1074">
        <f t="shared" si="76"/>
        <v>2868</v>
      </c>
    </row>
    <row r="1075" spans="1:16" x14ac:dyDescent="0.25">
      <c r="A1075" t="s">
        <v>816</v>
      </c>
      <c r="B1075">
        <v>3097</v>
      </c>
      <c r="C1075">
        <v>1491</v>
      </c>
      <c r="D1075">
        <v>1606</v>
      </c>
      <c r="E1075">
        <v>474</v>
      </c>
      <c r="F1075">
        <v>281</v>
      </c>
      <c r="G1075">
        <v>193</v>
      </c>
      <c r="H1075">
        <v>885</v>
      </c>
      <c r="I1075">
        <v>497</v>
      </c>
      <c r="J1075">
        <v>388</v>
      </c>
      <c r="K1075">
        <v>1738</v>
      </c>
      <c r="L1075">
        <v>713</v>
      </c>
      <c r="M1075">
        <v>1025</v>
      </c>
      <c r="O1075" t="s">
        <v>816</v>
      </c>
      <c r="P1075">
        <f t="shared" si="76"/>
        <v>3097</v>
      </c>
    </row>
    <row r="1076" spans="1:16" x14ac:dyDescent="0.25">
      <c r="A1076" t="s">
        <v>815</v>
      </c>
      <c r="B1076">
        <v>3129</v>
      </c>
      <c r="C1076">
        <v>1562</v>
      </c>
      <c r="D1076">
        <v>1567</v>
      </c>
      <c r="E1076">
        <v>477</v>
      </c>
      <c r="F1076">
        <v>281</v>
      </c>
      <c r="G1076">
        <v>196</v>
      </c>
      <c r="H1076">
        <v>929</v>
      </c>
      <c r="I1076">
        <v>560</v>
      </c>
      <c r="J1076">
        <v>369</v>
      </c>
      <c r="K1076">
        <v>1723</v>
      </c>
      <c r="L1076">
        <v>721</v>
      </c>
      <c r="M1076">
        <v>1002</v>
      </c>
      <c r="O1076" t="s">
        <v>815</v>
      </c>
      <c r="P1076">
        <f t="shared" si="76"/>
        <v>3129</v>
      </c>
    </row>
    <row r="1077" spans="1:16" x14ac:dyDescent="0.25">
      <c r="A1077" t="s">
        <v>814</v>
      </c>
      <c r="B1077">
        <v>2962</v>
      </c>
      <c r="C1077">
        <v>1401</v>
      </c>
      <c r="D1077">
        <v>1561</v>
      </c>
      <c r="E1077">
        <v>393</v>
      </c>
      <c r="F1077">
        <v>239</v>
      </c>
      <c r="G1077">
        <v>154</v>
      </c>
      <c r="H1077">
        <v>866</v>
      </c>
      <c r="I1077">
        <v>488</v>
      </c>
      <c r="J1077">
        <v>378</v>
      </c>
      <c r="K1077">
        <v>1703</v>
      </c>
      <c r="L1077">
        <v>674</v>
      </c>
      <c r="M1077">
        <v>1029</v>
      </c>
      <c r="O1077" t="s">
        <v>814</v>
      </c>
      <c r="P1077">
        <f t="shared" si="76"/>
        <v>2962</v>
      </c>
    </row>
    <row r="1078" spans="1:16" x14ac:dyDescent="0.25">
      <c r="A1078" t="s">
        <v>813</v>
      </c>
      <c r="B1078">
        <v>1345</v>
      </c>
      <c r="C1078">
        <v>617</v>
      </c>
      <c r="D1078">
        <v>728</v>
      </c>
      <c r="E1078">
        <v>191</v>
      </c>
      <c r="F1078">
        <v>108</v>
      </c>
      <c r="G1078">
        <v>83</v>
      </c>
      <c r="H1078">
        <v>385</v>
      </c>
      <c r="I1078">
        <v>216</v>
      </c>
      <c r="J1078">
        <v>169</v>
      </c>
      <c r="K1078">
        <v>769</v>
      </c>
      <c r="L1078">
        <v>293</v>
      </c>
      <c r="M1078">
        <v>476</v>
      </c>
      <c r="O1078" t="s">
        <v>813</v>
      </c>
    </row>
    <row r="1079" spans="1:16" x14ac:dyDescent="0.25">
      <c r="A1079">
        <v>2014</v>
      </c>
      <c r="B1079">
        <v>139223</v>
      </c>
      <c r="C1079">
        <v>67121</v>
      </c>
      <c r="D1079">
        <v>72102</v>
      </c>
      <c r="E1079">
        <v>22184</v>
      </c>
      <c r="F1079">
        <v>12803</v>
      </c>
      <c r="G1079">
        <v>9381</v>
      </c>
      <c r="H1079">
        <v>41309</v>
      </c>
      <c r="I1079">
        <v>24101</v>
      </c>
      <c r="J1079">
        <v>17208</v>
      </c>
      <c r="K1079">
        <v>75730</v>
      </c>
      <c r="L1079">
        <v>30217</v>
      </c>
      <c r="M1079">
        <v>45513</v>
      </c>
      <c r="O1079">
        <v>2014</v>
      </c>
      <c r="P1079">
        <f>B1079</f>
        <v>139223</v>
      </c>
    </row>
    <row r="1080" spans="1:16" x14ac:dyDescent="0.25">
      <c r="A1080" t="s">
        <v>812</v>
      </c>
      <c r="B1080">
        <v>1910</v>
      </c>
      <c r="C1080">
        <v>905</v>
      </c>
      <c r="D1080">
        <v>1005</v>
      </c>
      <c r="E1080">
        <v>251</v>
      </c>
      <c r="F1080">
        <v>153</v>
      </c>
      <c r="G1080">
        <v>98</v>
      </c>
      <c r="H1080">
        <v>511</v>
      </c>
      <c r="I1080">
        <v>301</v>
      </c>
      <c r="J1080">
        <v>210</v>
      </c>
      <c r="K1080">
        <v>1148</v>
      </c>
      <c r="L1080">
        <v>451</v>
      </c>
      <c r="M1080">
        <v>697</v>
      </c>
      <c r="O1080" t="s">
        <v>811</v>
      </c>
      <c r="P1080">
        <f>B1078+B1080</f>
        <v>3255</v>
      </c>
    </row>
    <row r="1081" spans="1:16" x14ac:dyDescent="0.25">
      <c r="A1081" t="s">
        <v>810</v>
      </c>
      <c r="B1081">
        <v>3429</v>
      </c>
      <c r="C1081">
        <v>1626</v>
      </c>
      <c r="D1081">
        <v>1803</v>
      </c>
      <c r="E1081">
        <v>443</v>
      </c>
      <c r="F1081">
        <v>240</v>
      </c>
      <c r="G1081">
        <v>203</v>
      </c>
      <c r="H1081">
        <v>958</v>
      </c>
      <c r="I1081">
        <v>578</v>
      </c>
      <c r="J1081">
        <v>380</v>
      </c>
      <c r="K1081">
        <v>2028</v>
      </c>
      <c r="L1081">
        <v>808</v>
      </c>
      <c r="M1081">
        <v>1220</v>
      </c>
      <c r="O1081" t="s">
        <v>810</v>
      </c>
      <c r="P1081">
        <f t="shared" ref="P1081:P1144" si="77">B1081</f>
        <v>3429</v>
      </c>
    </row>
    <row r="1082" spans="1:16" x14ac:dyDescent="0.25">
      <c r="A1082" t="s">
        <v>809</v>
      </c>
      <c r="B1082">
        <v>3377</v>
      </c>
      <c r="C1082">
        <v>1601</v>
      </c>
      <c r="D1082">
        <v>1776</v>
      </c>
      <c r="E1082">
        <v>432</v>
      </c>
      <c r="F1082">
        <v>249</v>
      </c>
      <c r="G1082">
        <v>183</v>
      </c>
      <c r="H1082">
        <v>885</v>
      </c>
      <c r="I1082">
        <v>524</v>
      </c>
      <c r="J1082">
        <v>361</v>
      </c>
      <c r="K1082">
        <v>2060</v>
      </c>
      <c r="L1082">
        <v>828</v>
      </c>
      <c r="M1082">
        <v>1232</v>
      </c>
      <c r="O1082" t="s">
        <v>809</v>
      </c>
      <c r="P1082">
        <f t="shared" si="77"/>
        <v>3377</v>
      </c>
    </row>
    <row r="1083" spans="1:16" x14ac:dyDescent="0.25">
      <c r="A1083" t="s">
        <v>808</v>
      </c>
      <c r="B1083">
        <v>3353</v>
      </c>
      <c r="C1083">
        <v>1601</v>
      </c>
      <c r="D1083">
        <v>1752</v>
      </c>
      <c r="E1083">
        <v>473</v>
      </c>
      <c r="F1083">
        <v>283</v>
      </c>
      <c r="G1083">
        <v>190</v>
      </c>
      <c r="H1083">
        <v>887</v>
      </c>
      <c r="I1083">
        <v>535</v>
      </c>
      <c r="J1083">
        <v>352</v>
      </c>
      <c r="K1083">
        <v>1993</v>
      </c>
      <c r="L1083">
        <v>783</v>
      </c>
      <c r="M1083">
        <v>1210</v>
      </c>
      <c r="O1083" t="s">
        <v>808</v>
      </c>
      <c r="P1083">
        <f t="shared" si="77"/>
        <v>3353</v>
      </c>
    </row>
    <row r="1084" spans="1:16" x14ac:dyDescent="0.25">
      <c r="A1084" t="s">
        <v>807</v>
      </c>
      <c r="B1084">
        <v>3322</v>
      </c>
      <c r="C1084">
        <v>1515</v>
      </c>
      <c r="D1084">
        <v>1807</v>
      </c>
      <c r="E1084">
        <v>417</v>
      </c>
      <c r="F1084">
        <v>223</v>
      </c>
      <c r="G1084">
        <v>194</v>
      </c>
      <c r="H1084">
        <v>902</v>
      </c>
      <c r="I1084">
        <v>534</v>
      </c>
      <c r="J1084">
        <v>368</v>
      </c>
      <c r="K1084">
        <v>2003</v>
      </c>
      <c r="L1084">
        <v>758</v>
      </c>
      <c r="M1084">
        <v>1245</v>
      </c>
      <c r="O1084" t="s">
        <v>807</v>
      </c>
      <c r="P1084">
        <f t="shared" si="77"/>
        <v>3322</v>
      </c>
    </row>
    <row r="1085" spans="1:16" x14ac:dyDescent="0.25">
      <c r="A1085" t="s">
        <v>806</v>
      </c>
      <c r="B1085">
        <v>3272</v>
      </c>
      <c r="C1085">
        <v>1563</v>
      </c>
      <c r="D1085">
        <v>1709</v>
      </c>
      <c r="E1085">
        <v>447</v>
      </c>
      <c r="F1085">
        <v>258</v>
      </c>
      <c r="G1085">
        <v>189</v>
      </c>
      <c r="H1085">
        <v>897</v>
      </c>
      <c r="I1085">
        <v>536</v>
      </c>
      <c r="J1085">
        <v>361</v>
      </c>
      <c r="K1085">
        <v>1928</v>
      </c>
      <c r="L1085">
        <v>769</v>
      </c>
      <c r="M1085">
        <v>1159</v>
      </c>
      <c r="O1085" t="s">
        <v>806</v>
      </c>
      <c r="P1085">
        <f t="shared" si="77"/>
        <v>3272</v>
      </c>
    </row>
    <row r="1086" spans="1:16" x14ac:dyDescent="0.25">
      <c r="A1086" t="s">
        <v>805</v>
      </c>
      <c r="B1086">
        <v>3311</v>
      </c>
      <c r="C1086">
        <v>1564</v>
      </c>
      <c r="D1086">
        <v>1747</v>
      </c>
      <c r="E1086">
        <v>432</v>
      </c>
      <c r="F1086">
        <v>257</v>
      </c>
      <c r="G1086">
        <v>175</v>
      </c>
      <c r="H1086">
        <v>928</v>
      </c>
      <c r="I1086">
        <v>534</v>
      </c>
      <c r="J1086">
        <v>394</v>
      </c>
      <c r="K1086">
        <v>1951</v>
      </c>
      <c r="L1086">
        <v>773</v>
      </c>
      <c r="M1086">
        <v>1178</v>
      </c>
      <c r="O1086" t="s">
        <v>805</v>
      </c>
      <c r="P1086">
        <f t="shared" si="77"/>
        <v>3311</v>
      </c>
    </row>
    <row r="1087" spans="1:16" x14ac:dyDescent="0.25">
      <c r="A1087" t="s">
        <v>804</v>
      </c>
      <c r="B1087">
        <v>3381</v>
      </c>
      <c r="C1087">
        <v>1589</v>
      </c>
      <c r="D1087">
        <v>1792</v>
      </c>
      <c r="E1087">
        <v>454</v>
      </c>
      <c r="F1087">
        <v>260</v>
      </c>
      <c r="G1087">
        <v>194</v>
      </c>
      <c r="H1087">
        <v>930</v>
      </c>
      <c r="I1087">
        <v>539</v>
      </c>
      <c r="J1087">
        <v>391</v>
      </c>
      <c r="K1087">
        <v>1997</v>
      </c>
      <c r="L1087">
        <v>790</v>
      </c>
      <c r="M1087">
        <v>1207</v>
      </c>
      <c r="O1087" t="s">
        <v>804</v>
      </c>
      <c r="P1087">
        <f t="shared" si="77"/>
        <v>3381</v>
      </c>
    </row>
    <row r="1088" spans="1:16" x14ac:dyDescent="0.25">
      <c r="A1088" t="s">
        <v>803</v>
      </c>
      <c r="B1088">
        <v>3207</v>
      </c>
      <c r="C1088">
        <v>1504</v>
      </c>
      <c r="D1088">
        <v>1703</v>
      </c>
      <c r="E1088">
        <v>416</v>
      </c>
      <c r="F1088">
        <v>246</v>
      </c>
      <c r="G1088">
        <v>170</v>
      </c>
      <c r="H1088">
        <v>884</v>
      </c>
      <c r="I1088">
        <v>507</v>
      </c>
      <c r="J1088">
        <v>377</v>
      </c>
      <c r="K1088">
        <v>1907</v>
      </c>
      <c r="L1088">
        <v>751</v>
      </c>
      <c r="M1088">
        <v>1156</v>
      </c>
      <c r="O1088" t="s">
        <v>803</v>
      </c>
      <c r="P1088">
        <f t="shared" si="77"/>
        <v>3207</v>
      </c>
    </row>
    <row r="1089" spans="1:16" x14ac:dyDescent="0.25">
      <c r="A1089" t="s">
        <v>802</v>
      </c>
      <c r="B1089">
        <v>3222</v>
      </c>
      <c r="C1089">
        <v>1504</v>
      </c>
      <c r="D1089">
        <v>1718</v>
      </c>
      <c r="E1089">
        <v>452</v>
      </c>
      <c r="F1089">
        <v>250</v>
      </c>
      <c r="G1089">
        <v>202</v>
      </c>
      <c r="H1089">
        <v>885</v>
      </c>
      <c r="I1089">
        <v>515</v>
      </c>
      <c r="J1089">
        <v>370</v>
      </c>
      <c r="K1089">
        <v>1885</v>
      </c>
      <c r="L1089">
        <v>739</v>
      </c>
      <c r="M1089">
        <v>1146</v>
      </c>
      <c r="O1089" t="s">
        <v>802</v>
      </c>
      <c r="P1089">
        <f t="shared" si="77"/>
        <v>3222</v>
      </c>
    </row>
    <row r="1090" spans="1:16" x14ac:dyDescent="0.25">
      <c r="A1090" t="s">
        <v>801</v>
      </c>
      <c r="B1090">
        <v>3086</v>
      </c>
      <c r="C1090">
        <v>1459</v>
      </c>
      <c r="D1090">
        <v>1627</v>
      </c>
      <c r="E1090">
        <v>442</v>
      </c>
      <c r="F1090">
        <v>260</v>
      </c>
      <c r="G1090">
        <v>182</v>
      </c>
      <c r="H1090">
        <v>895</v>
      </c>
      <c r="I1090">
        <v>541</v>
      </c>
      <c r="J1090">
        <v>354</v>
      </c>
      <c r="K1090">
        <v>1749</v>
      </c>
      <c r="L1090">
        <v>658</v>
      </c>
      <c r="M1090">
        <v>1091</v>
      </c>
      <c r="O1090" t="s">
        <v>801</v>
      </c>
      <c r="P1090">
        <f t="shared" si="77"/>
        <v>3086</v>
      </c>
    </row>
    <row r="1091" spans="1:16" x14ac:dyDescent="0.25">
      <c r="A1091" t="s">
        <v>800</v>
      </c>
      <c r="B1091">
        <v>3052</v>
      </c>
      <c r="C1091">
        <v>1483</v>
      </c>
      <c r="D1091">
        <v>1569</v>
      </c>
      <c r="E1091">
        <v>478</v>
      </c>
      <c r="F1091">
        <v>261</v>
      </c>
      <c r="G1091">
        <v>217</v>
      </c>
      <c r="H1091">
        <v>866</v>
      </c>
      <c r="I1091">
        <v>519</v>
      </c>
      <c r="J1091">
        <v>347</v>
      </c>
      <c r="K1091">
        <v>1708</v>
      </c>
      <c r="L1091">
        <v>703</v>
      </c>
      <c r="M1091">
        <v>1005</v>
      </c>
      <c r="O1091" t="s">
        <v>800</v>
      </c>
      <c r="P1091">
        <f t="shared" si="77"/>
        <v>3052</v>
      </c>
    </row>
    <row r="1092" spans="1:16" x14ac:dyDescent="0.25">
      <c r="A1092" t="s">
        <v>799</v>
      </c>
      <c r="B1092">
        <v>3084</v>
      </c>
      <c r="C1092">
        <v>1461</v>
      </c>
      <c r="D1092">
        <v>1623</v>
      </c>
      <c r="E1092">
        <v>421</v>
      </c>
      <c r="F1092">
        <v>236</v>
      </c>
      <c r="G1092">
        <v>185</v>
      </c>
      <c r="H1092">
        <v>884</v>
      </c>
      <c r="I1092">
        <v>527</v>
      </c>
      <c r="J1092">
        <v>357</v>
      </c>
      <c r="K1092">
        <v>1779</v>
      </c>
      <c r="L1092">
        <v>698</v>
      </c>
      <c r="M1092">
        <v>1081</v>
      </c>
      <c r="O1092" t="s">
        <v>799</v>
      </c>
      <c r="P1092">
        <f t="shared" si="77"/>
        <v>3084</v>
      </c>
    </row>
    <row r="1093" spans="1:16" x14ac:dyDescent="0.25">
      <c r="A1093" t="s">
        <v>798</v>
      </c>
      <c r="B1093">
        <v>2839</v>
      </c>
      <c r="C1093">
        <v>1399</v>
      </c>
      <c r="D1093">
        <v>1440</v>
      </c>
      <c r="E1093">
        <v>402</v>
      </c>
      <c r="F1093">
        <v>230</v>
      </c>
      <c r="G1093">
        <v>172</v>
      </c>
      <c r="H1093">
        <v>856</v>
      </c>
      <c r="I1093">
        <v>508</v>
      </c>
      <c r="J1093">
        <v>348</v>
      </c>
      <c r="K1093">
        <v>1581</v>
      </c>
      <c r="L1093">
        <v>661</v>
      </c>
      <c r="M1093">
        <v>920</v>
      </c>
      <c r="O1093" t="s">
        <v>798</v>
      </c>
      <c r="P1093">
        <f t="shared" si="77"/>
        <v>2839</v>
      </c>
    </row>
    <row r="1094" spans="1:16" x14ac:dyDescent="0.25">
      <c r="A1094" t="s">
        <v>797</v>
      </c>
      <c r="B1094">
        <v>2888</v>
      </c>
      <c r="C1094">
        <v>1382</v>
      </c>
      <c r="D1094">
        <v>1506</v>
      </c>
      <c r="E1094">
        <v>431</v>
      </c>
      <c r="F1094">
        <v>248</v>
      </c>
      <c r="G1094">
        <v>183</v>
      </c>
      <c r="H1094">
        <v>831</v>
      </c>
      <c r="I1094">
        <v>477</v>
      </c>
      <c r="J1094">
        <v>354</v>
      </c>
      <c r="K1094">
        <v>1626</v>
      </c>
      <c r="L1094">
        <v>657</v>
      </c>
      <c r="M1094">
        <v>969</v>
      </c>
      <c r="O1094" t="s">
        <v>797</v>
      </c>
      <c r="P1094">
        <f t="shared" si="77"/>
        <v>2888</v>
      </c>
    </row>
    <row r="1095" spans="1:16" x14ac:dyDescent="0.25">
      <c r="A1095" t="s">
        <v>796</v>
      </c>
      <c r="B1095">
        <v>2893</v>
      </c>
      <c r="C1095">
        <v>1437</v>
      </c>
      <c r="D1095">
        <v>1456</v>
      </c>
      <c r="E1095">
        <v>430</v>
      </c>
      <c r="F1095">
        <v>262</v>
      </c>
      <c r="G1095">
        <v>168</v>
      </c>
      <c r="H1095">
        <v>860</v>
      </c>
      <c r="I1095">
        <v>515</v>
      </c>
      <c r="J1095">
        <v>345</v>
      </c>
      <c r="K1095">
        <v>1603</v>
      </c>
      <c r="L1095">
        <v>660</v>
      </c>
      <c r="M1095">
        <v>943</v>
      </c>
      <c r="O1095" t="s">
        <v>796</v>
      </c>
      <c r="P1095">
        <f t="shared" si="77"/>
        <v>2893</v>
      </c>
    </row>
    <row r="1096" spans="1:16" x14ac:dyDescent="0.25">
      <c r="A1096" t="s">
        <v>795</v>
      </c>
      <c r="B1096">
        <v>2829</v>
      </c>
      <c r="C1096">
        <v>1322</v>
      </c>
      <c r="D1096">
        <v>1507</v>
      </c>
      <c r="E1096">
        <v>429</v>
      </c>
      <c r="F1096">
        <v>232</v>
      </c>
      <c r="G1096">
        <v>197</v>
      </c>
      <c r="H1096">
        <v>831</v>
      </c>
      <c r="I1096">
        <v>470</v>
      </c>
      <c r="J1096">
        <v>361</v>
      </c>
      <c r="K1096">
        <v>1569</v>
      </c>
      <c r="L1096">
        <v>620</v>
      </c>
      <c r="M1096">
        <v>949</v>
      </c>
      <c r="O1096" t="s">
        <v>795</v>
      </c>
      <c r="P1096">
        <f t="shared" si="77"/>
        <v>2829</v>
      </c>
    </row>
    <row r="1097" spans="1:16" x14ac:dyDescent="0.25">
      <c r="A1097" t="s">
        <v>794</v>
      </c>
      <c r="B1097">
        <v>2674</v>
      </c>
      <c r="C1097">
        <v>1303</v>
      </c>
      <c r="D1097">
        <v>1371</v>
      </c>
      <c r="E1097">
        <v>402</v>
      </c>
      <c r="F1097">
        <v>242</v>
      </c>
      <c r="G1097">
        <v>160</v>
      </c>
      <c r="H1097">
        <v>839</v>
      </c>
      <c r="I1097">
        <v>501</v>
      </c>
      <c r="J1097">
        <v>338</v>
      </c>
      <c r="K1097">
        <v>1433</v>
      </c>
      <c r="L1097">
        <v>560</v>
      </c>
      <c r="M1097">
        <v>873</v>
      </c>
      <c r="O1097" t="s">
        <v>794</v>
      </c>
      <c r="P1097">
        <f t="shared" si="77"/>
        <v>2674</v>
      </c>
    </row>
    <row r="1098" spans="1:16" x14ac:dyDescent="0.25">
      <c r="A1098" t="s">
        <v>793</v>
      </c>
      <c r="B1098">
        <v>2741</v>
      </c>
      <c r="C1098">
        <v>1300</v>
      </c>
      <c r="D1098">
        <v>1441</v>
      </c>
      <c r="E1098">
        <v>434</v>
      </c>
      <c r="F1098">
        <v>250</v>
      </c>
      <c r="G1098">
        <v>184</v>
      </c>
      <c r="H1098">
        <v>787</v>
      </c>
      <c r="I1098">
        <v>449</v>
      </c>
      <c r="J1098">
        <v>338</v>
      </c>
      <c r="K1098">
        <v>1520</v>
      </c>
      <c r="L1098">
        <v>601</v>
      </c>
      <c r="M1098">
        <v>919</v>
      </c>
      <c r="O1098" t="s">
        <v>793</v>
      </c>
      <c r="P1098">
        <f t="shared" si="77"/>
        <v>2741</v>
      </c>
    </row>
    <row r="1099" spans="1:16" x14ac:dyDescent="0.25">
      <c r="A1099" t="s">
        <v>792</v>
      </c>
      <c r="B1099">
        <v>2721</v>
      </c>
      <c r="C1099">
        <v>1315</v>
      </c>
      <c r="D1099">
        <v>1406</v>
      </c>
      <c r="E1099">
        <v>410</v>
      </c>
      <c r="F1099">
        <v>235</v>
      </c>
      <c r="G1099">
        <v>175</v>
      </c>
      <c r="H1099">
        <v>838</v>
      </c>
      <c r="I1099">
        <v>483</v>
      </c>
      <c r="J1099">
        <v>355</v>
      </c>
      <c r="K1099">
        <v>1473</v>
      </c>
      <c r="L1099">
        <v>597</v>
      </c>
      <c r="M1099">
        <v>876</v>
      </c>
      <c r="O1099" t="s">
        <v>792</v>
      </c>
      <c r="P1099">
        <f t="shared" si="77"/>
        <v>2721</v>
      </c>
    </row>
    <row r="1100" spans="1:16" x14ac:dyDescent="0.25">
      <c r="A1100" t="s">
        <v>791</v>
      </c>
      <c r="B1100">
        <v>2566</v>
      </c>
      <c r="C1100">
        <v>1226</v>
      </c>
      <c r="D1100">
        <v>1340</v>
      </c>
      <c r="E1100">
        <v>388</v>
      </c>
      <c r="F1100">
        <v>214</v>
      </c>
      <c r="G1100">
        <v>174</v>
      </c>
      <c r="H1100">
        <v>754</v>
      </c>
      <c r="I1100">
        <v>444</v>
      </c>
      <c r="J1100">
        <v>310</v>
      </c>
      <c r="K1100">
        <v>1424</v>
      </c>
      <c r="L1100">
        <v>568</v>
      </c>
      <c r="M1100">
        <v>856</v>
      </c>
      <c r="O1100" t="s">
        <v>791</v>
      </c>
      <c r="P1100">
        <f t="shared" si="77"/>
        <v>2566</v>
      </c>
    </row>
    <row r="1101" spans="1:16" x14ac:dyDescent="0.25">
      <c r="A1101" t="s">
        <v>790</v>
      </c>
      <c r="B1101">
        <v>2660</v>
      </c>
      <c r="C1101">
        <v>1326</v>
      </c>
      <c r="D1101">
        <v>1334</v>
      </c>
      <c r="E1101">
        <v>433</v>
      </c>
      <c r="F1101">
        <v>249</v>
      </c>
      <c r="G1101">
        <v>184</v>
      </c>
      <c r="H1101">
        <v>801</v>
      </c>
      <c r="I1101">
        <v>470</v>
      </c>
      <c r="J1101">
        <v>331</v>
      </c>
      <c r="K1101">
        <v>1426</v>
      </c>
      <c r="L1101">
        <v>607</v>
      </c>
      <c r="M1101">
        <v>819</v>
      </c>
      <c r="O1101" t="s">
        <v>790</v>
      </c>
      <c r="P1101">
        <f t="shared" si="77"/>
        <v>2660</v>
      </c>
    </row>
    <row r="1102" spans="1:16" x14ac:dyDescent="0.25">
      <c r="A1102" t="s">
        <v>789</v>
      </c>
      <c r="B1102">
        <v>2595</v>
      </c>
      <c r="C1102">
        <v>1261</v>
      </c>
      <c r="D1102">
        <v>1334</v>
      </c>
      <c r="E1102">
        <v>398</v>
      </c>
      <c r="F1102">
        <v>230</v>
      </c>
      <c r="G1102">
        <v>168</v>
      </c>
      <c r="H1102">
        <v>775</v>
      </c>
      <c r="I1102">
        <v>464</v>
      </c>
      <c r="J1102">
        <v>311</v>
      </c>
      <c r="K1102">
        <v>1422</v>
      </c>
      <c r="L1102">
        <v>567</v>
      </c>
      <c r="M1102">
        <v>855</v>
      </c>
      <c r="O1102" t="s">
        <v>789</v>
      </c>
      <c r="P1102">
        <f t="shared" si="77"/>
        <v>2595</v>
      </c>
    </row>
    <row r="1103" spans="1:16" x14ac:dyDescent="0.25">
      <c r="A1103" t="s">
        <v>788</v>
      </c>
      <c r="B1103">
        <v>2680</v>
      </c>
      <c r="C1103">
        <v>1317</v>
      </c>
      <c r="D1103">
        <v>1363</v>
      </c>
      <c r="E1103">
        <v>363</v>
      </c>
      <c r="F1103">
        <v>206</v>
      </c>
      <c r="G1103">
        <v>157</v>
      </c>
      <c r="H1103">
        <v>860</v>
      </c>
      <c r="I1103">
        <v>501</v>
      </c>
      <c r="J1103">
        <v>359</v>
      </c>
      <c r="K1103">
        <v>1457</v>
      </c>
      <c r="L1103">
        <v>610</v>
      </c>
      <c r="M1103">
        <v>847</v>
      </c>
      <c r="O1103" t="s">
        <v>788</v>
      </c>
      <c r="P1103">
        <f t="shared" si="77"/>
        <v>2680</v>
      </c>
    </row>
    <row r="1104" spans="1:16" x14ac:dyDescent="0.25">
      <c r="A1104" t="s">
        <v>787</v>
      </c>
      <c r="B1104">
        <v>2559</v>
      </c>
      <c r="C1104">
        <v>1226</v>
      </c>
      <c r="D1104">
        <v>1333</v>
      </c>
      <c r="E1104">
        <v>384</v>
      </c>
      <c r="F1104">
        <v>228</v>
      </c>
      <c r="G1104">
        <v>156</v>
      </c>
      <c r="H1104">
        <v>805</v>
      </c>
      <c r="I1104">
        <v>461</v>
      </c>
      <c r="J1104">
        <v>344</v>
      </c>
      <c r="K1104">
        <v>1370</v>
      </c>
      <c r="L1104">
        <v>537</v>
      </c>
      <c r="M1104">
        <v>833</v>
      </c>
      <c r="O1104" t="s">
        <v>787</v>
      </c>
      <c r="P1104">
        <f t="shared" si="77"/>
        <v>2559</v>
      </c>
    </row>
    <row r="1105" spans="1:16" x14ac:dyDescent="0.25">
      <c r="A1105" t="s">
        <v>786</v>
      </c>
      <c r="B1105">
        <v>2547</v>
      </c>
      <c r="C1105">
        <v>1245</v>
      </c>
      <c r="D1105">
        <v>1302</v>
      </c>
      <c r="E1105">
        <v>403</v>
      </c>
      <c r="F1105">
        <v>226</v>
      </c>
      <c r="G1105">
        <v>177</v>
      </c>
      <c r="H1105">
        <v>782</v>
      </c>
      <c r="I1105">
        <v>455</v>
      </c>
      <c r="J1105">
        <v>327</v>
      </c>
      <c r="K1105">
        <v>1362</v>
      </c>
      <c r="L1105">
        <v>564</v>
      </c>
      <c r="M1105">
        <v>798</v>
      </c>
      <c r="O1105" t="s">
        <v>786</v>
      </c>
      <c r="P1105">
        <f t="shared" si="77"/>
        <v>2547</v>
      </c>
    </row>
    <row r="1106" spans="1:16" x14ac:dyDescent="0.25">
      <c r="A1106" t="s">
        <v>785</v>
      </c>
      <c r="B1106">
        <v>2848</v>
      </c>
      <c r="C1106">
        <v>1385</v>
      </c>
      <c r="D1106">
        <v>1463</v>
      </c>
      <c r="E1106">
        <v>455</v>
      </c>
      <c r="F1106">
        <v>255</v>
      </c>
      <c r="G1106">
        <v>200</v>
      </c>
      <c r="H1106">
        <v>825</v>
      </c>
      <c r="I1106">
        <v>492</v>
      </c>
      <c r="J1106">
        <v>333</v>
      </c>
      <c r="K1106">
        <v>1568</v>
      </c>
      <c r="L1106">
        <v>638</v>
      </c>
      <c r="M1106">
        <v>930</v>
      </c>
      <c r="O1106" t="s">
        <v>785</v>
      </c>
      <c r="P1106">
        <f t="shared" si="77"/>
        <v>2848</v>
      </c>
    </row>
    <row r="1107" spans="1:16" x14ac:dyDescent="0.25">
      <c r="A1107" t="s">
        <v>784</v>
      </c>
      <c r="B1107">
        <v>2587</v>
      </c>
      <c r="C1107">
        <v>1272</v>
      </c>
      <c r="D1107">
        <v>1315</v>
      </c>
      <c r="E1107">
        <v>399</v>
      </c>
      <c r="F1107">
        <v>219</v>
      </c>
      <c r="G1107">
        <v>180</v>
      </c>
      <c r="H1107">
        <v>754</v>
      </c>
      <c r="I1107">
        <v>456</v>
      </c>
      <c r="J1107">
        <v>298</v>
      </c>
      <c r="K1107">
        <v>1434</v>
      </c>
      <c r="L1107">
        <v>597</v>
      </c>
      <c r="M1107">
        <v>837</v>
      </c>
      <c r="O1107" t="s">
        <v>784</v>
      </c>
      <c r="P1107">
        <f t="shared" si="77"/>
        <v>2587</v>
      </c>
    </row>
    <row r="1108" spans="1:16" x14ac:dyDescent="0.25">
      <c r="A1108" t="s">
        <v>783</v>
      </c>
      <c r="B1108">
        <v>2567</v>
      </c>
      <c r="C1108">
        <v>1221</v>
      </c>
      <c r="D1108">
        <v>1346</v>
      </c>
      <c r="E1108">
        <v>455</v>
      </c>
      <c r="F1108">
        <v>235</v>
      </c>
      <c r="G1108">
        <v>220</v>
      </c>
      <c r="H1108">
        <v>783</v>
      </c>
      <c r="I1108">
        <v>456</v>
      </c>
      <c r="J1108">
        <v>327</v>
      </c>
      <c r="K1108">
        <v>1329</v>
      </c>
      <c r="L1108">
        <v>530</v>
      </c>
      <c r="M1108">
        <v>799</v>
      </c>
      <c r="O1108" t="s">
        <v>783</v>
      </c>
      <c r="P1108">
        <f t="shared" si="77"/>
        <v>2567</v>
      </c>
    </row>
    <row r="1109" spans="1:16" x14ac:dyDescent="0.25">
      <c r="A1109" t="s">
        <v>782</v>
      </c>
      <c r="B1109">
        <v>2548</v>
      </c>
      <c r="C1109">
        <v>1251</v>
      </c>
      <c r="D1109">
        <v>1297</v>
      </c>
      <c r="E1109">
        <v>420</v>
      </c>
      <c r="F1109">
        <v>266</v>
      </c>
      <c r="G1109">
        <v>154</v>
      </c>
      <c r="H1109">
        <v>786</v>
      </c>
      <c r="I1109">
        <v>473</v>
      </c>
      <c r="J1109">
        <v>313</v>
      </c>
      <c r="K1109">
        <v>1342</v>
      </c>
      <c r="L1109">
        <v>512</v>
      </c>
      <c r="M1109">
        <v>830</v>
      </c>
      <c r="O1109" t="s">
        <v>782</v>
      </c>
      <c r="P1109">
        <f t="shared" si="77"/>
        <v>2548</v>
      </c>
    </row>
    <row r="1110" spans="1:16" x14ac:dyDescent="0.25">
      <c r="A1110" t="s">
        <v>781</v>
      </c>
      <c r="B1110">
        <v>2490</v>
      </c>
      <c r="C1110">
        <v>1171</v>
      </c>
      <c r="D1110">
        <v>1319</v>
      </c>
      <c r="E1110">
        <v>395</v>
      </c>
      <c r="F1110">
        <v>221</v>
      </c>
      <c r="G1110">
        <v>174</v>
      </c>
      <c r="H1110">
        <v>794</v>
      </c>
      <c r="I1110">
        <v>472</v>
      </c>
      <c r="J1110">
        <v>322</v>
      </c>
      <c r="K1110">
        <v>1301</v>
      </c>
      <c r="L1110">
        <v>478</v>
      </c>
      <c r="M1110">
        <v>823</v>
      </c>
      <c r="O1110" t="s">
        <v>781</v>
      </c>
      <c r="P1110">
        <f t="shared" si="77"/>
        <v>2490</v>
      </c>
    </row>
    <row r="1111" spans="1:16" x14ac:dyDescent="0.25">
      <c r="A1111" t="s">
        <v>780</v>
      </c>
      <c r="B1111">
        <v>2544</v>
      </c>
      <c r="C1111">
        <v>1281</v>
      </c>
      <c r="D1111">
        <v>1263</v>
      </c>
      <c r="E1111">
        <v>405</v>
      </c>
      <c r="F1111">
        <v>225</v>
      </c>
      <c r="G1111">
        <v>180</v>
      </c>
      <c r="H1111">
        <v>839</v>
      </c>
      <c r="I1111">
        <v>504</v>
      </c>
      <c r="J1111">
        <v>335</v>
      </c>
      <c r="K1111">
        <v>1300</v>
      </c>
      <c r="L1111">
        <v>552</v>
      </c>
      <c r="M1111">
        <v>748</v>
      </c>
      <c r="O1111" t="s">
        <v>780</v>
      </c>
      <c r="P1111">
        <f t="shared" si="77"/>
        <v>2544</v>
      </c>
    </row>
    <row r="1112" spans="1:16" x14ac:dyDescent="0.25">
      <c r="A1112" t="s">
        <v>779</v>
      </c>
      <c r="B1112">
        <v>2529</v>
      </c>
      <c r="C1112">
        <v>1281</v>
      </c>
      <c r="D1112">
        <v>1248</v>
      </c>
      <c r="E1112">
        <v>388</v>
      </c>
      <c r="F1112">
        <v>239</v>
      </c>
      <c r="G1112">
        <v>149</v>
      </c>
      <c r="H1112">
        <v>746</v>
      </c>
      <c r="I1112">
        <v>472</v>
      </c>
      <c r="J1112">
        <v>274</v>
      </c>
      <c r="K1112">
        <v>1395</v>
      </c>
      <c r="L1112">
        <v>570</v>
      </c>
      <c r="M1112">
        <v>825</v>
      </c>
      <c r="O1112" t="s">
        <v>779</v>
      </c>
      <c r="P1112">
        <f t="shared" si="77"/>
        <v>2529</v>
      </c>
    </row>
    <row r="1113" spans="1:16" x14ac:dyDescent="0.25">
      <c r="A1113" t="s">
        <v>778</v>
      </c>
      <c r="B1113">
        <v>2519</v>
      </c>
      <c r="C1113">
        <v>1243</v>
      </c>
      <c r="D1113">
        <v>1276</v>
      </c>
      <c r="E1113">
        <v>367</v>
      </c>
      <c r="F1113">
        <v>211</v>
      </c>
      <c r="G1113">
        <v>156</v>
      </c>
      <c r="H1113">
        <v>779</v>
      </c>
      <c r="I1113">
        <v>474</v>
      </c>
      <c r="J1113">
        <v>305</v>
      </c>
      <c r="K1113">
        <v>1373</v>
      </c>
      <c r="L1113">
        <v>558</v>
      </c>
      <c r="M1113">
        <v>815</v>
      </c>
      <c r="O1113" t="s">
        <v>778</v>
      </c>
      <c r="P1113">
        <f t="shared" si="77"/>
        <v>2519</v>
      </c>
    </row>
    <row r="1114" spans="1:16" x14ac:dyDescent="0.25">
      <c r="A1114" t="s">
        <v>777</v>
      </c>
      <c r="B1114">
        <v>2527</v>
      </c>
      <c r="C1114">
        <v>1246</v>
      </c>
      <c r="D1114">
        <v>1281</v>
      </c>
      <c r="E1114">
        <v>428</v>
      </c>
      <c r="F1114">
        <v>260</v>
      </c>
      <c r="G1114">
        <v>168</v>
      </c>
      <c r="H1114">
        <v>786</v>
      </c>
      <c r="I1114">
        <v>465</v>
      </c>
      <c r="J1114">
        <v>321</v>
      </c>
      <c r="K1114">
        <v>1313</v>
      </c>
      <c r="L1114">
        <v>521</v>
      </c>
      <c r="M1114">
        <v>792</v>
      </c>
      <c r="O1114" t="s">
        <v>777</v>
      </c>
      <c r="P1114">
        <f t="shared" si="77"/>
        <v>2527</v>
      </c>
    </row>
    <row r="1115" spans="1:16" x14ac:dyDescent="0.25">
      <c r="A1115" t="s">
        <v>776</v>
      </c>
      <c r="B1115">
        <v>2510</v>
      </c>
      <c r="C1115">
        <v>1240</v>
      </c>
      <c r="D1115">
        <v>1270</v>
      </c>
      <c r="E1115">
        <v>393</v>
      </c>
      <c r="F1115">
        <v>251</v>
      </c>
      <c r="G1115">
        <v>142</v>
      </c>
      <c r="H1115">
        <v>764</v>
      </c>
      <c r="I1115">
        <v>448</v>
      </c>
      <c r="J1115">
        <v>316</v>
      </c>
      <c r="K1115">
        <v>1353</v>
      </c>
      <c r="L1115">
        <v>541</v>
      </c>
      <c r="M1115">
        <v>812</v>
      </c>
      <c r="O1115" t="s">
        <v>776</v>
      </c>
      <c r="P1115">
        <f t="shared" si="77"/>
        <v>2510</v>
      </c>
    </row>
    <row r="1116" spans="1:16" x14ac:dyDescent="0.25">
      <c r="A1116" t="s">
        <v>775</v>
      </c>
      <c r="B1116">
        <v>2599</v>
      </c>
      <c r="C1116">
        <v>1256</v>
      </c>
      <c r="D1116">
        <v>1343</v>
      </c>
      <c r="E1116">
        <v>437</v>
      </c>
      <c r="F1116">
        <v>250</v>
      </c>
      <c r="G1116">
        <v>187</v>
      </c>
      <c r="H1116">
        <v>790</v>
      </c>
      <c r="I1116">
        <v>453</v>
      </c>
      <c r="J1116">
        <v>337</v>
      </c>
      <c r="K1116">
        <v>1372</v>
      </c>
      <c r="L1116">
        <v>553</v>
      </c>
      <c r="M1116">
        <v>819</v>
      </c>
      <c r="O1116" t="s">
        <v>775</v>
      </c>
      <c r="P1116">
        <f t="shared" si="77"/>
        <v>2599</v>
      </c>
    </row>
    <row r="1117" spans="1:16" x14ac:dyDescent="0.25">
      <c r="A1117" t="s">
        <v>774</v>
      </c>
      <c r="B1117">
        <v>2633</v>
      </c>
      <c r="C1117">
        <v>1302</v>
      </c>
      <c r="D1117">
        <v>1331</v>
      </c>
      <c r="E1117">
        <v>416</v>
      </c>
      <c r="F1117">
        <v>232</v>
      </c>
      <c r="G1117">
        <v>184</v>
      </c>
      <c r="H1117">
        <v>772</v>
      </c>
      <c r="I1117">
        <v>495</v>
      </c>
      <c r="J1117">
        <v>277</v>
      </c>
      <c r="K1117">
        <v>1445</v>
      </c>
      <c r="L1117">
        <v>575</v>
      </c>
      <c r="M1117">
        <v>870</v>
      </c>
      <c r="O1117" t="s">
        <v>774</v>
      </c>
      <c r="P1117">
        <f t="shared" si="77"/>
        <v>2633</v>
      </c>
    </row>
    <row r="1118" spans="1:16" x14ac:dyDescent="0.25">
      <c r="A1118" t="s">
        <v>773</v>
      </c>
      <c r="B1118">
        <v>2683</v>
      </c>
      <c r="C1118">
        <v>1258</v>
      </c>
      <c r="D1118">
        <v>1425</v>
      </c>
      <c r="E1118">
        <v>439</v>
      </c>
      <c r="F1118">
        <v>242</v>
      </c>
      <c r="G1118">
        <v>197</v>
      </c>
      <c r="H1118">
        <v>838</v>
      </c>
      <c r="I1118">
        <v>474</v>
      </c>
      <c r="J1118">
        <v>364</v>
      </c>
      <c r="K1118">
        <v>1406</v>
      </c>
      <c r="L1118">
        <v>542</v>
      </c>
      <c r="M1118">
        <v>864</v>
      </c>
      <c r="O1118" t="s">
        <v>773</v>
      </c>
      <c r="P1118">
        <f t="shared" si="77"/>
        <v>2683</v>
      </c>
    </row>
    <row r="1119" spans="1:16" x14ac:dyDescent="0.25">
      <c r="A1119" t="s">
        <v>772</v>
      </c>
      <c r="B1119">
        <v>2742</v>
      </c>
      <c r="C1119">
        <v>1325</v>
      </c>
      <c r="D1119">
        <v>1417</v>
      </c>
      <c r="E1119">
        <v>468</v>
      </c>
      <c r="F1119">
        <v>257</v>
      </c>
      <c r="G1119">
        <v>211</v>
      </c>
      <c r="H1119">
        <v>835</v>
      </c>
      <c r="I1119">
        <v>477</v>
      </c>
      <c r="J1119">
        <v>358</v>
      </c>
      <c r="K1119">
        <v>1439</v>
      </c>
      <c r="L1119">
        <v>591</v>
      </c>
      <c r="M1119">
        <v>848</v>
      </c>
      <c r="O1119" t="s">
        <v>772</v>
      </c>
      <c r="P1119">
        <f t="shared" si="77"/>
        <v>2742</v>
      </c>
    </row>
    <row r="1120" spans="1:16" x14ac:dyDescent="0.25">
      <c r="A1120" t="s">
        <v>771</v>
      </c>
      <c r="B1120">
        <v>2690</v>
      </c>
      <c r="C1120">
        <v>1293</v>
      </c>
      <c r="D1120">
        <v>1397</v>
      </c>
      <c r="E1120">
        <v>442</v>
      </c>
      <c r="F1120">
        <v>253</v>
      </c>
      <c r="G1120">
        <v>189</v>
      </c>
      <c r="H1120">
        <v>807</v>
      </c>
      <c r="I1120">
        <v>462</v>
      </c>
      <c r="J1120">
        <v>345</v>
      </c>
      <c r="K1120">
        <v>1441</v>
      </c>
      <c r="L1120">
        <v>578</v>
      </c>
      <c r="M1120">
        <v>863</v>
      </c>
      <c r="O1120" t="s">
        <v>771</v>
      </c>
      <c r="P1120">
        <f t="shared" si="77"/>
        <v>2690</v>
      </c>
    </row>
    <row r="1121" spans="1:16" x14ac:dyDescent="0.25">
      <c r="A1121" t="s">
        <v>770</v>
      </c>
      <c r="B1121">
        <v>2712</v>
      </c>
      <c r="C1121">
        <v>1303</v>
      </c>
      <c r="D1121">
        <v>1409</v>
      </c>
      <c r="E1121">
        <v>404</v>
      </c>
      <c r="F1121">
        <v>241</v>
      </c>
      <c r="G1121">
        <v>163</v>
      </c>
      <c r="H1121">
        <v>828</v>
      </c>
      <c r="I1121">
        <v>484</v>
      </c>
      <c r="J1121">
        <v>344</v>
      </c>
      <c r="K1121">
        <v>1480</v>
      </c>
      <c r="L1121">
        <v>578</v>
      </c>
      <c r="M1121">
        <v>902</v>
      </c>
      <c r="O1121" t="s">
        <v>770</v>
      </c>
      <c r="P1121">
        <f t="shared" si="77"/>
        <v>2712</v>
      </c>
    </row>
    <row r="1122" spans="1:16" x14ac:dyDescent="0.25">
      <c r="A1122" t="s">
        <v>769</v>
      </c>
      <c r="B1122">
        <v>2832</v>
      </c>
      <c r="C1122">
        <v>1437</v>
      </c>
      <c r="D1122">
        <v>1395</v>
      </c>
      <c r="E1122">
        <v>441</v>
      </c>
      <c r="F1122">
        <v>260</v>
      </c>
      <c r="G1122">
        <v>181</v>
      </c>
      <c r="H1122">
        <v>902</v>
      </c>
      <c r="I1122">
        <v>544</v>
      </c>
      <c r="J1122">
        <v>358</v>
      </c>
      <c r="K1122">
        <v>1489</v>
      </c>
      <c r="L1122">
        <v>633</v>
      </c>
      <c r="M1122">
        <v>856</v>
      </c>
      <c r="O1122" t="s">
        <v>769</v>
      </c>
      <c r="P1122">
        <f t="shared" si="77"/>
        <v>2832</v>
      </c>
    </row>
    <row r="1123" spans="1:16" x14ac:dyDescent="0.25">
      <c r="A1123" t="s">
        <v>768</v>
      </c>
      <c r="B1123">
        <v>2824</v>
      </c>
      <c r="C1123">
        <v>1330</v>
      </c>
      <c r="D1123">
        <v>1494</v>
      </c>
      <c r="E1123">
        <v>414</v>
      </c>
      <c r="F1123">
        <v>244</v>
      </c>
      <c r="G1123">
        <v>170</v>
      </c>
      <c r="H1123">
        <v>840</v>
      </c>
      <c r="I1123">
        <v>486</v>
      </c>
      <c r="J1123">
        <v>354</v>
      </c>
      <c r="K1123">
        <v>1570</v>
      </c>
      <c r="L1123">
        <v>600</v>
      </c>
      <c r="M1123">
        <v>970</v>
      </c>
      <c r="O1123" t="s">
        <v>768</v>
      </c>
      <c r="P1123">
        <f t="shared" si="77"/>
        <v>2824</v>
      </c>
    </row>
    <row r="1124" spans="1:16" x14ac:dyDescent="0.25">
      <c r="A1124" t="s">
        <v>767</v>
      </c>
      <c r="B1124">
        <v>2692</v>
      </c>
      <c r="C1124">
        <v>1282</v>
      </c>
      <c r="D1124">
        <v>1410</v>
      </c>
      <c r="E1124">
        <v>461</v>
      </c>
      <c r="F1124">
        <v>253</v>
      </c>
      <c r="G1124">
        <v>208</v>
      </c>
      <c r="H1124">
        <v>829</v>
      </c>
      <c r="I1124">
        <v>496</v>
      </c>
      <c r="J1124">
        <v>333</v>
      </c>
      <c r="K1124">
        <v>1402</v>
      </c>
      <c r="L1124">
        <v>533</v>
      </c>
      <c r="M1124">
        <v>869</v>
      </c>
      <c r="O1124" t="s">
        <v>767</v>
      </c>
      <c r="P1124">
        <f t="shared" si="77"/>
        <v>2692</v>
      </c>
    </row>
    <row r="1125" spans="1:16" x14ac:dyDescent="0.25">
      <c r="A1125" t="s">
        <v>766</v>
      </c>
      <c r="B1125">
        <v>2599</v>
      </c>
      <c r="C1125">
        <v>1298</v>
      </c>
      <c r="D1125">
        <v>1301</v>
      </c>
      <c r="E1125">
        <v>400</v>
      </c>
      <c r="F1125">
        <v>249</v>
      </c>
      <c r="G1125">
        <v>151</v>
      </c>
      <c r="H1125">
        <v>818</v>
      </c>
      <c r="I1125">
        <v>500</v>
      </c>
      <c r="J1125">
        <v>318</v>
      </c>
      <c r="K1125">
        <v>1381</v>
      </c>
      <c r="L1125">
        <v>549</v>
      </c>
      <c r="M1125">
        <v>832</v>
      </c>
      <c r="O1125" t="s">
        <v>766</v>
      </c>
      <c r="P1125">
        <f t="shared" si="77"/>
        <v>2599</v>
      </c>
    </row>
    <row r="1126" spans="1:16" x14ac:dyDescent="0.25">
      <c r="A1126" t="s">
        <v>765</v>
      </c>
      <c r="B1126">
        <v>2806</v>
      </c>
      <c r="C1126">
        <v>1359</v>
      </c>
      <c r="D1126">
        <v>1447</v>
      </c>
      <c r="E1126">
        <v>450</v>
      </c>
      <c r="F1126">
        <v>259</v>
      </c>
      <c r="G1126">
        <v>191</v>
      </c>
      <c r="H1126">
        <v>868</v>
      </c>
      <c r="I1126">
        <v>476</v>
      </c>
      <c r="J1126">
        <v>392</v>
      </c>
      <c r="K1126">
        <v>1488</v>
      </c>
      <c r="L1126">
        <v>624</v>
      </c>
      <c r="M1126">
        <v>864</v>
      </c>
      <c r="O1126" t="s">
        <v>765</v>
      </c>
      <c r="P1126">
        <f t="shared" si="77"/>
        <v>2806</v>
      </c>
    </row>
    <row r="1127" spans="1:16" x14ac:dyDescent="0.25">
      <c r="A1127" t="s">
        <v>764</v>
      </c>
      <c r="B1127">
        <v>2721</v>
      </c>
      <c r="C1127">
        <v>1345</v>
      </c>
      <c r="D1127">
        <v>1376</v>
      </c>
      <c r="E1127">
        <v>431</v>
      </c>
      <c r="F1127">
        <v>243</v>
      </c>
      <c r="G1127">
        <v>188</v>
      </c>
      <c r="H1127">
        <v>863</v>
      </c>
      <c r="I1127">
        <v>492</v>
      </c>
      <c r="J1127">
        <v>371</v>
      </c>
      <c r="K1127">
        <v>1427</v>
      </c>
      <c r="L1127">
        <v>610</v>
      </c>
      <c r="M1127">
        <v>817</v>
      </c>
      <c r="O1127" t="s">
        <v>764</v>
      </c>
      <c r="P1127">
        <f t="shared" si="77"/>
        <v>2721</v>
      </c>
    </row>
    <row r="1128" spans="1:16" x14ac:dyDescent="0.25">
      <c r="A1128" t="s">
        <v>763</v>
      </c>
      <c r="B1128">
        <v>2759</v>
      </c>
      <c r="C1128">
        <v>1344</v>
      </c>
      <c r="D1128">
        <v>1415</v>
      </c>
      <c r="E1128">
        <v>445</v>
      </c>
      <c r="F1128">
        <v>243</v>
      </c>
      <c r="G1128">
        <v>202</v>
      </c>
      <c r="H1128">
        <v>834</v>
      </c>
      <c r="I1128">
        <v>478</v>
      </c>
      <c r="J1128">
        <v>356</v>
      </c>
      <c r="K1128">
        <v>1480</v>
      </c>
      <c r="L1128">
        <v>623</v>
      </c>
      <c r="M1128">
        <v>857</v>
      </c>
      <c r="O1128" t="s">
        <v>763</v>
      </c>
      <c r="P1128">
        <f t="shared" si="77"/>
        <v>2759</v>
      </c>
    </row>
    <row r="1129" spans="1:16" x14ac:dyDescent="0.25">
      <c r="A1129" t="s">
        <v>762</v>
      </c>
      <c r="B1129">
        <v>2844</v>
      </c>
      <c r="C1129">
        <v>1385</v>
      </c>
      <c r="D1129">
        <v>1459</v>
      </c>
      <c r="E1129">
        <v>446</v>
      </c>
      <c r="F1129">
        <v>254</v>
      </c>
      <c r="G1129">
        <v>192</v>
      </c>
      <c r="H1129">
        <v>889</v>
      </c>
      <c r="I1129">
        <v>523</v>
      </c>
      <c r="J1129">
        <v>366</v>
      </c>
      <c r="K1129">
        <v>1509</v>
      </c>
      <c r="L1129">
        <v>608</v>
      </c>
      <c r="M1129">
        <v>901</v>
      </c>
      <c r="O1129" t="s">
        <v>762</v>
      </c>
      <c r="P1129">
        <f t="shared" si="77"/>
        <v>2844</v>
      </c>
    </row>
    <row r="1130" spans="1:16" x14ac:dyDescent="0.25">
      <c r="A1130" t="s">
        <v>761</v>
      </c>
      <c r="B1130">
        <v>2881</v>
      </c>
      <c r="C1130">
        <v>1427</v>
      </c>
      <c r="D1130">
        <v>1454</v>
      </c>
      <c r="E1130">
        <v>407</v>
      </c>
      <c r="F1130">
        <v>244</v>
      </c>
      <c r="G1130">
        <v>163</v>
      </c>
      <c r="H1130">
        <v>899</v>
      </c>
      <c r="I1130">
        <v>533</v>
      </c>
      <c r="J1130">
        <v>366</v>
      </c>
      <c r="K1130">
        <v>1575</v>
      </c>
      <c r="L1130">
        <v>650</v>
      </c>
      <c r="M1130">
        <v>925</v>
      </c>
      <c r="O1130" t="s">
        <v>761</v>
      </c>
      <c r="P1130">
        <f t="shared" si="77"/>
        <v>2881</v>
      </c>
    </row>
    <row r="1131" spans="1:16" x14ac:dyDescent="0.25">
      <c r="A1131" t="s">
        <v>760</v>
      </c>
      <c r="B1131">
        <v>2592</v>
      </c>
      <c r="C1131">
        <v>1261</v>
      </c>
      <c r="D1131">
        <v>1331</v>
      </c>
      <c r="E1131">
        <v>397</v>
      </c>
      <c r="F1131">
        <v>237</v>
      </c>
      <c r="G1131">
        <v>160</v>
      </c>
      <c r="H1131">
        <v>769</v>
      </c>
      <c r="I1131">
        <v>462</v>
      </c>
      <c r="J1131">
        <v>307</v>
      </c>
      <c r="K1131">
        <v>1426</v>
      </c>
      <c r="L1131">
        <v>562</v>
      </c>
      <c r="M1131">
        <v>864</v>
      </c>
      <c r="O1131" t="s">
        <v>760</v>
      </c>
      <c r="P1131">
        <f t="shared" si="77"/>
        <v>2592</v>
      </c>
    </row>
    <row r="1132" spans="1:16" x14ac:dyDescent="0.25">
      <c r="A1132" t="s">
        <v>759</v>
      </c>
      <c r="B1132">
        <v>1658</v>
      </c>
      <c r="C1132">
        <v>799</v>
      </c>
      <c r="D1132">
        <v>859</v>
      </c>
      <c r="E1132">
        <v>269</v>
      </c>
      <c r="F1132">
        <v>154</v>
      </c>
      <c r="G1132">
        <v>115</v>
      </c>
      <c r="H1132">
        <v>497</v>
      </c>
      <c r="I1132">
        <v>281</v>
      </c>
      <c r="J1132">
        <v>216</v>
      </c>
      <c r="K1132">
        <v>892</v>
      </c>
      <c r="L1132">
        <v>364</v>
      </c>
      <c r="M1132">
        <v>528</v>
      </c>
      <c r="O1132" t="s">
        <v>759</v>
      </c>
      <c r="P1132">
        <f t="shared" si="77"/>
        <v>1658</v>
      </c>
    </row>
    <row r="1133" spans="1:16" x14ac:dyDescent="0.25">
      <c r="A1133">
        <v>2015</v>
      </c>
      <c r="B1133">
        <v>147134</v>
      </c>
      <c r="C1133">
        <v>71029</v>
      </c>
      <c r="D1133">
        <v>76105</v>
      </c>
      <c r="E1133">
        <v>22137</v>
      </c>
      <c r="F1133">
        <v>12725</v>
      </c>
      <c r="G1133">
        <v>9412</v>
      </c>
      <c r="H1133">
        <v>43665</v>
      </c>
      <c r="I1133">
        <v>25716</v>
      </c>
      <c r="J1133">
        <v>17949</v>
      </c>
      <c r="K1133">
        <v>81332</v>
      </c>
      <c r="L1133">
        <v>32588</v>
      </c>
      <c r="M1133">
        <v>48744</v>
      </c>
      <c r="O1133">
        <v>2015</v>
      </c>
      <c r="P1133">
        <f t="shared" si="77"/>
        <v>147134</v>
      </c>
    </row>
    <row r="1134" spans="1:16" x14ac:dyDescent="0.25">
      <c r="A1134" t="s">
        <v>758</v>
      </c>
      <c r="B1134">
        <v>3173</v>
      </c>
      <c r="C1134">
        <v>1565</v>
      </c>
      <c r="D1134">
        <v>1608</v>
      </c>
      <c r="E1134">
        <v>463</v>
      </c>
      <c r="F1134">
        <v>260</v>
      </c>
      <c r="G1134">
        <v>203</v>
      </c>
      <c r="H1134">
        <v>920</v>
      </c>
      <c r="I1134">
        <v>553</v>
      </c>
      <c r="J1134">
        <v>367</v>
      </c>
      <c r="K1134">
        <v>1790</v>
      </c>
      <c r="L1134">
        <v>752</v>
      </c>
      <c r="M1134">
        <v>1038</v>
      </c>
      <c r="O1134" t="s">
        <v>758</v>
      </c>
      <c r="P1134">
        <f t="shared" si="77"/>
        <v>3173</v>
      </c>
    </row>
    <row r="1135" spans="1:16" x14ac:dyDescent="0.25">
      <c r="A1135" t="s">
        <v>757</v>
      </c>
      <c r="B1135">
        <v>3075</v>
      </c>
      <c r="C1135">
        <v>1494</v>
      </c>
      <c r="D1135">
        <v>1581</v>
      </c>
      <c r="E1135">
        <v>445</v>
      </c>
      <c r="F1135">
        <v>246</v>
      </c>
      <c r="G1135">
        <v>199</v>
      </c>
      <c r="H1135">
        <v>863</v>
      </c>
      <c r="I1135">
        <v>499</v>
      </c>
      <c r="J1135">
        <v>364</v>
      </c>
      <c r="K1135">
        <v>1767</v>
      </c>
      <c r="L1135">
        <v>749</v>
      </c>
      <c r="M1135">
        <v>1018</v>
      </c>
      <c r="O1135" t="s">
        <v>757</v>
      </c>
      <c r="P1135">
        <f t="shared" si="77"/>
        <v>3075</v>
      </c>
    </row>
    <row r="1136" spans="1:16" x14ac:dyDescent="0.25">
      <c r="A1136" t="s">
        <v>756</v>
      </c>
      <c r="B1136">
        <v>3062</v>
      </c>
      <c r="C1136">
        <v>1509</v>
      </c>
      <c r="D1136">
        <v>1553</v>
      </c>
      <c r="E1136">
        <v>432</v>
      </c>
      <c r="F1136">
        <v>250</v>
      </c>
      <c r="G1136">
        <v>182</v>
      </c>
      <c r="H1136">
        <v>882</v>
      </c>
      <c r="I1136">
        <v>536</v>
      </c>
      <c r="J1136">
        <v>346</v>
      </c>
      <c r="K1136">
        <v>1748</v>
      </c>
      <c r="L1136">
        <v>723</v>
      </c>
      <c r="M1136">
        <v>1025</v>
      </c>
      <c r="O1136" t="s">
        <v>756</v>
      </c>
      <c r="P1136">
        <f t="shared" si="77"/>
        <v>3062</v>
      </c>
    </row>
    <row r="1137" spans="1:16" x14ac:dyDescent="0.25">
      <c r="A1137" t="s">
        <v>755</v>
      </c>
      <c r="B1137">
        <v>3201</v>
      </c>
      <c r="C1137">
        <v>1519</v>
      </c>
      <c r="D1137">
        <v>1682</v>
      </c>
      <c r="E1137">
        <v>446</v>
      </c>
      <c r="F1137">
        <v>253</v>
      </c>
      <c r="G1137">
        <v>193</v>
      </c>
      <c r="H1137">
        <v>874</v>
      </c>
      <c r="I1137">
        <v>514</v>
      </c>
      <c r="J1137">
        <v>360</v>
      </c>
      <c r="K1137">
        <v>1881</v>
      </c>
      <c r="L1137">
        <v>752</v>
      </c>
      <c r="M1137">
        <v>1129</v>
      </c>
      <c r="O1137" t="s">
        <v>755</v>
      </c>
      <c r="P1137">
        <f t="shared" si="77"/>
        <v>3201</v>
      </c>
    </row>
    <row r="1138" spans="1:16" x14ac:dyDescent="0.25">
      <c r="A1138" t="s">
        <v>754</v>
      </c>
      <c r="B1138">
        <v>3103</v>
      </c>
      <c r="C1138">
        <v>1532</v>
      </c>
      <c r="D1138">
        <v>1571</v>
      </c>
      <c r="E1138">
        <v>455</v>
      </c>
      <c r="F1138">
        <v>265</v>
      </c>
      <c r="G1138">
        <v>190</v>
      </c>
      <c r="H1138">
        <v>946</v>
      </c>
      <c r="I1138">
        <v>566</v>
      </c>
      <c r="J1138">
        <v>380</v>
      </c>
      <c r="K1138">
        <v>1702</v>
      </c>
      <c r="L1138">
        <v>701</v>
      </c>
      <c r="M1138">
        <v>1001</v>
      </c>
      <c r="O1138" t="s">
        <v>754</v>
      </c>
      <c r="P1138">
        <f t="shared" si="77"/>
        <v>3103</v>
      </c>
    </row>
    <row r="1139" spans="1:16" x14ac:dyDescent="0.25">
      <c r="A1139" t="s">
        <v>753</v>
      </c>
      <c r="B1139">
        <v>3036</v>
      </c>
      <c r="C1139">
        <v>1445</v>
      </c>
      <c r="D1139">
        <v>1591</v>
      </c>
      <c r="E1139">
        <v>434</v>
      </c>
      <c r="F1139">
        <v>238</v>
      </c>
      <c r="G1139">
        <v>196</v>
      </c>
      <c r="H1139">
        <v>907</v>
      </c>
      <c r="I1139">
        <v>542</v>
      </c>
      <c r="J1139">
        <v>365</v>
      </c>
      <c r="K1139">
        <v>1695</v>
      </c>
      <c r="L1139">
        <v>665</v>
      </c>
      <c r="M1139">
        <v>1030</v>
      </c>
      <c r="O1139" t="s">
        <v>753</v>
      </c>
      <c r="P1139">
        <f t="shared" si="77"/>
        <v>3036</v>
      </c>
    </row>
    <row r="1140" spans="1:16" x14ac:dyDescent="0.25">
      <c r="A1140" t="s">
        <v>752</v>
      </c>
      <c r="B1140">
        <v>3027</v>
      </c>
      <c r="C1140">
        <v>1421</v>
      </c>
      <c r="D1140">
        <v>1606</v>
      </c>
      <c r="E1140">
        <v>448</v>
      </c>
      <c r="F1140">
        <v>257</v>
      </c>
      <c r="G1140">
        <v>191</v>
      </c>
      <c r="H1140">
        <v>893</v>
      </c>
      <c r="I1140">
        <v>489</v>
      </c>
      <c r="J1140">
        <v>404</v>
      </c>
      <c r="K1140">
        <v>1686</v>
      </c>
      <c r="L1140">
        <v>675</v>
      </c>
      <c r="M1140">
        <v>1011</v>
      </c>
      <c r="O1140" t="s">
        <v>752</v>
      </c>
      <c r="P1140">
        <f t="shared" si="77"/>
        <v>3027</v>
      </c>
    </row>
    <row r="1141" spans="1:16" x14ac:dyDescent="0.25">
      <c r="A1141" t="s">
        <v>751</v>
      </c>
      <c r="B1141">
        <v>3319</v>
      </c>
      <c r="C1141">
        <v>1585</v>
      </c>
      <c r="D1141">
        <v>1734</v>
      </c>
      <c r="E1141">
        <v>471</v>
      </c>
      <c r="F1141">
        <v>271</v>
      </c>
      <c r="G1141">
        <v>200</v>
      </c>
      <c r="H1141">
        <v>936</v>
      </c>
      <c r="I1141">
        <v>549</v>
      </c>
      <c r="J1141">
        <v>387</v>
      </c>
      <c r="K1141">
        <v>1912</v>
      </c>
      <c r="L1141">
        <v>765</v>
      </c>
      <c r="M1141">
        <v>1147</v>
      </c>
      <c r="O1141" t="s">
        <v>751</v>
      </c>
      <c r="P1141">
        <f t="shared" si="77"/>
        <v>3319</v>
      </c>
    </row>
    <row r="1142" spans="1:16" x14ac:dyDescent="0.25">
      <c r="A1142" t="s">
        <v>750</v>
      </c>
      <c r="B1142">
        <v>3185</v>
      </c>
      <c r="C1142">
        <v>1517</v>
      </c>
      <c r="D1142">
        <v>1668</v>
      </c>
      <c r="E1142">
        <v>479</v>
      </c>
      <c r="F1142">
        <v>266</v>
      </c>
      <c r="G1142">
        <v>213</v>
      </c>
      <c r="H1142">
        <v>925</v>
      </c>
      <c r="I1142">
        <v>529</v>
      </c>
      <c r="J1142">
        <v>396</v>
      </c>
      <c r="K1142">
        <v>1781</v>
      </c>
      <c r="L1142">
        <v>722</v>
      </c>
      <c r="M1142">
        <v>1059</v>
      </c>
      <c r="O1142" t="s">
        <v>750</v>
      </c>
      <c r="P1142">
        <f t="shared" si="77"/>
        <v>3185</v>
      </c>
    </row>
    <row r="1143" spans="1:16" x14ac:dyDescent="0.25">
      <c r="A1143" t="s">
        <v>749</v>
      </c>
      <c r="B1143">
        <v>3151</v>
      </c>
      <c r="C1143">
        <v>1515</v>
      </c>
      <c r="D1143">
        <v>1636</v>
      </c>
      <c r="E1143">
        <v>433</v>
      </c>
      <c r="F1143">
        <v>246</v>
      </c>
      <c r="G1143">
        <v>187</v>
      </c>
      <c r="H1143">
        <v>896</v>
      </c>
      <c r="I1143">
        <v>516</v>
      </c>
      <c r="J1143">
        <v>380</v>
      </c>
      <c r="K1143">
        <v>1822</v>
      </c>
      <c r="L1143">
        <v>753</v>
      </c>
      <c r="M1143">
        <v>1069</v>
      </c>
      <c r="O1143" t="s">
        <v>749</v>
      </c>
      <c r="P1143">
        <f t="shared" si="77"/>
        <v>3151</v>
      </c>
    </row>
    <row r="1144" spans="1:16" x14ac:dyDescent="0.25">
      <c r="A1144" t="s">
        <v>748</v>
      </c>
      <c r="B1144">
        <v>3062</v>
      </c>
      <c r="C1144">
        <v>1487</v>
      </c>
      <c r="D1144">
        <v>1575</v>
      </c>
      <c r="E1144">
        <v>485</v>
      </c>
      <c r="F1144">
        <v>292</v>
      </c>
      <c r="G1144">
        <v>193</v>
      </c>
      <c r="H1144">
        <v>884</v>
      </c>
      <c r="I1144">
        <v>524</v>
      </c>
      <c r="J1144">
        <v>360</v>
      </c>
      <c r="K1144">
        <v>1693</v>
      </c>
      <c r="L1144">
        <v>671</v>
      </c>
      <c r="M1144">
        <v>1022</v>
      </c>
      <c r="O1144" t="s">
        <v>748</v>
      </c>
      <c r="P1144">
        <f t="shared" si="77"/>
        <v>3062</v>
      </c>
    </row>
    <row r="1145" spans="1:16" x14ac:dyDescent="0.25">
      <c r="A1145" t="s">
        <v>747</v>
      </c>
      <c r="B1145">
        <v>3028</v>
      </c>
      <c r="C1145">
        <v>1502</v>
      </c>
      <c r="D1145">
        <v>1526</v>
      </c>
      <c r="E1145">
        <v>444</v>
      </c>
      <c r="F1145">
        <v>264</v>
      </c>
      <c r="G1145">
        <v>180</v>
      </c>
      <c r="H1145">
        <v>896</v>
      </c>
      <c r="I1145">
        <v>537</v>
      </c>
      <c r="J1145">
        <v>359</v>
      </c>
      <c r="K1145">
        <v>1688</v>
      </c>
      <c r="L1145">
        <v>701</v>
      </c>
      <c r="M1145">
        <v>987</v>
      </c>
      <c r="O1145" t="s">
        <v>747</v>
      </c>
      <c r="P1145">
        <f t="shared" ref="P1145:P1208" si="78">B1145</f>
        <v>3028</v>
      </c>
    </row>
    <row r="1146" spans="1:16" x14ac:dyDescent="0.25">
      <c r="A1146" t="s">
        <v>746</v>
      </c>
      <c r="B1146">
        <v>3037</v>
      </c>
      <c r="C1146">
        <v>1478</v>
      </c>
      <c r="D1146">
        <v>1559</v>
      </c>
      <c r="E1146">
        <v>437</v>
      </c>
      <c r="F1146">
        <v>253</v>
      </c>
      <c r="G1146">
        <v>184</v>
      </c>
      <c r="H1146">
        <v>924</v>
      </c>
      <c r="I1146">
        <v>545</v>
      </c>
      <c r="J1146">
        <v>379</v>
      </c>
      <c r="K1146">
        <v>1676</v>
      </c>
      <c r="L1146">
        <v>680</v>
      </c>
      <c r="M1146">
        <v>996</v>
      </c>
      <c r="O1146" t="s">
        <v>746</v>
      </c>
      <c r="P1146">
        <f t="shared" si="78"/>
        <v>3037</v>
      </c>
    </row>
    <row r="1147" spans="1:16" x14ac:dyDescent="0.25">
      <c r="A1147" t="s">
        <v>745</v>
      </c>
      <c r="B1147">
        <v>3010</v>
      </c>
      <c r="C1147">
        <v>1464</v>
      </c>
      <c r="D1147">
        <v>1546</v>
      </c>
      <c r="E1147">
        <v>428</v>
      </c>
      <c r="F1147">
        <v>238</v>
      </c>
      <c r="G1147">
        <v>190</v>
      </c>
      <c r="H1147">
        <v>866</v>
      </c>
      <c r="I1147">
        <v>505</v>
      </c>
      <c r="J1147">
        <v>361</v>
      </c>
      <c r="K1147">
        <v>1716</v>
      </c>
      <c r="L1147">
        <v>721</v>
      </c>
      <c r="M1147">
        <v>995</v>
      </c>
      <c r="O1147" t="s">
        <v>745</v>
      </c>
      <c r="P1147">
        <f t="shared" si="78"/>
        <v>3010</v>
      </c>
    </row>
    <row r="1148" spans="1:16" x14ac:dyDescent="0.25">
      <c r="A1148" t="s">
        <v>744</v>
      </c>
      <c r="B1148">
        <v>2767</v>
      </c>
      <c r="C1148">
        <v>1314</v>
      </c>
      <c r="D1148">
        <v>1453</v>
      </c>
      <c r="E1148">
        <v>395</v>
      </c>
      <c r="F1148">
        <v>221</v>
      </c>
      <c r="G1148">
        <v>174</v>
      </c>
      <c r="H1148">
        <v>829</v>
      </c>
      <c r="I1148">
        <v>476</v>
      </c>
      <c r="J1148">
        <v>353</v>
      </c>
      <c r="K1148">
        <v>1543</v>
      </c>
      <c r="L1148">
        <v>617</v>
      </c>
      <c r="M1148">
        <v>926</v>
      </c>
      <c r="O1148" t="s">
        <v>744</v>
      </c>
      <c r="P1148">
        <f t="shared" si="78"/>
        <v>2767</v>
      </c>
    </row>
    <row r="1149" spans="1:16" x14ac:dyDescent="0.25">
      <c r="A1149" t="s">
        <v>743</v>
      </c>
      <c r="B1149">
        <v>2751</v>
      </c>
      <c r="C1149">
        <v>1281</v>
      </c>
      <c r="D1149">
        <v>1470</v>
      </c>
      <c r="E1149">
        <v>421</v>
      </c>
      <c r="F1149">
        <v>237</v>
      </c>
      <c r="G1149">
        <v>184</v>
      </c>
      <c r="H1149">
        <v>824</v>
      </c>
      <c r="I1149">
        <v>464</v>
      </c>
      <c r="J1149">
        <v>360</v>
      </c>
      <c r="K1149">
        <v>1506</v>
      </c>
      <c r="L1149">
        <v>580</v>
      </c>
      <c r="M1149">
        <v>926</v>
      </c>
      <c r="O1149" t="s">
        <v>743</v>
      </c>
      <c r="P1149">
        <f t="shared" si="78"/>
        <v>2751</v>
      </c>
    </row>
    <row r="1150" spans="1:16" x14ac:dyDescent="0.25">
      <c r="A1150" t="s">
        <v>742</v>
      </c>
      <c r="B1150">
        <v>2742</v>
      </c>
      <c r="C1150">
        <v>1344</v>
      </c>
      <c r="D1150">
        <v>1398</v>
      </c>
      <c r="E1150">
        <v>407</v>
      </c>
      <c r="F1150">
        <v>226</v>
      </c>
      <c r="G1150">
        <v>181</v>
      </c>
      <c r="H1150">
        <v>763</v>
      </c>
      <c r="I1150">
        <v>451</v>
      </c>
      <c r="J1150">
        <v>312</v>
      </c>
      <c r="K1150">
        <v>1572</v>
      </c>
      <c r="L1150">
        <v>667</v>
      </c>
      <c r="M1150">
        <v>905</v>
      </c>
      <c r="O1150" t="s">
        <v>742</v>
      </c>
      <c r="P1150">
        <f t="shared" si="78"/>
        <v>2742</v>
      </c>
    </row>
    <row r="1151" spans="1:16" x14ac:dyDescent="0.25">
      <c r="A1151" t="s">
        <v>741</v>
      </c>
      <c r="B1151">
        <v>2754</v>
      </c>
      <c r="C1151">
        <v>1309</v>
      </c>
      <c r="D1151">
        <v>1445</v>
      </c>
      <c r="E1151">
        <v>397</v>
      </c>
      <c r="F1151">
        <v>220</v>
      </c>
      <c r="G1151">
        <v>177</v>
      </c>
      <c r="H1151">
        <v>821</v>
      </c>
      <c r="I1151">
        <v>477</v>
      </c>
      <c r="J1151">
        <v>344</v>
      </c>
      <c r="K1151">
        <v>1536</v>
      </c>
      <c r="L1151">
        <v>612</v>
      </c>
      <c r="M1151">
        <v>924</v>
      </c>
      <c r="O1151" t="s">
        <v>741</v>
      </c>
      <c r="P1151">
        <f t="shared" si="78"/>
        <v>2754</v>
      </c>
    </row>
    <row r="1152" spans="1:16" x14ac:dyDescent="0.25">
      <c r="A1152" t="s">
        <v>740</v>
      </c>
      <c r="B1152">
        <v>2952</v>
      </c>
      <c r="C1152">
        <v>1443</v>
      </c>
      <c r="D1152">
        <v>1509</v>
      </c>
      <c r="E1152">
        <v>424</v>
      </c>
      <c r="F1152">
        <v>252</v>
      </c>
      <c r="G1152">
        <v>172</v>
      </c>
      <c r="H1152">
        <v>888</v>
      </c>
      <c r="I1152">
        <v>522</v>
      </c>
      <c r="J1152">
        <v>366</v>
      </c>
      <c r="K1152">
        <v>1640</v>
      </c>
      <c r="L1152">
        <v>669</v>
      </c>
      <c r="M1152">
        <v>971</v>
      </c>
      <c r="O1152" t="s">
        <v>740</v>
      </c>
      <c r="P1152">
        <f t="shared" si="78"/>
        <v>2952</v>
      </c>
    </row>
    <row r="1153" spans="1:16" x14ac:dyDescent="0.25">
      <c r="A1153" t="s">
        <v>739</v>
      </c>
      <c r="B1153">
        <v>2671</v>
      </c>
      <c r="C1153">
        <v>1269</v>
      </c>
      <c r="D1153">
        <v>1402</v>
      </c>
      <c r="E1153">
        <v>348</v>
      </c>
      <c r="F1153">
        <v>208</v>
      </c>
      <c r="G1153">
        <v>140</v>
      </c>
      <c r="H1153">
        <v>779</v>
      </c>
      <c r="I1153">
        <v>443</v>
      </c>
      <c r="J1153">
        <v>336</v>
      </c>
      <c r="K1153">
        <v>1544</v>
      </c>
      <c r="L1153">
        <v>618</v>
      </c>
      <c r="M1153">
        <v>926</v>
      </c>
      <c r="O1153" t="s">
        <v>739</v>
      </c>
      <c r="P1153">
        <f t="shared" si="78"/>
        <v>2671</v>
      </c>
    </row>
    <row r="1154" spans="1:16" x14ac:dyDescent="0.25">
      <c r="A1154" t="s">
        <v>738</v>
      </c>
      <c r="B1154">
        <v>2713</v>
      </c>
      <c r="C1154">
        <v>1261</v>
      </c>
      <c r="D1154">
        <v>1452</v>
      </c>
      <c r="E1154">
        <v>421</v>
      </c>
      <c r="F1154">
        <v>230</v>
      </c>
      <c r="G1154">
        <v>191</v>
      </c>
      <c r="H1154">
        <v>764</v>
      </c>
      <c r="I1154">
        <v>430</v>
      </c>
      <c r="J1154">
        <v>334</v>
      </c>
      <c r="K1154">
        <v>1528</v>
      </c>
      <c r="L1154">
        <v>601</v>
      </c>
      <c r="M1154">
        <v>927</v>
      </c>
      <c r="O1154" t="s">
        <v>738</v>
      </c>
      <c r="P1154">
        <f t="shared" si="78"/>
        <v>2713</v>
      </c>
    </row>
    <row r="1155" spans="1:16" x14ac:dyDescent="0.25">
      <c r="A1155" t="s">
        <v>737</v>
      </c>
      <c r="B1155">
        <v>2682</v>
      </c>
      <c r="C1155">
        <v>1329</v>
      </c>
      <c r="D1155">
        <v>1353</v>
      </c>
      <c r="E1155">
        <v>390</v>
      </c>
      <c r="F1155">
        <v>223</v>
      </c>
      <c r="G1155">
        <v>167</v>
      </c>
      <c r="H1155">
        <v>821</v>
      </c>
      <c r="I1155">
        <v>497</v>
      </c>
      <c r="J1155">
        <v>324</v>
      </c>
      <c r="K1155">
        <v>1471</v>
      </c>
      <c r="L1155">
        <v>609</v>
      </c>
      <c r="M1155">
        <v>862</v>
      </c>
      <c r="O1155" t="s">
        <v>737</v>
      </c>
      <c r="P1155">
        <f t="shared" si="78"/>
        <v>2682</v>
      </c>
    </row>
    <row r="1156" spans="1:16" x14ac:dyDescent="0.25">
      <c r="A1156" t="s">
        <v>736</v>
      </c>
      <c r="B1156">
        <v>2587</v>
      </c>
      <c r="C1156">
        <v>1243</v>
      </c>
      <c r="D1156">
        <v>1344</v>
      </c>
      <c r="E1156">
        <v>378</v>
      </c>
      <c r="F1156">
        <v>224</v>
      </c>
      <c r="G1156">
        <v>154</v>
      </c>
      <c r="H1156">
        <v>757</v>
      </c>
      <c r="I1156">
        <v>440</v>
      </c>
      <c r="J1156">
        <v>317</v>
      </c>
      <c r="K1156">
        <v>1452</v>
      </c>
      <c r="L1156">
        <v>579</v>
      </c>
      <c r="M1156">
        <v>873</v>
      </c>
      <c r="O1156" t="s">
        <v>736</v>
      </c>
      <c r="P1156">
        <f t="shared" si="78"/>
        <v>2587</v>
      </c>
    </row>
    <row r="1157" spans="1:16" x14ac:dyDescent="0.25">
      <c r="A1157" t="s">
        <v>735</v>
      </c>
      <c r="B1157">
        <v>2620</v>
      </c>
      <c r="C1157">
        <v>1266</v>
      </c>
      <c r="D1157">
        <v>1354</v>
      </c>
      <c r="E1157">
        <v>436</v>
      </c>
      <c r="F1157">
        <v>238</v>
      </c>
      <c r="G1157">
        <v>198</v>
      </c>
      <c r="H1157">
        <v>771</v>
      </c>
      <c r="I1157">
        <v>448</v>
      </c>
      <c r="J1157">
        <v>323</v>
      </c>
      <c r="K1157">
        <v>1413</v>
      </c>
      <c r="L1157">
        <v>580</v>
      </c>
      <c r="M1157">
        <v>833</v>
      </c>
      <c r="O1157" t="s">
        <v>735</v>
      </c>
      <c r="P1157">
        <f t="shared" si="78"/>
        <v>2620</v>
      </c>
    </row>
    <row r="1158" spans="1:16" x14ac:dyDescent="0.25">
      <c r="A1158" t="s">
        <v>734</v>
      </c>
      <c r="B1158">
        <v>2597</v>
      </c>
      <c r="C1158">
        <v>1248</v>
      </c>
      <c r="D1158">
        <v>1349</v>
      </c>
      <c r="E1158">
        <v>412</v>
      </c>
      <c r="F1158">
        <v>233</v>
      </c>
      <c r="G1158">
        <v>179</v>
      </c>
      <c r="H1158">
        <v>769</v>
      </c>
      <c r="I1158">
        <v>437</v>
      </c>
      <c r="J1158">
        <v>332</v>
      </c>
      <c r="K1158">
        <v>1416</v>
      </c>
      <c r="L1158">
        <v>578</v>
      </c>
      <c r="M1158">
        <v>838</v>
      </c>
      <c r="O1158" t="s">
        <v>734</v>
      </c>
      <c r="P1158">
        <f t="shared" si="78"/>
        <v>2597</v>
      </c>
    </row>
    <row r="1159" spans="1:16" x14ac:dyDescent="0.25">
      <c r="A1159" t="s">
        <v>733</v>
      </c>
      <c r="B1159">
        <v>2609</v>
      </c>
      <c r="C1159">
        <v>1268</v>
      </c>
      <c r="D1159">
        <v>1341</v>
      </c>
      <c r="E1159">
        <v>405</v>
      </c>
      <c r="F1159">
        <v>232</v>
      </c>
      <c r="G1159">
        <v>173</v>
      </c>
      <c r="H1159">
        <v>821</v>
      </c>
      <c r="I1159">
        <v>468</v>
      </c>
      <c r="J1159">
        <v>353</v>
      </c>
      <c r="K1159">
        <v>1383</v>
      </c>
      <c r="L1159">
        <v>568</v>
      </c>
      <c r="M1159">
        <v>815</v>
      </c>
      <c r="O1159" t="s">
        <v>733</v>
      </c>
      <c r="P1159">
        <f t="shared" si="78"/>
        <v>2609</v>
      </c>
    </row>
    <row r="1160" spans="1:16" x14ac:dyDescent="0.25">
      <c r="A1160" t="s">
        <v>732</v>
      </c>
      <c r="B1160">
        <v>2693</v>
      </c>
      <c r="C1160">
        <v>1292</v>
      </c>
      <c r="D1160">
        <v>1401</v>
      </c>
      <c r="E1160">
        <v>407</v>
      </c>
      <c r="F1160">
        <v>228</v>
      </c>
      <c r="G1160">
        <v>179</v>
      </c>
      <c r="H1160">
        <v>804</v>
      </c>
      <c r="I1160">
        <v>461</v>
      </c>
      <c r="J1160">
        <v>343</v>
      </c>
      <c r="K1160">
        <v>1482</v>
      </c>
      <c r="L1160">
        <v>603</v>
      </c>
      <c r="M1160">
        <v>879</v>
      </c>
      <c r="O1160" t="s">
        <v>732</v>
      </c>
      <c r="P1160">
        <f t="shared" si="78"/>
        <v>2693</v>
      </c>
    </row>
    <row r="1161" spans="1:16" x14ac:dyDescent="0.25">
      <c r="A1161" t="s">
        <v>731</v>
      </c>
      <c r="B1161">
        <v>2627</v>
      </c>
      <c r="C1161">
        <v>1250</v>
      </c>
      <c r="D1161">
        <v>1377</v>
      </c>
      <c r="E1161">
        <v>388</v>
      </c>
      <c r="F1161">
        <v>219</v>
      </c>
      <c r="G1161">
        <v>169</v>
      </c>
      <c r="H1161">
        <v>743</v>
      </c>
      <c r="I1161">
        <v>427</v>
      </c>
      <c r="J1161">
        <v>316</v>
      </c>
      <c r="K1161">
        <v>1496</v>
      </c>
      <c r="L1161">
        <v>604</v>
      </c>
      <c r="M1161">
        <v>892</v>
      </c>
      <c r="O1161" t="s">
        <v>731</v>
      </c>
      <c r="P1161">
        <f t="shared" si="78"/>
        <v>2627</v>
      </c>
    </row>
    <row r="1162" spans="1:16" x14ac:dyDescent="0.25">
      <c r="A1162" t="s">
        <v>730</v>
      </c>
      <c r="B1162">
        <v>2753</v>
      </c>
      <c r="C1162">
        <v>1361</v>
      </c>
      <c r="D1162">
        <v>1392</v>
      </c>
      <c r="E1162">
        <v>428</v>
      </c>
      <c r="F1162">
        <v>257</v>
      </c>
      <c r="G1162">
        <v>171</v>
      </c>
      <c r="H1162">
        <v>842</v>
      </c>
      <c r="I1162">
        <v>527</v>
      </c>
      <c r="J1162">
        <v>315</v>
      </c>
      <c r="K1162">
        <v>1483</v>
      </c>
      <c r="L1162">
        <v>577</v>
      </c>
      <c r="M1162">
        <v>906</v>
      </c>
      <c r="O1162" t="s">
        <v>730</v>
      </c>
      <c r="P1162">
        <f t="shared" si="78"/>
        <v>2753</v>
      </c>
    </row>
    <row r="1163" spans="1:16" x14ac:dyDescent="0.25">
      <c r="A1163" t="s">
        <v>729</v>
      </c>
      <c r="B1163">
        <v>2542</v>
      </c>
      <c r="C1163">
        <v>1268</v>
      </c>
      <c r="D1163">
        <v>1274</v>
      </c>
      <c r="E1163">
        <v>397</v>
      </c>
      <c r="F1163">
        <v>245</v>
      </c>
      <c r="G1163">
        <v>152</v>
      </c>
      <c r="H1163">
        <v>765</v>
      </c>
      <c r="I1163">
        <v>442</v>
      </c>
      <c r="J1163">
        <v>323</v>
      </c>
      <c r="K1163">
        <v>1380</v>
      </c>
      <c r="L1163">
        <v>581</v>
      </c>
      <c r="M1163">
        <v>799</v>
      </c>
      <c r="O1163" t="s">
        <v>729</v>
      </c>
      <c r="P1163">
        <f t="shared" si="78"/>
        <v>2542</v>
      </c>
    </row>
    <row r="1164" spans="1:16" x14ac:dyDescent="0.25">
      <c r="A1164" t="s">
        <v>728</v>
      </c>
      <c r="B1164">
        <v>2500</v>
      </c>
      <c r="C1164">
        <v>1218</v>
      </c>
      <c r="D1164">
        <v>1282</v>
      </c>
      <c r="E1164">
        <v>416</v>
      </c>
      <c r="F1164">
        <v>232</v>
      </c>
      <c r="G1164">
        <v>184</v>
      </c>
      <c r="H1164">
        <v>758</v>
      </c>
      <c r="I1164">
        <v>437</v>
      </c>
      <c r="J1164">
        <v>321</v>
      </c>
      <c r="K1164">
        <v>1326</v>
      </c>
      <c r="L1164">
        <v>549</v>
      </c>
      <c r="M1164">
        <v>777</v>
      </c>
      <c r="O1164" t="s">
        <v>728</v>
      </c>
      <c r="P1164">
        <f t="shared" si="78"/>
        <v>2500</v>
      </c>
    </row>
    <row r="1165" spans="1:16" x14ac:dyDescent="0.25">
      <c r="A1165" t="s">
        <v>727</v>
      </c>
      <c r="B1165">
        <v>2558</v>
      </c>
      <c r="C1165">
        <v>1246</v>
      </c>
      <c r="D1165">
        <v>1312</v>
      </c>
      <c r="E1165">
        <v>420</v>
      </c>
      <c r="F1165">
        <v>247</v>
      </c>
      <c r="G1165">
        <v>173</v>
      </c>
      <c r="H1165">
        <v>775</v>
      </c>
      <c r="I1165">
        <v>453</v>
      </c>
      <c r="J1165">
        <v>322</v>
      </c>
      <c r="K1165">
        <v>1363</v>
      </c>
      <c r="L1165">
        <v>546</v>
      </c>
      <c r="M1165">
        <v>817</v>
      </c>
      <c r="O1165" t="s">
        <v>727</v>
      </c>
      <c r="P1165">
        <f t="shared" si="78"/>
        <v>2558</v>
      </c>
    </row>
    <row r="1166" spans="1:16" x14ac:dyDescent="0.25">
      <c r="A1166" t="s">
        <v>726</v>
      </c>
      <c r="B1166">
        <v>2568</v>
      </c>
      <c r="C1166">
        <v>1316</v>
      </c>
      <c r="D1166">
        <v>1252</v>
      </c>
      <c r="E1166">
        <v>411</v>
      </c>
      <c r="F1166">
        <v>241</v>
      </c>
      <c r="G1166">
        <v>170</v>
      </c>
      <c r="H1166">
        <v>779</v>
      </c>
      <c r="I1166">
        <v>485</v>
      </c>
      <c r="J1166">
        <v>294</v>
      </c>
      <c r="K1166">
        <v>1378</v>
      </c>
      <c r="L1166">
        <v>590</v>
      </c>
      <c r="M1166">
        <v>788</v>
      </c>
      <c r="O1166" t="s">
        <v>726</v>
      </c>
      <c r="P1166">
        <f t="shared" si="78"/>
        <v>2568</v>
      </c>
    </row>
    <row r="1167" spans="1:16" x14ac:dyDescent="0.25">
      <c r="A1167" t="s">
        <v>725</v>
      </c>
      <c r="B1167">
        <v>2701</v>
      </c>
      <c r="C1167">
        <v>1318</v>
      </c>
      <c r="D1167">
        <v>1383</v>
      </c>
      <c r="E1167">
        <v>414</v>
      </c>
      <c r="F1167">
        <v>253</v>
      </c>
      <c r="G1167">
        <v>161</v>
      </c>
      <c r="H1167">
        <v>857</v>
      </c>
      <c r="I1167">
        <v>508</v>
      </c>
      <c r="J1167">
        <v>349</v>
      </c>
      <c r="K1167">
        <v>1430</v>
      </c>
      <c r="L1167">
        <v>557</v>
      </c>
      <c r="M1167">
        <v>873</v>
      </c>
      <c r="O1167" t="s">
        <v>725</v>
      </c>
      <c r="P1167">
        <f t="shared" si="78"/>
        <v>2701</v>
      </c>
    </row>
    <row r="1168" spans="1:16" x14ac:dyDescent="0.25">
      <c r="A1168" t="s">
        <v>724</v>
      </c>
      <c r="B1168">
        <v>2591</v>
      </c>
      <c r="C1168">
        <v>1263</v>
      </c>
      <c r="D1168">
        <v>1328</v>
      </c>
      <c r="E1168">
        <v>420</v>
      </c>
      <c r="F1168">
        <v>245</v>
      </c>
      <c r="G1168">
        <v>175</v>
      </c>
      <c r="H1168">
        <v>791</v>
      </c>
      <c r="I1168">
        <v>454</v>
      </c>
      <c r="J1168">
        <v>337</v>
      </c>
      <c r="K1168">
        <v>1380</v>
      </c>
      <c r="L1168">
        <v>564</v>
      </c>
      <c r="M1168">
        <v>816</v>
      </c>
      <c r="O1168" t="s">
        <v>724</v>
      </c>
      <c r="P1168">
        <f t="shared" si="78"/>
        <v>2591</v>
      </c>
    </row>
    <row r="1169" spans="1:16" x14ac:dyDescent="0.25">
      <c r="A1169" t="s">
        <v>723</v>
      </c>
      <c r="B1169">
        <v>2584</v>
      </c>
      <c r="C1169">
        <v>1259</v>
      </c>
      <c r="D1169">
        <v>1325</v>
      </c>
      <c r="E1169">
        <v>414</v>
      </c>
      <c r="F1169">
        <v>233</v>
      </c>
      <c r="G1169">
        <v>181</v>
      </c>
      <c r="H1169">
        <v>782</v>
      </c>
      <c r="I1169">
        <v>454</v>
      </c>
      <c r="J1169">
        <v>328</v>
      </c>
      <c r="K1169">
        <v>1388</v>
      </c>
      <c r="L1169">
        <v>572</v>
      </c>
      <c r="M1169">
        <v>816</v>
      </c>
      <c r="O1169" t="s">
        <v>723</v>
      </c>
      <c r="P1169">
        <f t="shared" si="78"/>
        <v>2584</v>
      </c>
    </row>
    <row r="1170" spans="1:16" x14ac:dyDescent="0.25">
      <c r="A1170" t="s">
        <v>722</v>
      </c>
      <c r="B1170">
        <v>2725</v>
      </c>
      <c r="C1170">
        <v>1352</v>
      </c>
      <c r="D1170">
        <v>1373</v>
      </c>
      <c r="E1170">
        <v>439</v>
      </c>
      <c r="F1170">
        <v>253</v>
      </c>
      <c r="G1170">
        <v>186</v>
      </c>
      <c r="H1170">
        <v>825</v>
      </c>
      <c r="I1170">
        <v>478</v>
      </c>
      <c r="J1170">
        <v>347</v>
      </c>
      <c r="K1170">
        <v>1461</v>
      </c>
      <c r="L1170">
        <v>621</v>
      </c>
      <c r="M1170">
        <v>840</v>
      </c>
      <c r="O1170" t="s">
        <v>722</v>
      </c>
      <c r="P1170">
        <f t="shared" si="78"/>
        <v>2725</v>
      </c>
    </row>
    <row r="1171" spans="1:16" x14ac:dyDescent="0.25">
      <c r="A1171" t="s">
        <v>721</v>
      </c>
      <c r="B1171">
        <v>2500</v>
      </c>
      <c r="C1171">
        <v>1223</v>
      </c>
      <c r="D1171">
        <v>1277</v>
      </c>
      <c r="E1171">
        <v>409</v>
      </c>
      <c r="F1171">
        <v>233</v>
      </c>
      <c r="G1171">
        <v>176</v>
      </c>
      <c r="H1171">
        <v>810</v>
      </c>
      <c r="I1171">
        <v>492</v>
      </c>
      <c r="J1171">
        <v>318</v>
      </c>
      <c r="K1171">
        <v>1281</v>
      </c>
      <c r="L1171">
        <v>498</v>
      </c>
      <c r="M1171">
        <v>783</v>
      </c>
      <c r="O1171" t="s">
        <v>721</v>
      </c>
      <c r="P1171">
        <f t="shared" si="78"/>
        <v>2500</v>
      </c>
    </row>
    <row r="1172" spans="1:16" x14ac:dyDescent="0.25">
      <c r="A1172" t="s">
        <v>720</v>
      </c>
      <c r="B1172">
        <v>2665</v>
      </c>
      <c r="C1172">
        <v>1259</v>
      </c>
      <c r="D1172">
        <v>1406</v>
      </c>
      <c r="E1172">
        <v>411</v>
      </c>
      <c r="F1172">
        <v>212</v>
      </c>
      <c r="G1172">
        <v>199</v>
      </c>
      <c r="H1172">
        <v>817</v>
      </c>
      <c r="I1172">
        <v>483</v>
      </c>
      <c r="J1172">
        <v>334</v>
      </c>
      <c r="K1172">
        <v>1437</v>
      </c>
      <c r="L1172">
        <v>564</v>
      </c>
      <c r="M1172">
        <v>873</v>
      </c>
      <c r="O1172" t="s">
        <v>720</v>
      </c>
      <c r="P1172">
        <f t="shared" si="78"/>
        <v>2665</v>
      </c>
    </row>
    <row r="1173" spans="1:16" x14ac:dyDescent="0.25">
      <c r="A1173" t="s">
        <v>719</v>
      </c>
      <c r="B1173">
        <v>2683</v>
      </c>
      <c r="C1173">
        <v>1349</v>
      </c>
      <c r="D1173">
        <v>1334</v>
      </c>
      <c r="E1173">
        <v>412</v>
      </c>
      <c r="F1173">
        <v>253</v>
      </c>
      <c r="G1173">
        <v>159</v>
      </c>
      <c r="H1173">
        <v>836</v>
      </c>
      <c r="I1173">
        <v>500</v>
      </c>
      <c r="J1173">
        <v>336</v>
      </c>
      <c r="K1173">
        <v>1435</v>
      </c>
      <c r="L1173">
        <v>596</v>
      </c>
      <c r="M1173">
        <v>839</v>
      </c>
      <c r="O1173" t="s">
        <v>719</v>
      </c>
      <c r="P1173">
        <f t="shared" si="78"/>
        <v>2683</v>
      </c>
    </row>
    <row r="1174" spans="1:16" x14ac:dyDescent="0.25">
      <c r="A1174" t="s">
        <v>718</v>
      </c>
      <c r="B1174">
        <v>2934</v>
      </c>
      <c r="C1174">
        <v>1447</v>
      </c>
      <c r="D1174">
        <v>1487</v>
      </c>
      <c r="E1174">
        <v>461</v>
      </c>
      <c r="F1174">
        <v>252</v>
      </c>
      <c r="G1174">
        <v>209</v>
      </c>
      <c r="H1174">
        <v>938</v>
      </c>
      <c r="I1174">
        <v>546</v>
      </c>
      <c r="J1174">
        <v>392</v>
      </c>
      <c r="K1174">
        <v>1535</v>
      </c>
      <c r="L1174">
        <v>649</v>
      </c>
      <c r="M1174">
        <v>886</v>
      </c>
      <c r="O1174" t="s">
        <v>718</v>
      </c>
      <c r="P1174">
        <f t="shared" si="78"/>
        <v>2934</v>
      </c>
    </row>
    <row r="1175" spans="1:16" x14ac:dyDescent="0.25">
      <c r="A1175" t="s">
        <v>717</v>
      </c>
      <c r="B1175">
        <v>2744</v>
      </c>
      <c r="C1175">
        <v>1334</v>
      </c>
      <c r="D1175">
        <v>1410</v>
      </c>
      <c r="E1175">
        <v>450</v>
      </c>
      <c r="F1175">
        <v>262</v>
      </c>
      <c r="G1175">
        <v>188</v>
      </c>
      <c r="H1175">
        <v>833</v>
      </c>
      <c r="I1175">
        <v>472</v>
      </c>
      <c r="J1175">
        <v>361</v>
      </c>
      <c r="K1175">
        <v>1461</v>
      </c>
      <c r="L1175">
        <v>600</v>
      </c>
      <c r="M1175">
        <v>861</v>
      </c>
      <c r="O1175" t="s">
        <v>717</v>
      </c>
      <c r="P1175">
        <f t="shared" si="78"/>
        <v>2744</v>
      </c>
    </row>
    <row r="1176" spans="1:16" x14ac:dyDescent="0.25">
      <c r="A1176" t="s">
        <v>716</v>
      </c>
      <c r="B1176">
        <v>2948</v>
      </c>
      <c r="C1176">
        <v>1411</v>
      </c>
      <c r="D1176">
        <v>1537</v>
      </c>
      <c r="E1176">
        <v>458</v>
      </c>
      <c r="F1176">
        <v>278</v>
      </c>
      <c r="G1176">
        <v>180</v>
      </c>
      <c r="H1176">
        <v>844</v>
      </c>
      <c r="I1176">
        <v>473</v>
      </c>
      <c r="J1176">
        <v>371</v>
      </c>
      <c r="K1176">
        <v>1646</v>
      </c>
      <c r="L1176">
        <v>660</v>
      </c>
      <c r="M1176">
        <v>986</v>
      </c>
      <c r="O1176" t="s">
        <v>716</v>
      </c>
      <c r="P1176">
        <f t="shared" si="78"/>
        <v>2948</v>
      </c>
    </row>
    <row r="1177" spans="1:16" x14ac:dyDescent="0.25">
      <c r="A1177" t="s">
        <v>715</v>
      </c>
      <c r="B1177">
        <v>2731</v>
      </c>
      <c r="C1177">
        <v>1348</v>
      </c>
      <c r="D1177">
        <v>1383</v>
      </c>
      <c r="E1177">
        <v>400</v>
      </c>
      <c r="F1177">
        <v>219</v>
      </c>
      <c r="G1177">
        <v>181</v>
      </c>
      <c r="H1177">
        <v>809</v>
      </c>
      <c r="I1177">
        <v>467</v>
      </c>
      <c r="J1177">
        <v>342</v>
      </c>
      <c r="K1177">
        <v>1522</v>
      </c>
      <c r="L1177">
        <v>662</v>
      </c>
      <c r="M1177">
        <v>860</v>
      </c>
      <c r="O1177" t="s">
        <v>715</v>
      </c>
      <c r="P1177">
        <f t="shared" si="78"/>
        <v>2731</v>
      </c>
    </row>
    <row r="1178" spans="1:16" x14ac:dyDescent="0.25">
      <c r="A1178" t="s">
        <v>714</v>
      </c>
      <c r="B1178">
        <v>2912</v>
      </c>
      <c r="C1178">
        <v>1373</v>
      </c>
      <c r="D1178">
        <v>1539</v>
      </c>
      <c r="E1178">
        <v>426</v>
      </c>
      <c r="F1178">
        <v>227</v>
      </c>
      <c r="G1178">
        <v>199</v>
      </c>
      <c r="H1178">
        <v>880</v>
      </c>
      <c r="I1178">
        <v>518</v>
      </c>
      <c r="J1178">
        <v>362</v>
      </c>
      <c r="K1178">
        <v>1606</v>
      </c>
      <c r="L1178">
        <v>628</v>
      </c>
      <c r="M1178">
        <v>978</v>
      </c>
      <c r="O1178" t="s">
        <v>714</v>
      </c>
      <c r="P1178">
        <f t="shared" si="78"/>
        <v>2912</v>
      </c>
    </row>
    <row r="1179" spans="1:16" x14ac:dyDescent="0.25">
      <c r="A1179" t="s">
        <v>713</v>
      </c>
      <c r="B1179">
        <v>2902</v>
      </c>
      <c r="C1179">
        <v>1436</v>
      </c>
      <c r="D1179">
        <v>1466</v>
      </c>
      <c r="E1179">
        <v>429</v>
      </c>
      <c r="F1179">
        <v>244</v>
      </c>
      <c r="G1179">
        <v>185</v>
      </c>
      <c r="H1179">
        <v>866</v>
      </c>
      <c r="I1179">
        <v>521</v>
      </c>
      <c r="J1179">
        <v>345</v>
      </c>
      <c r="K1179">
        <v>1607</v>
      </c>
      <c r="L1179">
        <v>671</v>
      </c>
      <c r="M1179">
        <v>936</v>
      </c>
      <c r="O1179" t="s">
        <v>713</v>
      </c>
      <c r="P1179">
        <f t="shared" si="78"/>
        <v>2902</v>
      </c>
    </row>
    <row r="1180" spans="1:16" x14ac:dyDescent="0.25">
      <c r="A1180" t="s">
        <v>712</v>
      </c>
      <c r="B1180">
        <v>2908</v>
      </c>
      <c r="C1180">
        <v>1369</v>
      </c>
      <c r="D1180">
        <v>1539</v>
      </c>
      <c r="E1180">
        <v>395</v>
      </c>
      <c r="F1180">
        <v>201</v>
      </c>
      <c r="G1180">
        <v>194</v>
      </c>
      <c r="H1180">
        <v>876</v>
      </c>
      <c r="I1180">
        <v>501</v>
      </c>
      <c r="J1180">
        <v>375</v>
      </c>
      <c r="K1180">
        <v>1637</v>
      </c>
      <c r="L1180">
        <v>667</v>
      </c>
      <c r="M1180">
        <v>970</v>
      </c>
      <c r="O1180" t="s">
        <v>712</v>
      </c>
      <c r="P1180">
        <f t="shared" si="78"/>
        <v>2908</v>
      </c>
    </row>
    <row r="1181" spans="1:16" x14ac:dyDescent="0.25">
      <c r="A1181" t="s">
        <v>711</v>
      </c>
      <c r="B1181">
        <v>2949</v>
      </c>
      <c r="C1181">
        <v>1430</v>
      </c>
      <c r="D1181">
        <v>1519</v>
      </c>
      <c r="E1181">
        <v>442</v>
      </c>
      <c r="F1181">
        <v>264</v>
      </c>
      <c r="G1181">
        <v>178</v>
      </c>
      <c r="H1181">
        <v>869</v>
      </c>
      <c r="I1181">
        <v>509</v>
      </c>
      <c r="J1181">
        <v>360</v>
      </c>
      <c r="K1181">
        <v>1638</v>
      </c>
      <c r="L1181">
        <v>657</v>
      </c>
      <c r="M1181">
        <v>981</v>
      </c>
      <c r="O1181" t="s">
        <v>711</v>
      </c>
      <c r="P1181">
        <f t="shared" si="78"/>
        <v>2949</v>
      </c>
    </row>
    <row r="1182" spans="1:16" x14ac:dyDescent="0.25">
      <c r="A1182" t="s">
        <v>710</v>
      </c>
      <c r="B1182">
        <v>3042</v>
      </c>
      <c r="C1182">
        <v>1455</v>
      </c>
      <c r="D1182">
        <v>1587</v>
      </c>
      <c r="E1182">
        <v>457</v>
      </c>
      <c r="F1182">
        <v>241</v>
      </c>
      <c r="G1182">
        <v>216</v>
      </c>
      <c r="H1182">
        <v>935</v>
      </c>
      <c r="I1182">
        <v>546</v>
      </c>
      <c r="J1182">
        <v>389</v>
      </c>
      <c r="K1182">
        <v>1650</v>
      </c>
      <c r="L1182">
        <v>668</v>
      </c>
      <c r="M1182">
        <v>982</v>
      </c>
      <c r="O1182" t="s">
        <v>710</v>
      </c>
      <c r="P1182">
        <f t="shared" si="78"/>
        <v>3042</v>
      </c>
    </row>
    <row r="1183" spans="1:16" x14ac:dyDescent="0.25">
      <c r="A1183" t="s">
        <v>709</v>
      </c>
      <c r="B1183">
        <v>3129</v>
      </c>
      <c r="C1183">
        <v>1551</v>
      </c>
      <c r="D1183">
        <v>1578</v>
      </c>
      <c r="E1183">
        <v>444</v>
      </c>
      <c r="F1183">
        <v>248</v>
      </c>
      <c r="G1183">
        <v>196</v>
      </c>
      <c r="H1183">
        <v>944</v>
      </c>
      <c r="I1183">
        <v>566</v>
      </c>
      <c r="J1183">
        <v>378</v>
      </c>
      <c r="K1183">
        <v>1741</v>
      </c>
      <c r="L1183">
        <v>737</v>
      </c>
      <c r="M1183">
        <v>1004</v>
      </c>
      <c r="O1183" t="s">
        <v>709</v>
      </c>
      <c r="P1183">
        <f t="shared" si="78"/>
        <v>3129</v>
      </c>
    </row>
    <row r="1184" spans="1:16" x14ac:dyDescent="0.25">
      <c r="A1184" t="s">
        <v>708</v>
      </c>
      <c r="B1184">
        <v>3072</v>
      </c>
      <c r="C1184">
        <v>1454</v>
      </c>
      <c r="D1184">
        <v>1618</v>
      </c>
      <c r="E1184">
        <v>417</v>
      </c>
      <c r="F1184">
        <v>251</v>
      </c>
      <c r="G1184">
        <v>166</v>
      </c>
      <c r="H1184">
        <v>942</v>
      </c>
      <c r="I1184">
        <v>543</v>
      </c>
      <c r="J1184">
        <v>399</v>
      </c>
      <c r="K1184">
        <v>1713</v>
      </c>
      <c r="L1184">
        <v>660</v>
      </c>
      <c r="M1184">
        <v>1053</v>
      </c>
      <c r="O1184" t="s">
        <v>708</v>
      </c>
      <c r="P1184">
        <f t="shared" si="78"/>
        <v>3072</v>
      </c>
    </row>
    <row r="1185" spans="1:16" x14ac:dyDescent="0.25">
      <c r="A1185" t="s">
        <v>707</v>
      </c>
      <c r="B1185">
        <v>2860</v>
      </c>
      <c r="C1185">
        <v>1341</v>
      </c>
      <c r="D1185">
        <v>1519</v>
      </c>
      <c r="E1185">
        <v>413</v>
      </c>
      <c r="F1185">
        <v>254</v>
      </c>
      <c r="G1185">
        <v>159</v>
      </c>
      <c r="H1185">
        <v>840</v>
      </c>
      <c r="I1185">
        <v>470</v>
      </c>
      <c r="J1185">
        <v>370</v>
      </c>
      <c r="K1185">
        <v>1607</v>
      </c>
      <c r="L1185">
        <v>617</v>
      </c>
      <c r="M1185">
        <v>990</v>
      </c>
      <c r="O1185" t="s">
        <v>707</v>
      </c>
      <c r="P1185">
        <f t="shared" si="78"/>
        <v>2860</v>
      </c>
    </row>
    <row r="1186" spans="1:16" x14ac:dyDescent="0.25">
      <c r="A1186">
        <v>2016</v>
      </c>
      <c r="B1186">
        <v>148997</v>
      </c>
      <c r="C1186">
        <v>72180</v>
      </c>
      <c r="D1186">
        <v>76817</v>
      </c>
      <c r="E1186">
        <v>22287</v>
      </c>
      <c r="F1186">
        <v>12733</v>
      </c>
      <c r="G1186">
        <v>9554</v>
      </c>
      <c r="H1186">
        <v>44361</v>
      </c>
      <c r="I1186">
        <v>25926</v>
      </c>
      <c r="J1186">
        <v>18435</v>
      </c>
      <c r="K1186">
        <v>82349</v>
      </c>
      <c r="L1186">
        <v>33521</v>
      </c>
      <c r="M1186">
        <v>48828</v>
      </c>
      <c r="O1186">
        <v>2016</v>
      </c>
      <c r="P1186">
        <f t="shared" si="78"/>
        <v>148997</v>
      </c>
    </row>
    <row r="1187" spans="1:16" x14ac:dyDescent="0.25">
      <c r="A1187" t="s">
        <v>706</v>
      </c>
      <c r="B1187">
        <v>3568</v>
      </c>
      <c r="C1187">
        <v>1676</v>
      </c>
      <c r="D1187">
        <v>1892</v>
      </c>
      <c r="E1187">
        <v>454</v>
      </c>
      <c r="F1187">
        <v>268</v>
      </c>
      <c r="G1187">
        <v>186</v>
      </c>
      <c r="H1187">
        <v>929</v>
      </c>
      <c r="I1187">
        <v>522</v>
      </c>
      <c r="J1187">
        <v>407</v>
      </c>
      <c r="K1187">
        <v>2185</v>
      </c>
      <c r="L1187">
        <v>886</v>
      </c>
      <c r="M1187">
        <v>1299</v>
      </c>
      <c r="O1187" t="s">
        <v>706</v>
      </c>
      <c r="P1187">
        <f t="shared" si="78"/>
        <v>3568</v>
      </c>
    </row>
    <row r="1188" spans="1:16" x14ac:dyDescent="0.25">
      <c r="A1188" t="s">
        <v>705</v>
      </c>
      <c r="B1188">
        <v>3637</v>
      </c>
      <c r="C1188">
        <v>1741</v>
      </c>
      <c r="D1188">
        <v>1896</v>
      </c>
      <c r="E1188">
        <v>418</v>
      </c>
      <c r="F1188">
        <v>238</v>
      </c>
      <c r="G1188">
        <v>180</v>
      </c>
      <c r="H1188">
        <v>993</v>
      </c>
      <c r="I1188">
        <v>587</v>
      </c>
      <c r="J1188">
        <v>406</v>
      </c>
      <c r="K1188">
        <v>2226</v>
      </c>
      <c r="L1188">
        <v>916</v>
      </c>
      <c r="M1188">
        <v>1310</v>
      </c>
      <c r="O1188" t="s">
        <v>705</v>
      </c>
      <c r="P1188">
        <f t="shared" si="78"/>
        <v>3637</v>
      </c>
    </row>
    <row r="1189" spans="1:16" x14ac:dyDescent="0.25">
      <c r="A1189" t="s">
        <v>704</v>
      </c>
      <c r="B1189">
        <v>3487</v>
      </c>
      <c r="C1189">
        <v>1639</v>
      </c>
      <c r="D1189">
        <v>1848</v>
      </c>
      <c r="E1189">
        <v>428</v>
      </c>
      <c r="F1189">
        <v>239</v>
      </c>
      <c r="G1189">
        <v>189</v>
      </c>
      <c r="H1189">
        <v>894</v>
      </c>
      <c r="I1189">
        <v>528</v>
      </c>
      <c r="J1189">
        <v>366</v>
      </c>
      <c r="K1189">
        <v>2165</v>
      </c>
      <c r="L1189">
        <v>872</v>
      </c>
      <c r="M1189">
        <v>1293</v>
      </c>
      <c r="O1189" t="s">
        <v>704</v>
      </c>
      <c r="P1189">
        <f t="shared" si="78"/>
        <v>3487</v>
      </c>
    </row>
    <row r="1190" spans="1:16" x14ac:dyDescent="0.25">
      <c r="A1190" t="s">
        <v>703</v>
      </c>
      <c r="B1190">
        <v>3626</v>
      </c>
      <c r="C1190">
        <v>1679</v>
      </c>
      <c r="D1190">
        <v>1947</v>
      </c>
      <c r="E1190">
        <v>447</v>
      </c>
      <c r="F1190">
        <v>256</v>
      </c>
      <c r="G1190">
        <v>191</v>
      </c>
      <c r="H1190">
        <v>956</v>
      </c>
      <c r="I1190">
        <v>545</v>
      </c>
      <c r="J1190">
        <v>411</v>
      </c>
      <c r="K1190">
        <v>2223</v>
      </c>
      <c r="L1190">
        <v>878</v>
      </c>
      <c r="M1190">
        <v>1345</v>
      </c>
      <c r="O1190" t="s">
        <v>703</v>
      </c>
      <c r="P1190">
        <f t="shared" si="78"/>
        <v>3626</v>
      </c>
    </row>
    <row r="1191" spans="1:16" x14ac:dyDescent="0.25">
      <c r="A1191" t="s">
        <v>702</v>
      </c>
      <c r="B1191">
        <v>3574</v>
      </c>
      <c r="C1191">
        <v>1697</v>
      </c>
      <c r="D1191">
        <v>1877</v>
      </c>
      <c r="E1191">
        <v>424</v>
      </c>
      <c r="F1191">
        <v>267</v>
      </c>
      <c r="G1191">
        <v>157</v>
      </c>
      <c r="H1191">
        <v>1038</v>
      </c>
      <c r="I1191">
        <v>610</v>
      </c>
      <c r="J1191">
        <v>428</v>
      </c>
      <c r="K1191">
        <v>2112</v>
      </c>
      <c r="L1191">
        <v>820</v>
      </c>
      <c r="M1191">
        <v>1292</v>
      </c>
      <c r="O1191" t="s">
        <v>702</v>
      </c>
      <c r="P1191">
        <f t="shared" si="78"/>
        <v>3574</v>
      </c>
    </row>
    <row r="1192" spans="1:16" x14ac:dyDescent="0.25">
      <c r="A1192" t="s">
        <v>701</v>
      </c>
      <c r="B1192">
        <v>3446</v>
      </c>
      <c r="C1192">
        <v>1633</v>
      </c>
      <c r="D1192">
        <v>1813</v>
      </c>
      <c r="E1192">
        <v>472</v>
      </c>
      <c r="F1192">
        <v>264</v>
      </c>
      <c r="G1192">
        <v>208</v>
      </c>
      <c r="H1192">
        <v>929</v>
      </c>
      <c r="I1192">
        <v>514</v>
      </c>
      <c r="J1192">
        <v>415</v>
      </c>
      <c r="K1192">
        <v>2045</v>
      </c>
      <c r="L1192">
        <v>855</v>
      </c>
      <c r="M1192">
        <v>1190</v>
      </c>
      <c r="O1192" t="s">
        <v>701</v>
      </c>
      <c r="P1192">
        <f t="shared" si="78"/>
        <v>3446</v>
      </c>
    </row>
    <row r="1193" spans="1:16" x14ac:dyDescent="0.25">
      <c r="A1193" t="s">
        <v>700</v>
      </c>
      <c r="B1193">
        <v>3417</v>
      </c>
      <c r="C1193">
        <v>1627</v>
      </c>
      <c r="D1193">
        <v>1790</v>
      </c>
      <c r="E1193">
        <v>466</v>
      </c>
      <c r="F1193">
        <v>271</v>
      </c>
      <c r="G1193">
        <v>195</v>
      </c>
      <c r="H1193">
        <v>877</v>
      </c>
      <c r="I1193">
        <v>493</v>
      </c>
      <c r="J1193">
        <v>384</v>
      </c>
      <c r="K1193">
        <v>2074</v>
      </c>
      <c r="L1193">
        <v>863</v>
      </c>
      <c r="M1193">
        <v>1211</v>
      </c>
      <c r="O1193" t="s">
        <v>700</v>
      </c>
      <c r="P1193">
        <f t="shared" si="78"/>
        <v>3417</v>
      </c>
    </row>
    <row r="1194" spans="1:16" x14ac:dyDescent="0.25">
      <c r="A1194" t="s">
        <v>699</v>
      </c>
      <c r="B1194">
        <v>3328</v>
      </c>
      <c r="C1194">
        <v>1558</v>
      </c>
      <c r="D1194">
        <v>1770</v>
      </c>
      <c r="E1194">
        <v>439</v>
      </c>
      <c r="F1194">
        <v>247</v>
      </c>
      <c r="G1194">
        <v>192</v>
      </c>
      <c r="H1194">
        <v>914</v>
      </c>
      <c r="I1194">
        <v>509</v>
      </c>
      <c r="J1194">
        <v>405</v>
      </c>
      <c r="K1194">
        <v>1975</v>
      </c>
      <c r="L1194">
        <v>802</v>
      </c>
      <c r="M1194">
        <v>1173</v>
      </c>
      <c r="O1194" t="s">
        <v>699</v>
      </c>
      <c r="P1194">
        <f t="shared" si="78"/>
        <v>3328</v>
      </c>
    </row>
    <row r="1195" spans="1:16" x14ac:dyDescent="0.25">
      <c r="A1195" t="s">
        <v>698</v>
      </c>
      <c r="B1195">
        <v>3152</v>
      </c>
      <c r="C1195">
        <v>1511</v>
      </c>
      <c r="D1195">
        <v>1641</v>
      </c>
      <c r="E1195">
        <v>407</v>
      </c>
      <c r="F1195">
        <v>234</v>
      </c>
      <c r="G1195">
        <v>173</v>
      </c>
      <c r="H1195">
        <v>828</v>
      </c>
      <c r="I1195">
        <v>494</v>
      </c>
      <c r="J1195">
        <v>334</v>
      </c>
      <c r="K1195">
        <v>1917</v>
      </c>
      <c r="L1195">
        <v>783</v>
      </c>
      <c r="M1195">
        <v>1134</v>
      </c>
      <c r="O1195" t="s">
        <v>698</v>
      </c>
      <c r="P1195">
        <f t="shared" si="78"/>
        <v>3152</v>
      </c>
    </row>
    <row r="1196" spans="1:16" x14ac:dyDescent="0.25">
      <c r="A1196" t="s">
        <v>697</v>
      </c>
      <c r="B1196">
        <v>3054</v>
      </c>
      <c r="C1196">
        <v>1481</v>
      </c>
      <c r="D1196">
        <v>1573</v>
      </c>
      <c r="E1196">
        <v>436</v>
      </c>
      <c r="F1196">
        <v>249</v>
      </c>
      <c r="G1196">
        <v>187</v>
      </c>
      <c r="H1196">
        <v>886</v>
      </c>
      <c r="I1196">
        <v>506</v>
      </c>
      <c r="J1196">
        <v>380</v>
      </c>
      <c r="K1196">
        <v>1732</v>
      </c>
      <c r="L1196">
        <v>726</v>
      </c>
      <c r="M1196">
        <v>1006</v>
      </c>
      <c r="O1196" t="s">
        <v>697</v>
      </c>
      <c r="P1196">
        <f t="shared" si="78"/>
        <v>3054</v>
      </c>
    </row>
    <row r="1197" spans="1:16" x14ac:dyDescent="0.25">
      <c r="A1197" t="s">
        <v>696</v>
      </c>
      <c r="B1197">
        <v>2843</v>
      </c>
      <c r="C1197">
        <v>1350</v>
      </c>
      <c r="D1197">
        <v>1493</v>
      </c>
      <c r="E1197">
        <v>426</v>
      </c>
      <c r="F1197">
        <v>243</v>
      </c>
      <c r="G1197">
        <v>183</v>
      </c>
      <c r="H1197">
        <v>795</v>
      </c>
      <c r="I1197">
        <v>470</v>
      </c>
      <c r="J1197">
        <v>325</v>
      </c>
      <c r="K1197">
        <v>1622</v>
      </c>
      <c r="L1197">
        <v>637</v>
      </c>
      <c r="M1197">
        <v>985</v>
      </c>
      <c r="O1197" t="s">
        <v>696</v>
      </c>
      <c r="P1197">
        <f t="shared" si="78"/>
        <v>2843</v>
      </c>
    </row>
    <row r="1198" spans="1:16" x14ac:dyDescent="0.25">
      <c r="A1198" t="s">
        <v>695</v>
      </c>
      <c r="B1198">
        <v>2778</v>
      </c>
      <c r="C1198">
        <v>1327</v>
      </c>
      <c r="D1198">
        <v>1451</v>
      </c>
      <c r="E1198">
        <v>413</v>
      </c>
      <c r="F1198">
        <v>226</v>
      </c>
      <c r="G1198">
        <v>187</v>
      </c>
      <c r="H1198">
        <v>818</v>
      </c>
      <c r="I1198">
        <v>478</v>
      </c>
      <c r="J1198">
        <v>340</v>
      </c>
      <c r="K1198">
        <v>1547</v>
      </c>
      <c r="L1198">
        <v>623</v>
      </c>
      <c r="M1198">
        <v>924</v>
      </c>
      <c r="O1198" t="s">
        <v>695</v>
      </c>
      <c r="P1198">
        <f t="shared" si="78"/>
        <v>2778</v>
      </c>
    </row>
    <row r="1199" spans="1:16" x14ac:dyDescent="0.25">
      <c r="A1199" t="s">
        <v>694</v>
      </c>
      <c r="B1199">
        <v>2850</v>
      </c>
      <c r="C1199">
        <v>1405</v>
      </c>
      <c r="D1199">
        <v>1445</v>
      </c>
      <c r="E1199">
        <v>426</v>
      </c>
      <c r="F1199">
        <v>238</v>
      </c>
      <c r="G1199">
        <v>188</v>
      </c>
      <c r="H1199">
        <v>866</v>
      </c>
      <c r="I1199">
        <v>512</v>
      </c>
      <c r="J1199">
        <v>354</v>
      </c>
      <c r="K1199">
        <v>1558</v>
      </c>
      <c r="L1199">
        <v>655</v>
      </c>
      <c r="M1199">
        <v>903</v>
      </c>
      <c r="O1199" t="s">
        <v>694</v>
      </c>
      <c r="P1199">
        <f t="shared" si="78"/>
        <v>2850</v>
      </c>
    </row>
    <row r="1200" spans="1:16" x14ac:dyDescent="0.25">
      <c r="A1200" t="s">
        <v>693</v>
      </c>
      <c r="B1200">
        <v>2764</v>
      </c>
      <c r="C1200">
        <v>1308</v>
      </c>
      <c r="D1200">
        <v>1456</v>
      </c>
      <c r="E1200">
        <v>435</v>
      </c>
      <c r="F1200">
        <v>249</v>
      </c>
      <c r="G1200">
        <v>186</v>
      </c>
      <c r="H1200">
        <v>800</v>
      </c>
      <c r="I1200">
        <v>455</v>
      </c>
      <c r="J1200">
        <v>345</v>
      </c>
      <c r="K1200">
        <v>1529</v>
      </c>
      <c r="L1200">
        <v>604</v>
      </c>
      <c r="M1200">
        <v>925</v>
      </c>
      <c r="O1200" t="s">
        <v>693</v>
      </c>
      <c r="P1200">
        <f t="shared" si="78"/>
        <v>2764</v>
      </c>
    </row>
    <row r="1201" spans="1:16" x14ac:dyDescent="0.25">
      <c r="A1201" t="s">
        <v>692</v>
      </c>
      <c r="B1201">
        <v>2810</v>
      </c>
      <c r="C1201">
        <v>1381</v>
      </c>
      <c r="D1201">
        <v>1429</v>
      </c>
      <c r="E1201">
        <v>401</v>
      </c>
      <c r="F1201">
        <v>230</v>
      </c>
      <c r="G1201">
        <v>171</v>
      </c>
      <c r="H1201">
        <v>866</v>
      </c>
      <c r="I1201">
        <v>495</v>
      </c>
      <c r="J1201">
        <v>371</v>
      </c>
      <c r="K1201">
        <v>1543</v>
      </c>
      <c r="L1201">
        <v>656</v>
      </c>
      <c r="M1201">
        <v>887</v>
      </c>
      <c r="O1201" t="s">
        <v>692</v>
      </c>
      <c r="P1201">
        <f t="shared" si="78"/>
        <v>2810</v>
      </c>
    </row>
    <row r="1202" spans="1:16" x14ac:dyDescent="0.25">
      <c r="A1202" t="s">
        <v>691</v>
      </c>
      <c r="B1202">
        <v>2713</v>
      </c>
      <c r="C1202">
        <v>1326</v>
      </c>
      <c r="D1202">
        <v>1387</v>
      </c>
      <c r="E1202">
        <v>403</v>
      </c>
      <c r="F1202">
        <v>234</v>
      </c>
      <c r="G1202">
        <v>169</v>
      </c>
      <c r="H1202">
        <v>815</v>
      </c>
      <c r="I1202">
        <v>486</v>
      </c>
      <c r="J1202">
        <v>329</v>
      </c>
      <c r="K1202">
        <v>1495</v>
      </c>
      <c r="L1202">
        <v>606</v>
      </c>
      <c r="M1202">
        <v>889</v>
      </c>
      <c r="O1202" t="s">
        <v>691</v>
      </c>
      <c r="P1202">
        <f t="shared" si="78"/>
        <v>2713</v>
      </c>
    </row>
    <row r="1203" spans="1:16" x14ac:dyDescent="0.25">
      <c r="A1203" t="s">
        <v>690</v>
      </c>
      <c r="B1203">
        <v>2778</v>
      </c>
      <c r="C1203">
        <v>1320</v>
      </c>
      <c r="D1203">
        <v>1458</v>
      </c>
      <c r="E1203">
        <v>388</v>
      </c>
      <c r="F1203">
        <v>237</v>
      </c>
      <c r="G1203">
        <v>151</v>
      </c>
      <c r="H1203">
        <v>821</v>
      </c>
      <c r="I1203">
        <v>468</v>
      </c>
      <c r="J1203">
        <v>353</v>
      </c>
      <c r="K1203">
        <v>1569</v>
      </c>
      <c r="L1203">
        <v>615</v>
      </c>
      <c r="M1203">
        <v>954</v>
      </c>
      <c r="O1203" t="s">
        <v>690</v>
      </c>
      <c r="P1203">
        <f t="shared" si="78"/>
        <v>2778</v>
      </c>
    </row>
    <row r="1204" spans="1:16" x14ac:dyDescent="0.25">
      <c r="A1204" t="s">
        <v>689</v>
      </c>
      <c r="B1204">
        <v>2769</v>
      </c>
      <c r="C1204">
        <v>1359</v>
      </c>
      <c r="D1204">
        <v>1410</v>
      </c>
      <c r="E1204">
        <v>389</v>
      </c>
      <c r="F1204">
        <v>231</v>
      </c>
      <c r="G1204">
        <v>158</v>
      </c>
      <c r="H1204">
        <v>840</v>
      </c>
      <c r="I1204">
        <v>494</v>
      </c>
      <c r="J1204">
        <v>346</v>
      </c>
      <c r="K1204">
        <v>1540</v>
      </c>
      <c r="L1204">
        <v>634</v>
      </c>
      <c r="M1204">
        <v>906</v>
      </c>
      <c r="O1204" t="s">
        <v>689</v>
      </c>
      <c r="P1204">
        <f t="shared" si="78"/>
        <v>2769</v>
      </c>
    </row>
    <row r="1205" spans="1:16" x14ac:dyDescent="0.25">
      <c r="A1205" t="s">
        <v>688</v>
      </c>
      <c r="B1205">
        <v>2802</v>
      </c>
      <c r="C1205">
        <v>1320</v>
      </c>
      <c r="D1205">
        <v>1482</v>
      </c>
      <c r="E1205">
        <v>379</v>
      </c>
      <c r="F1205">
        <v>203</v>
      </c>
      <c r="G1205">
        <v>176</v>
      </c>
      <c r="H1205">
        <v>853</v>
      </c>
      <c r="I1205">
        <v>481</v>
      </c>
      <c r="J1205">
        <v>372</v>
      </c>
      <c r="K1205">
        <v>1570</v>
      </c>
      <c r="L1205">
        <v>636</v>
      </c>
      <c r="M1205">
        <v>934</v>
      </c>
      <c r="O1205" t="s">
        <v>688</v>
      </c>
      <c r="P1205">
        <f t="shared" si="78"/>
        <v>2802</v>
      </c>
    </row>
    <row r="1206" spans="1:16" x14ac:dyDescent="0.25">
      <c r="A1206" t="s">
        <v>687</v>
      </c>
      <c r="B1206">
        <v>2801</v>
      </c>
      <c r="C1206">
        <v>1348</v>
      </c>
      <c r="D1206">
        <v>1453</v>
      </c>
      <c r="E1206">
        <v>387</v>
      </c>
      <c r="F1206">
        <v>219</v>
      </c>
      <c r="G1206">
        <v>168</v>
      </c>
      <c r="H1206">
        <v>848</v>
      </c>
      <c r="I1206">
        <v>489</v>
      </c>
      <c r="J1206">
        <v>359</v>
      </c>
      <c r="K1206">
        <v>1566</v>
      </c>
      <c r="L1206">
        <v>640</v>
      </c>
      <c r="M1206">
        <v>926</v>
      </c>
      <c r="O1206" t="s">
        <v>687</v>
      </c>
      <c r="P1206">
        <f t="shared" si="78"/>
        <v>2801</v>
      </c>
    </row>
    <row r="1207" spans="1:16" x14ac:dyDescent="0.25">
      <c r="A1207" t="s">
        <v>686</v>
      </c>
      <c r="B1207">
        <v>2772</v>
      </c>
      <c r="C1207">
        <v>1361</v>
      </c>
      <c r="D1207">
        <v>1411</v>
      </c>
      <c r="E1207">
        <v>402</v>
      </c>
      <c r="F1207">
        <v>251</v>
      </c>
      <c r="G1207">
        <v>151</v>
      </c>
      <c r="H1207">
        <v>830</v>
      </c>
      <c r="I1207">
        <v>503</v>
      </c>
      <c r="J1207">
        <v>327</v>
      </c>
      <c r="K1207">
        <v>1540</v>
      </c>
      <c r="L1207">
        <v>607</v>
      </c>
      <c r="M1207">
        <v>933</v>
      </c>
      <c r="O1207" t="s">
        <v>686</v>
      </c>
      <c r="P1207">
        <f t="shared" si="78"/>
        <v>2772</v>
      </c>
    </row>
    <row r="1208" spans="1:16" x14ac:dyDescent="0.25">
      <c r="A1208" t="s">
        <v>685</v>
      </c>
      <c r="B1208">
        <v>2701</v>
      </c>
      <c r="C1208">
        <v>1296</v>
      </c>
      <c r="D1208">
        <v>1405</v>
      </c>
      <c r="E1208">
        <v>377</v>
      </c>
      <c r="F1208">
        <v>218</v>
      </c>
      <c r="G1208">
        <v>159</v>
      </c>
      <c r="H1208">
        <v>840</v>
      </c>
      <c r="I1208">
        <v>484</v>
      </c>
      <c r="J1208">
        <v>356</v>
      </c>
      <c r="K1208">
        <v>1484</v>
      </c>
      <c r="L1208">
        <v>594</v>
      </c>
      <c r="M1208">
        <v>890</v>
      </c>
      <c r="O1208" t="s">
        <v>685</v>
      </c>
      <c r="P1208">
        <f t="shared" si="78"/>
        <v>2701</v>
      </c>
    </row>
    <row r="1209" spans="1:16" x14ac:dyDescent="0.25">
      <c r="A1209" t="s">
        <v>684</v>
      </c>
      <c r="B1209">
        <v>2624</v>
      </c>
      <c r="C1209">
        <v>1229</v>
      </c>
      <c r="D1209">
        <v>1395</v>
      </c>
      <c r="E1209">
        <v>418</v>
      </c>
      <c r="F1209">
        <v>242</v>
      </c>
      <c r="G1209">
        <v>176</v>
      </c>
      <c r="H1209">
        <v>749</v>
      </c>
      <c r="I1209">
        <v>419</v>
      </c>
      <c r="J1209">
        <v>330</v>
      </c>
      <c r="K1209">
        <v>1457</v>
      </c>
      <c r="L1209">
        <v>568</v>
      </c>
      <c r="M1209">
        <v>889</v>
      </c>
      <c r="O1209" t="s">
        <v>684</v>
      </c>
      <c r="P1209">
        <f t="shared" ref="P1209:P1272" si="79">B1209</f>
        <v>2624</v>
      </c>
    </row>
    <row r="1210" spans="1:16" x14ac:dyDescent="0.25">
      <c r="A1210" t="s">
        <v>683</v>
      </c>
      <c r="B1210">
        <v>2643</v>
      </c>
      <c r="C1210">
        <v>1280</v>
      </c>
      <c r="D1210">
        <v>1363</v>
      </c>
      <c r="E1210">
        <v>400</v>
      </c>
      <c r="F1210">
        <v>208</v>
      </c>
      <c r="G1210">
        <v>192</v>
      </c>
      <c r="H1210">
        <v>794</v>
      </c>
      <c r="I1210">
        <v>471</v>
      </c>
      <c r="J1210">
        <v>323</v>
      </c>
      <c r="K1210">
        <v>1449</v>
      </c>
      <c r="L1210">
        <v>601</v>
      </c>
      <c r="M1210">
        <v>848</v>
      </c>
      <c r="O1210" t="s">
        <v>683</v>
      </c>
      <c r="P1210">
        <f t="shared" si="79"/>
        <v>2643</v>
      </c>
    </row>
    <row r="1211" spans="1:16" x14ac:dyDescent="0.25">
      <c r="A1211" t="s">
        <v>682</v>
      </c>
      <c r="B1211">
        <v>2627</v>
      </c>
      <c r="C1211">
        <v>1268</v>
      </c>
      <c r="D1211">
        <v>1359</v>
      </c>
      <c r="E1211">
        <v>415</v>
      </c>
      <c r="F1211">
        <v>235</v>
      </c>
      <c r="G1211">
        <v>180</v>
      </c>
      <c r="H1211">
        <v>803</v>
      </c>
      <c r="I1211">
        <v>448</v>
      </c>
      <c r="J1211">
        <v>355</v>
      </c>
      <c r="K1211">
        <v>1409</v>
      </c>
      <c r="L1211">
        <v>585</v>
      </c>
      <c r="M1211">
        <v>824</v>
      </c>
      <c r="O1211" t="s">
        <v>682</v>
      </c>
      <c r="P1211">
        <f t="shared" si="79"/>
        <v>2627</v>
      </c>
    </row>
    <row r="1212" spans="1:16" x14ac:dyDescent="0.25">
      <c r="A1212" t="s">
        <v>681</v>
      </c>
      <c r="B1212">
        <v>2691</v>
      </c>
      <c r="C1212">
        <v>1350</v>
      </c>
      <c r="D1212">
        <v>1341</v>
      </c>
      <c r="E1212">
        <v>435</v>
      </c>
      <c r="F1212">
        <v>253</v>
      </c>
      <c r="G1212">
        <v>182</v>
      </c>
      <c r="H1212">
        <v>785</v>
      </c>
      <c r="I1212">
        <v>469</v>
      </c>
      <c r="J1212">
        <v>316</v>
      </c>
      <c r="K1212">
        <v>1471</v>
      </c>
      <c r="L1212">
        <v>628</v>
      </c>
      <c r="M1212">
        <v>843</v>
      </c>
      <c r="O1212" t="s">
        <v>681</v>
      </c>
      <c r="P1212">
        <f t="shared" si="79"/>
        <v>2691</v>
      </c>
    </row>
    <row r="1213" spans="1:16" x14ac:dyDescent="0.25">
      <c r="A1213" t="s">
        <v>680</v>
      </c>
      <c r="B1213">
        <v>2697</v>
      </c>
      <c r="C1213">
        <v>1287</v>
      </c>
      <c r="D1213">
        <v>1410</v>
      </c>
      <c r="E1213">
        <v>401</v>
      </c>
      <c r="F1213">
        <v>231</v>
      </c>
      <c r="G1213">
        <v>170</v>
      </c>
      <c r="H1213">
        <v>816</v>
      </c>
      <c r="I1213">
        <v>453</v>
      </c>
      <c r="J1213">
        <v>363</v>
      </c>
      <c r="K1213">
        <v>1480</v>
      </c>
      <c r="L1213">
        <v>603</v>
      </c>
      <c r="M1213">
        <v>877</v>
      </c>
      <c r="O1213" t="s">
        <v>680</v>
      </c>
      <c r="P1213">
        <f t="shared" si="79"/>
        <v>2697</v>
      </c>
    </row>
    <row r="1214" spans="1:16" x14ac:dyDescent="0.25">
      <c r="A1214" t="s">
        <v>679</v>
      </c>
      <c r="B1214">
        <v>2520</v>
      </c>
      <c r="C1214">
        <v>1247</v>
      </c>
      <c r="D1214">
        <v>1273</v>
      </c>
      <c r="E1214">
        <v>397</v>
      </c>
      <c r="F1214">
        <v>214</v>
      </c>
      <c r="G1214">
        <v>183</v>
      </c>
      <c r="H1214">
        <v>758</v>
      </c>
      <c r="I1214">
        <v>450</v>
      </c>
      <c r="J1214">
        <v>308</v>
      </c>
      <c r="K1214">
        <v>1365</v>
      </c>
      <c r="L1214">
        <v>583</v>
      </c>
      <c r="M1214">
        <v>782</v>
      </c>
      <c r="O1214" t="s">
        <v>679</v>
      </c>
      <c r="P1214">
        <f t="shared" si="79"/>
        <v>2520</v>
      </c>
    </row>
    <row r="1215" spans="1:16" x14ac:dyDescent="0.25">
      <c r="A1215" t="s">
        <v>678</v>
      </c>
      <c r="B1215">
        <v>2674</v>
      </c>
      <c r="C1215">
        <v>1318</v>
      </c>
      <c r="D1215">
        <v>1356</v>
      </c>
      <c r="E1215">
        <v>397</v>
      </c>
      <c r="F1215">
        <v>234</v>
      </c>
      <c r="G1215">
        <v>163</v>
      </c>
      <c r="H1215">
        <v>832</v>
      </c>
      <c r="I1215">
        <v>487</v>
      </c>
      <c r="J1215">
        <v>345</v>
      </c>
      <c r="K1215">
        <v>1445</v>
      </c>
      <c r="L1215">
        <v>597</v>
      </c>
      <c r="M1215">
        <v>848</v>
      </c>
      <c r="O1215" t="s">
        <v>678</v>
      </c>
      <c r="P1215">
        <f t="shared" si="79"/>
        <v>2674</v>
      </c>
    </row>
    <row r="1216" spans="1:16" x14ac:dyDescent="0.25">
      <c r="A1216" t="s">
        <v>677</v>
      </c>
      <c r="B1216">
        <v>2571</v>
      </c>
      <c r="C1216">
        <v>1247</v>
      </c>
      <c r="D1216">
        <v>1324</v>
      </c>
      <c r="E1216">
        <v>384</v>
      </c>
      <c r="F1216">
        <v>225</v>
      </c>
      <c r="G1216">
        <v>159</v>
      </c>
      <c r="H1216">
        <v>819</v>
      </c>
      <c r="I1216">
        <v>474</v>
      </c>
      <c r="J1216">
        <v>345</v>
      </c>
      <c r="K1216">
        <v>1368</v>
      </c>
      <c r="L1216">
        <v>548</v>
      </c>
      <c r="M1216">
        <v>820</v>
      </c>
      <c r="O1216" t="s">
        <v>677</v>
      </c>
      <c r="P1216">
        <f t="shared" si="79"/>
        <v>2571</v>
      </c>
    </row>
    <row r="1217" spans="1:16" x14ac:dyDescent="0.25">
      <c r="A1217" t="s">
        <v>676</v>
      </c>
      <c r="B1217">
        <v>2510</v>
      </c>
      <c r="C1217">
        <v>1244</v>
      </c>
      <c r="D1217">
        <v>1266</v>
      </c>
      <c r="E1217">
        <v>386</v>
      </c>
      <c r="F1217">
        <v>229</v>
      </c>
      <c r="G1217">
        <v>157</v>
      </c>
      <c r="H1217">
        <v>775</v>
      </c>
      <c r="I1217">
        <v>472</v>
      </c>
      <c r="J1217">
        <v>303</v>
      </c>
      <c r="K1217">
        <v>1349</v>
      </c>
      <c r="L1217">
        <v>543</v>
      </c>
      <c r="M1217">
        <v>806</v>
      </c>
      <c r="O1217" t="s">
        <v>676</v>
      </c>
      <c r="P1217">
        <f t="shared" si="79"/>
        <v>2510</v>
      </c>
    </row>
    <row r="1218" spans="1:16" x14ac:dyDescent="0.25">
      <c r="A1218" t="s">
        <v>675</v>
      </c>
      <c r="B1218">
        <v>2657</v>
      </c>
      <c r="C1218">
        <v>1275</v>
      </c>
      <c r="D1218">
        <v>1382</v>
      </c>
      <c r="E1218">
        <v>416</v>
      </c>
      <c r="F1218">
        <v>242</v>
      </c>
      <c r="G1218">
        <v>174</v>
      </c>
      <c r="H1218">
        <v>838</v>
      </c>
      <c r="I1218">
        <v>485</v>
      </c>
      <c r="J1218">
        <v>353</v>
      </c>
      <c r="K1218">
        <v>1403</v>
      </c>
      <c r="L1218">
        <v>548</v>
      </c>
      <c r="M1218">
        <v>855</v>
      </c>
      <c r="O1218" t="s">
        <v>675</v>
      </c>
      <c r="P1218">
        <f t="shared" si="79"/>
        <v>2657</v>
      </c>
    </row>
    <row r="1219" spans="1:16" x14ac:dyDescent="0.25">
      <c r="A1219" t="s">
        <v>674</v>
      </c>
      <c r="B1219">
        <v>2540</v>
      </c>
      <c r="C1219">
        <v>1262</v>
      </c>
      <c r="D1219">
        <v>1278</v>
      </c>
      <c r="E1219">
        <v>404</v>
      </c>
      <c r="F1219">
        <v>257</v>
      </c>
      <c r="G1219">
        <v>147</v>
      </c>
      <c r="H1219">
        <v>795</v>
      </c>
      <c r="I1219">
        <v>460</v>
      </c>
      <c r="J1219">
        <v>335</v>
      </c>
      <c r="K1219">
        <v>1341</v>
      </c>
      <c r="L1219">
        <v>545</v>
      </c>
      <c r="M1219">
        <v>796</v>
      </c>
      <c r="O1219" t="s">
        <v>674</v>
      </c>
      <c r="P1219">
        <f t="shared" si="79"/>
        <v>2540</v>
      </c>
    </row>
    <row r="1220" spans="1:16" x14ac:dyDescent="0.25">
      <c r="A1220" t="s">
        <v>673</v>
      </c>
      <c r="B1220">
        <v>2545</v>
      </c>
      <c r="C1220">
        <v>1247</v>
      </c>
      <c r="D1220">
        <v>1298</v>
      </c>
      <c r="E1220">
        <v>384</v>
      </c>
      <c r="F1220">
        <v>231</v>
      </c>
      <c r="G1220">
        <v>153</v>
      </c>
      <c r="H1220">
        <v>763</v>
      </c>
      <c r="I1220">
        <v>447</v>
      </c>
      <c r="J1220">
        <v>316</v>
      </c>
      <c r="K1220">
        <v>1398</v>
      </c>
      <c r="L1220">
        <v>569</v>
      </c>
      <c r="M1220">
        <v>829</v>
      </c>
      <c r="O1220" t="s">
        <v>673</v>
      </c>
      <c r="P1220">
        <f t="shared" si="79"/>
        <v>2545</v>
      </c>
    </row>
    <row r="1221" spans="1:16" x14ac:dyDescent="0.25">
      <c r="A1221" t="s">
        <v>672</v>
      </c>
      <c r="B1221">
        <v>2576</v>
      </c>
      <c r="C1221">
        <v>1288</v>
      </c>
      <c r="D1221">
        <v>1288</v>
      </c>
      <c r="E1221">
        <v>401</v>
      </c>
      <c r="F1221">
        <v>232</v>
      </c>
      <c r="G1221">
        <v>169</v>
      </c>
      <c r="H1221">
        <v>790</v>
      </c>
      <c r="I1221">
        <v>490</v>
      </c>
      <c r="J1221">
        <v>300</v>
      </c>
      <c r="K1221">
        <v>1385</v>
      </c>
      <c r="L1221">
        <v>566</v>
      </c>
      <c r="M1221">
        <v>819</v>
      </c>
      <c r="O1221" t="s">
        <v>672</v>
      </c>
      <c r="P1221">
        <f t="shared" si="79"/>
        <v>2576</v>
      </c>
    </row>
    <row r="1222" spans="1:16" x14ac:dyDescent="0.25">
      <c r="A1222" t="s">
        <v>671</v>
      </c>
      <c r="B1222">
        <v>2570</v>
      </c>
      <c r="C1222">
        <v>1277</v>
      </c>
      <c r="D1222">
        <v>1293</v>
      </c>
      <c r="E1222">
        <v>384</v>
      </c>
      <c r="F1222">
        <v>218</v>
      </c>
      <c r="G1222">
        <v>166</v>
      </c>
      <c r="H1222">
        <v>846</v>
      </c>
      <c r="I1222">
        <v>500</v>
      </c>
      <c r="J1222">
        <v>346</v>
      </c>
      <c r="K1222">
        <v>1340</v>
      </c>
      <c r="L1222">
        <v>559</v>
      </c>
      <c r="M1222">
        <v>781</v>
      </c>
      <c r="O1222" t="s">
        <v>671</v>
      </c>
      <c r="P1222">
        <f t="shared" si="79"/>
        <v>2570</v>
      </c>
    </row>
    <row r="1223" spans="1:16" x14ac:dyDescent="0.25">
      <c r="A1223" t="s">
        <v>670</v>
      </c>
      <c r="B1223">
        <v>2707</v>
      </c>
      <c r="C1223">
        <v>1340</v>
      </c>
      <c r="D1223">
        <v>1367</v>
      </c>
      <c r="E1223">
        <v>416</v>
      </c>
      <c r="F1223">
        <v>234</v>
      </c>
      <c r="G1223">
        <v>182</v>
      </c>
      <c r="H1223">
        <v>864</v>
      </c>
      <c r="I1223">
        <v>509</v>
      </c>
      <c r="J1223">
        <v>355</v>
      </c>
      <c r="K1223">
        <v>1427</v>
      </c>
      <c r="L1223">
        <v>597</v>
      </c>
      <c r="M1223">
        <v>830</v>
      </c>
      <c r="O1223" t="s">
        <v>670</v>
      </c>
      <c r="P1223">
        <f t="shared" si="79"/>
        <v>2707</v>
      </c>
    </row>
    <row r="1224" spans="1:16" x14ac:dyDescent="0.25">
      <c r="A1224" t="s">
        <v>669</v>
      </c>
      <c r="B1224">
        <v>2715</v>
      </c>
      <c r="C1224">
        <v>1354</v>
      </c>
      <c r="D1224">
        <v>1361</v>
      </c>
      <c r="E1224">
        <v>443</v>
      </c>
      <c r="F1224">
        <v>260</v>
      </c>
      <c r="G1224">
        <v>183</v>
      </c>
      <c r="H1224">
        <v>854</v>
      </c>
      <c r="I1224">
        <v>509</v>
      </c>
      <c r="J1224">
        <v>345</v>
      </c>
      <c r="K1224">
        <v>1418</v>
      </c>
      <c r="L1224">
        <v>585</v>
      </c>
      <c r="M1224">
        <v>833</v>
      </c>
      <c r="O1224" t="s">
        <v>669</v>
      </c>
      <c r="P1224">
        <f t="shared" si="79"/>
        <v>2715</v>
      </c>
    </row>
    <row r="1225" spans="1:16" x14ac:dyDescent="0.25">
      <c r="A1225" t="s">
        <v>668</v>
      </c>
      <c r="B1225">
        <v>2669</v>
      </c>
      <c r="C1225">
        <v>1310</v>
      </c>
      <c r="D1225">
        <v>1359</v>
      </c>
      <c r="E1225">
        <v>401</v>
      </c>
      <c r="F1225">
        <v>243</v>
      </c>
      <c r="G1225">
        <v>158</v>
      </c>
      <c r="H1225">
        <v>823</v>
      </c>
      <c r="I1225">
        <v>487</v>
      </c>
      <c r="J1225">
        <v>336</v>
      </c>
      <c r="K1225">
        <v>1445</v>
      </c>
      <c r="L1225">
        <v>580</v>
      </c>
      <c r="M1225">
        <v>865</v>
      </c>
      <c r="O1225" t="s">
        <v>668</v>
      </c>
      <c r="P1225">
        <f t="shared" si="79"/>
        <v>2669</v>
      </c>
    </row>
    <row r="1226" spans="1:16" x14ac:dyDescent="0.25">
      <c r="A1226" t="s">
        <v>667</v>
      </c>
      <c r="B1226">
        <v>2641</v>
      </c>
      <c r="C1226">
        <v>1330</v>
      </c>
      <c r="D1226">
        <v>1311</v>
      </c>
      <c r="E1226">
        <v>421</v>
      </c>
      <c r="F1226">
        <v>254</v>
      </c>
      <c r="G1226">
        <v>167</v>
      </c>
      <c r="H1226">
        <v>793</v>
      </c>
      <c r="I1226">
        <v>497</v>
      </c>
      <c r="J1226">
        <v>296</v>
      </c>
      <c r="K1226">
        <v>1427</v>
      </c>
      <c r="L1226">
        <v>579</v>
      </c>
      <c r="M1226">
        <v>848</v>
      </c>
      <c r="O1226" t="s">
        <v>667</v>
      </c>
      <c r="P1226">
        <f t="shared" si="79"/>
        <v>2641</v>
      </c>
    </row>
    <row r="1227" spans="1:16" x14ac:dyDescent="0.25">
      <c r="A1227" t="s">
        <v>666</v>
      </c>
      <c r="B1227">
        <v>2763</v>
      </c>
      <c r="C1227">
        <v>1374</v>
      </c>
      <c r="D1227">
        <v>1389</v>
      </c>
      <c r="E1227">
        <v>416</v>
      </c>
      <c r="F1227">
        <v>238</v>
      </c>
      <c r="G1227">
        <v>178</v>
      </c>
      <c r="H1227">
        <v>877</v>
      </c>
      <c r="I1227">
        <v>533</v>
      </c>
      <c r="J1227">
        <v>344</v>
      </c>
      <c r="K1227">
        <v>1470</v>
      </c>
      <c r="L1227">
        <v>603</v>
      </c>
      <c r="M1227">
        <v>867</v>
      </c>
      <c r="O1227" t="s">
        <v>666</v>
      </c>
      <c r="P1227">
        <f t="shared" si="79"/>
        <v>2763</v>
      </c>
    </row>
    <row r="1228" spans="1:16" x14ac:dyDescent="0.25">
      <c r="A1228" t="s">
        <v>665</v>
      </c>
      <c r="B1228">
        <v>2706</v>
      </c>
      <c r="C1228">
        <v>1299</v>
      </c>
      <c r="D1228">
        <v>1407</v>
      </c>
      <c r="E1228">
        <v>394</v>
      </c>
      <c r="F1228">
        <v>211</v>
      </c>
      <c r="G1228">
        <v>183</v>
      </c>
      <c r="H1228">
        <v>832</v>
      </c>
      <c r="I1228">
        <v>485</v>
      </c>
      <c r="J1228">
        <v>347</v>
      </c>
      <c r="K1228">
        <v>1480</v>
      </c>
      <c r="L1228">
        <v>603</v>
      </c>
      <c r="M1228">
        <v>877</v>
      </c>
      <c r="O1228" t="s">
        <v>665</v>
      </c>
      <c r="P1228">
        <f t="shared" si="79"/>
        <v>2706</v>
      </c>
    </row>
    <row r="1229" spans="1:16" x14ac:dyDescent="0.25">
      <c r="A1229" t="s">
        <v>664</v>
      </c>
      <c r="B1229">
        <v>2676</v>
      </c>
      <c r="C1229">
        <v>1286</v>
      </c>
      <c r="D1229">
        <v>1390</v>
      </c>
      <c r="E1229">
        <v>397</v>
      </c>
      <c r="F1229">
        <v>193</v>
      </c>
      <c r="G1229">
        <v>204</v>
      </c>
      <c r="H1229">
        <v>791</v>
      </c>
      <c r="I1229">
        <v>478</v>
      </c>
      <c r="J1229">
        <v>313</v>
      </c>
      <c r="K1229">
        <v>1488</v>
      </c>
      <c r="L1229">
        <v>615</v>
      </c>
      <c r="M1229">
        <v>873</v>
      </c>
      <c r="O1229" t="s">
        <v>664</v>
      </c>
      <c r="P1229">
        <f t="shared" si="79"/>
        <v>2676</v>
      </c>
    </row>
    <row r="1230" spans="1:16" x14ac:dyDescent="0.25">
      <c r="A1230" t="s">
        <v>663</v>
      </c>
      <c r="B1230">
        <v>2726</v>
      </c>
      <c r="C1230">
        <v>1327</v>
      </c>
      <c r="D1230">
        <v>1399</v>
      </c>
      <c r="E1230">
        <v>427</v>
      </c>
      <c r="F1230">
        <v>257</v>
      </c>
      <c r="G1230">
        <v>170</v>
      </c>
      <c r="H1230">
        <v>798</v>
      </c>
      <c r="I1230">
        <v>465</v>
      </c>
      <c r="J1230">
        <v>333</v>
      </c>
      <c r="K1230">
        <v>1501</v>
      </c>
      <c r="L1230">
        <v>605</v>
      </c>
      <c r="M1230">
        <v>896</v>
      </c>
      <c r="O1230" t="s">
        <v>663</v>
      </c>
      <c r="P1230">
        <f t="shared" si="79"/>
        <v>2726</v>
      </c>
    </row>
    <row r="1231" spans="1:16" x14ac:dyDescent="0.25">
      <c r="A1231" t="s">
        <v>662</v>
      </c>
      <c r="B1231">
        <v>2797</v>
      </c>
      <c r="C1231">
        <v>1353</v>
      </c>
      <c r="D1231">
        <v>1444</v>
      </c>
      <c r="E1231">
        <v>445</v>
      </c>
      <c r="F1231">
        <v>273</v>
      </c>
      <c r="G1231">
        <v>172</v>
      </c>
      <c r="H1231">
        <v>795</v>
      </c>
      <c r="I1231">
        <v>449</v>
      </c>
      <c r="J1231">
        <v>346</v>
      </c>
      <c r="K1231">
        <v>1557</v>
      </c>
      <c r="L1231">
        <v>631</v>
      </c>
      <c r="M1231">
        <v>926</v>
      </c>
      <c r="O1231" t="s">
        <v>662</v>
      </c>
      <c r="P1231">
        <f t="shared" si="79"/>
        <v>2797</v>
      </c>
    </row>
    <row r="1232" spans="1:16" x14ac:dyDescent="0.25">
      <c r="A1232" t="s">
        <v>661</v>
      </c>
      <c r="B1232">
        <v>2916</v>
      </c>
      <c r="C1232">
        <v>1376</v>
      </c>
      <c r="D1232">
        <v>1540</v>
      </c>
      <c r="E1232">
        <v>430</v>
      </c>
      <c r="F1232">
        <v>244</v>
      </c>
      <c r="G1232">
        <v>186</v>
      </c>
      <c r="H1232">
        <v>911</v>
      </c>
      <c r="I1232">
        <v>527</v>
      </c>
      <c r="J1232">
        <v>384</v>
      </c>
      <c r="K1232">
        <v>1575</v>
      </c>
      <c r="L1232">
        <v>605</v>
      </c>
      <c r="M1232">
        <v>970</v>
      </c>
      <c r="O1232" t="s">
        <v>661</v>
      </c>
      <c r="P1232">
        <f t="shared" si="79"/>
        <v>2916</v>
      </c>
    </row>
    <row r="1233" spans="1:16" x14ac:dyDescent="0.25">
      <c r="A1233" t="s">
        <v>660</v>
      </c>
      <c r="B1233">
        <v>2917</v>
      </c>
      <c r="C1233">
        <v>1444</v>
      </c>
      <c r="D1233">
        <v>1473</v>
      </c>
      <c r="E1233">
        <v>411</v>
      </c>
      <c r="F1233">
        <v>243</v>
      </c>
      <c r="G1233">
        <v>168</v>
      </c>
      <c r="H1233">
        <v>912</v>
      </c>
      <c r="I1233">
        <v>535</v>
      </c>
      <c r="J1233">
        <v>377</v>
      </c>
      <c r="K1233">
        <v>1594</v>
      </c>
      <c r="L1233">
        <v>666</v>
      </c>
      <c r="M1233">
        <v>928</v>
      </c>
      <c r="O1233" t="s">
        <v>660</v>
      </c>
      <c r="P1233">
        <f t="shared" si="79"/>
        <v>2917</v>
      </c>
    </row>
    <row r="1234" spans="1:16" x14ac:dyDescent="0.25">
      <c r="A1234" t="s">
        <v>659</v>
      </c>
      <c r="B1234">
        <v>2886</v>
      </c>
      <c r="C1234">
        <v>1464</v>
      </c>
      <c r="D1234">
        <v>1422</v>
      </c>
      <c r="E1234">
        <v>419</v>
      </c>
      <c r="F1234">
        <v>265</v>
      </c>
      <c r="G1234">
        <v>154</v>
      </c>
      <c r="H1234">
        <v>880</v>
      </c>
      <c r="I1234">
        <v>543</v>
      </c>
      <c r="J1234">
        <v>337</v>
      </c>
      <c r="K1234">
        <v>1587</v>
      </c>
      <c r="L1234">
        <v>656</v>
      </c>
      <c r="M1234">
        <v>931</v>
      </c>
      <c r="O1234" t="s">
        <v>659</v>
      </c>
      <c r="P1234">
        <f t="shared" si="79"/>
        <v>2886</v>
      </c>
    </row>
    <row r="1235" spans="1:16" x14ac:dyDescent="0.25">
      <c r="A1235" t="s">
        <v>658</v>
      </c>
      <c r="B1235">
        <v>3027</v>
      </c>
      <c r="C1235">
        <v>1487</v>
      </c>
      <c r="D1235">
        <v>1540</v>
      </c>
      <c r="E1235">
        <v>457</v>
      </c>
      <c r="F1235">
        <v>280</v>
      </c>
      <c r="G1235">
        <v>177</v>
      </c>
      <c r="H1235">
        <v>899</v>
      </c>
      <c r="I1235">
        <v>510</v>
      </c>
      <c r="J1235">
        <v>389</v>
      </c>
      <c r="K1235">
        <v>1671</v>
      </c>
      <c r="L1235">
        <v>697</v>
      </c>
      <c r="M1235">
        <v>974</v>
      </c>
      <c r="O1235" t="s">
        <v>658</v>
      </c>
      <c r="P1235">
        <f t="shared" si="79"/>
        <v>3027</v>
      </c>
    </row>
    <row r="1236" spans="1:16" x14ac:dyDescent="0.25">
      <c r="A1236" t="s">
        <v>657</v>
      </c>
      <c r="B1236">
        <v>3218</v>
      </c>
      <c r="C1236">
        <v>1572</v>
      </c>
      <c r="D1236">
        <v>1646</v>
      </c>
      <c r="E1236">
        <v>458</v>
      </c>
      <c r="F1236">
        <v>269</v>
      </c>
      <c r="G1236">
        <v>189</v>
      </c>
      <c r="H1236">
        <v>1017</v>
      </c>
      <c r="I1236">
        <v>560</v>
      </c>
      <c r="J1236">
        <v>457</v>
      </c>
      <c r="K1236">
        <v>1743</v>
      </c>
      <c r="L1236">
        <v>743</v>
      </c>
      <c r="M1236">
        <v>1000</v>
      </c>
      <c r="O1236" t="s">
        <v>657</v>
      </c>
      <c r="P1236">
        <f t="shared" si="79"/>
        <v>3218</v>
      </c>
    </row>
    <row r="1237" spans="1:16" x14ac:dyDescent="0.25">
      <c r="A1237" t="s">
        <v>656</v>
      </c>
      <c r="B1237">
        <v>3079</v>
      </c>
      <c r="C1237">
        <v>1442</v>
      </c>
      <c r="D1237">
        <v>1637</v>
      </c>
      <c r="E1237">
        <v>424</v>
      </c>
      <c r="F1237">
        <v>243</v>
      </c>
      <c r="G1237">
        <v>181</v>
      </c>
      <c r="H1237">
        <v>918</v>
      </c>
      <c r="I1237">
        <v>527</v>
      </c>
      <c r="J1237">
        <v>391</v>
      </c>
      <c r="K1237">
        <v>1737</v>
      </c>
      <c r="L1237">
        <v>672</v>
      </c>
      <c r="M1237">
        <v>1065</v>
      </c>
      <c r="O1237" t="s">
        <v>656</v>
      </c>
      <c r="P1237">
        <f t="shared" si="79"/>
        <v>3079</v>
      </c>
    </row>
    <row r="1238" spans="1:16" x14ac:dyDescent="0.25">
      <c r="A1238" t="s">
        <v>655</v>
      </c>
      <c r="B1238">
        <v>3187</v>
      </c>
      <c r="C1238">
        <v>1520</v>
      </c>
      <c r="D1238">
        <v>1667</v>
      </c>
      <c r="E1238">
        <v>437</v>
      </c>
      <c r="F1238">
        <v>249</v>
      </c>
      <c r="G1238">
        <v>188</v>
      </c>
      <c r="H1238">
        <v>934</v>
      </c>
      <c r="I1238">
        <v>514</v>
      </c>
      <c r="J1238">
        <v>420</v>
      </c>
      <c r="K1238">
        <v>1816</v>
      </c>
      <c r="L1238">
        <v>757</v>
      </c>
      <c r="M1238">
        <v>1059</v>
      </c>
      <c r="O1238" t="s">
        <v>655</v>
      </c>
      <c r="P1238">
        <f t="shared" si="79"/>
        <v>3187</v>
      </c>
    </row>
    <row r="1239" spans="1:16" x14ac:dyDescent="0.25">
      <c r="A1239">
        <v>2017</v>
      </c>
      <c r="B1239">
        <v>150214</v>
      </c>
      <c r="C1239">
        <v>72661</v>
      </c>
      <c r="D1239">
        <v>77553</v>
      </c>
      <c r="E1239">
        <v>21694</v>
      </c>
      <c r="F1239">
        <v>12556</v>
      </c>
      <c r="G1239">
        <v>9138</v>
      </c>
      <c r="H1239">
        <v>44425</v>
      </c>
      <c r="I1239">
        <v>25841</v>
      </c>
      <c r="J1239">
        <v>18584</v>
      </c>
      <c r="K1239">
        <v>84095</v>
      </c>
      <c r="L1239">
        <v>34264</v>
      </c>
      <c r="M1239">
        <v>49831</v>
      </c>
      <c r="O1239">
        <v>2017</v>
      </c>
      <c r="P1239">
        <f t="shared" si="79"/>
        <v>150214</v>
      </c>
    </row>
    <row r="1240" spans="1:16" x14ac:dyDescent="0.25">
      <c r="A1240" t="s">
        <v>654</v>
      </c>
      <c r="B1240">
        <v>3343</v>
      </c>
      <c r="C1240">
        <v>1557</v>
      </c>
      <c r="D1240">
        <v>1786</v>
      </c>
      <c r="E1240">
        <v>431</v>
      </c>
      <c r="F1240">
        <v>271</v>
      </c>
      <c r="G1240">
        <v>160</v>
      </c>
      <c r="H1240">
        <v>932</v>
      </c>
      <c r="I1240">
        <v>532</v>
      </c>
      <c r="J1240">
        <v>400</v>
      </c>
      <c r="K1240">
        <v>1980</v>
      </c>
      <c r="L1240">
        <v>754</v>
      </c>
      <c r="M1240">
        <v>1226</v>
      </c>
      <c r="O1240" t="s">
        <v>654</v>
      </c>
      <c r="P1240">
        <f t="shared" si="79"/>
        <v>3343</v>
      </c>
    </row>
    <row r="1241" spans="1:16" x14ac:dyDescent="0.25">
      <c r="A1241" t="s">
        <v>653</v>
      </c>
      <c r="B1241">
        <v>3359</v>
      </c>
      <c r="C1241">
        <v>1592</v>
      </c>
      <c r="D1241">
        <v>1767</v>
      </c>
      <c r="E1241">
        <v>406</v>
      </c>
      <c r="F1241">
        <v>240</v>
      </c>
      <c r="G1241">
        <v>166</v>
      </c>
      <c r="H1241">
        <v>926</v>
      </c>
      <c r="I1241">
        <v>508</v>
      </c>
      <c r="J1241">
        <v>418</v>
      </c>
      <c r="K1241">
        <v>2027</v>
      </c>
      <c r="L1241">
        <v>844</v>
      </c>
      <c r="M1241">
        <v>1183</v>
      </c>
      <c r="O1241" t="s">
        <v>653</v>
      </c>
      <c r="P1241">
        <f t="shared" si="79"/>
        <v>3359</v>
      </c>
    </row>
    <row r="1242" spans="1:16" x14ac:dyDescent="0.25">
      <c r="A1242" t="s">
        <v>652</v>
      </c>
      <c r="B1242">
        <v>3364</v>
      </c>
      <c r="C1242">
        <v>1620</v>
      </c>
      <c r="D1242">
        <v>1744</v>
      </c>
      <c r="E1242">
        <v>423</v>
      </c>
      <c r="F1242">
        <v>240</v>
      </c>
      <c r="G1242">
        <v>183</v>
      </c>
      <c r="H1242">
        <v>983</v>
      </c>
      <c r="I1242">
        <v>581</v>
      </c>
      <c r="J1242">
        <v>402</v>
      </c>
      <c r="K1242">
        <v>1958</v>
      </c>
      <c r="L1242">
        <v>799</v>
      </c>
      <c r="M1242">
        <v>1159</v>
      </c>
      <c r="O1242" t="s">
        <v>652</v>
      </c>
      <c r="P1242">
        <f t="shared" si="79"/>
        <v>3364</v>
      </c>
    </row>
    <row r="1243" spans="1:16" x14ac:dyDescent="0.25">
      <c r="A1243" t="s">
        <v>651</v>
      </c>
      <c r="B1243">
        <v>3322</v>
      </c>
      <c r="C1243">
        <v>1650</v>
      </c>
      <c r="D1243">
        <v>1672</v>
      </c>
      <c r="E1243">
        <v>408</v>
      </c>
      <c r="F1243">
        <v>245</v>
      </c>
      <c r="G1243">
        <v>163</v>
      </c>
      <c r="H1243">
        <v>936</v>
      </c>
      <c r="I1243">
        <v>550</v>
      </c>
      <c r="J1243">
        <v>386</v>
      </c>
      <c r="K1243">
        <v>1978</v>
      </c>
      <c r="L1243">
        <v>855</v>
      </c>
      <c r="M1243">
        <v>1123</v>
      </c>
      <c r="O1243" t="s">
        <v>651</v>
      </c>
      <c r="P1243">
        <f t="shared" si="79"/>
        <v>3322</v>
      </c>
    </row>
    <row r="1244" spans="1:16" x14ac:dyDescent="0.25">
      <c r="A1244" t="s">
        <v>650</v>
      </c>
      <c r="B1244">
        <v>3403</v>
      </c>
      <c r="C1244">
        <v>1559</v>
      </c>
      <c r="D1244">
        <v>1844</v>
      </c>
      <c r="E1244">
        <v>456</v>
      </c>
      <c r="F1244">
        <v>264</v>
      </c>
      <c r="G1244">
        <v>192</v>
      </c>
      <c r="H1244">
        <v>921</v>
      </c>
      <c r="I1244">
        <v>530</v>
      </c>
      <c r="J1244">
        <v>391</v>
      </c>
      <c r="K1244">
        <v>2026</v>
      </c>
      <c r="L1244">
        <v>765</v>
      </c>
      <c r="M1244">
        <v>1261</v>
      </c>
      <c r="O1244" t="s">
        <v>650</v>
      </c>
      <c r="P1244">
        <f t="shared" si="79"/>
        <v>3403</v>
      </c>
    </row>
    <row r="1245" spans="1:16" x14ac:dyDescent="0.25">
      <c r="A1245" t="s">
        <v>649</v>
      </c>
      <c r="B1245">
        <v>3513</v>
      </c>
      <c r="C1245">
        <v>1640</v>
      </c>
      <c r="D1245">
        <v>1873</v>
      </c>
      <c r="E1245">
        <v>443</v>
      </c>
      <c r="F1245">
        <v>253</v>
      </c>
      <c r="G1245">
        <v>190</v>
      </c>
      <c r="H1245">
        <v>970</v>
      </c>
      <c r="I1245">
        <v>552</v>
      </c>
      <c r="J1245">
        <v>418</v>
      </c>
      <c r="K1245">
        <v>2100</v>
      </c>
      <c r="L1245">
        <v>835</v>
      </c>
      <c r="M1245">
        <v>1265</v>
      </c>
      <c r="O1245" t="s">
        <v>649</v>
      </c>
      <c r="P1245">
        <f t="shared" si="79"/>
        <v>3513</v>
      </c>
    </row>
    <row r="1246" spans="1:16" x14ac:dyDescent="0.25">
      <c r="A1246" t="s">
        <v>648</v>
      </c>
      <c r="B1246">
        <v>3660</v>
      </c>
      <c r="C1246">
        <v>1780</v>
      </c>
      <c r="D1246">
        <v>1880</v>
      </c>
      <c r="E1246">
        <v>427</v>
      </c>
      <c r="F1246">
        <v>260</v>
      </c>
      <c r="G1246">
        <v>167</v>
      </c>
      <c r="H1246">
        <v>1070</v>
      </c>
      <c r="I1246">
        <v>600</v>
      </c>
      <c r="J1246">
        <v>470</v>
      </c>
      <c r="K1246">
        <v>2163</v>
      </c>
      <c r="L1246">
        <v>920</v>
      </c>
      <c r="M1246">
        <v>1243</v>
      </c>
      <c r="O1246" t="s">
        <v>648</v>
      </c>
      <c r="P1246">
        <f t="shared" si="79"/>
        <v>3660</v>
      </c>
    </row>
    <row r="1247" spans="1:16" x14ac:dyDescent="0.25">
      <c r="A1247" t="s">
        <v>647</v>
      </c>
      <c r="B1247">
        <v>3691</v>
      </c>
      <c r="C1247">
        <v>1750</v>
      </c>
      <c r="D1247">
        <v>1941</v>
      </c>
      <c r="E1247">
        <v>434</v>
      </c>
      <c r="F1247">
        <v>253</v>
      </c>
      <c r="G1247">
        <v>181</v>
      </c>
      <c r="H1247">
        <v>1047</v>
      </c>
      <c r="I1247">
        <v>595</v>
      </c>
      <c r="J1247">
        <v>452</v>
      </c>
      <c r="K1247">
        <v>2210</v>
      </c>
      <c r="L1247">
        <v>902</v>
      </c>
      <c r="M1247">
        <v>1308</v>
      </c>
      <c r="O1247" t="s">
        <v>647</v>
      </c>
      <c r="P1247">
        <f t="shared" si="79"/>
        <v>3691</v>
      </c>
    </row>
    <row r="1248" spans="1:16" x14ac:dyDescent="0.25">
      <c r="A1248" t="s">
        <v>646</v>
      </c>
      <c r="B1248">
        <v>3937</v>
      </c>
      <c r="C1248">
        <v>1868</v>
      </c>
      <c r="D1248">
        <v>2069</v>
      </c>
      <c r="E1248">
        <v>468</v>
      </c>
      <c r="F1248">
        <v>261</v>
      </c>
      <c r="G1248">
        <v>207</v>
      </c>
      <c r="H1248">
        <v>1111</v>
      </c>
      <c r="I1248">
        <v>652</v>
      </c>
      <c r="J1248">
        <v>459</v>
      </c>
      <c r="K1248">
        <v>2358</v>
      </c>
      <c r="L1248">
        <v>955</v>
      </c>
      <c r="M1248">
        <v>1403</v>
      </c>
      <c r="O1248" t="s">
        <v>646</v>
      </c>
      <c r="P1248">
        <f t="shared" si="79"/>
        <v>3937</v>
      </c>
    </row>
    <row r="1249" spans="1:16" x14ac:dyDescent="0.25">
      <c r="A1249" t="s">
        <v>645</v>
      </c>
      <c r="B1249">
        <v>4092</v>
      </c>
      <c r="C1249">
        <v>1904</v>
      </c>
      <c r="D1249">
        <v>2188</v>
      </c>
      <c r="E1249">
        <v>464</v>
      </c>
      <c r="F1249">
        <v>276</v>
      </c>
      <c r="G1249">
        <v>188</v>
      </c>
      <c r="H1249">
        <v>1114</v>
      </c>
      <c r="I1249">
        <v>656</v>
      </c>
      <c r="J1249">
        <v>458</v>
      </c>
      <c r="K1249">
        <v>2514</v>
      </c>
      <c r="L1249">
        <v>972</v>
      </c>
      <c r="M1249">
        <v>1542</v>
      </c>
      <c r="O1249" t="s">
        <v>645</v>
      </c>
      <c r="P1249">
        <f t="shared" si="79"/>
        <v>4092</v>
      </c>
    </row>
    <row r="1250" spans="1:16" x14ac:dyDescent="0.25">
      <c r="A1250" t="s">
        <v>644</v>
      </c>
      <c r="B1250">
        <v>3733</v>
      </c>
      <c r="C1250">
        <v>1759</v>
      </c>
      <c r="D1250">
        <v>1974</v>
      </c>
      <c r="E1250">
        <v>445</v>
      </c>
      <c r="F1250">
        <v>256</v>
      </c>
      <c r="G1250">
        <v>189</v>
      </c>
      <c r="H1250">
        <v>1045</v>
      </c>
      <c r="I1250">
        <v>607</v>
      </c>
      <c r="J1250">
        <v>438</v>
      </c>
      <c r="K1250">
        <v>2243</v>
      </c>
      <c r="L1250">
        <v>896</v>
      </c>
      <c r="M1250">
        <v>1347</v>
      </c>
      <c r="O1250" t="s">
        <v>644</v>
      </c>
      <c r="P1250">
        <f t="shared" si="79"/>
        <v>3733</v>
      </c>
    </row>
    <row r="1251" spans="1:16" x14ac:dyDescent="0.25">
      <c r="A1251" t="s">
        <v>643</v>
      </c>
      <c r="B1251">
        <v>3430</v>
      </c>
      <c r="C1251">
        <v>1691</v>
      </c>
      <c r="D1251">
        <v>1739</v>
      </c>
      <c r="E1251">
        <v>438</v>
      </c>
      <c r="F1251">
        <v>239</v>
      </c>
      <c r="G1251">
        <v>199</v>
      </c>
      <c r="H1251">
        <v>947</v>
      </c>
      <c r="I1251">
        <v>578</v>
      </c>
      <c r="J1251">
        <v>369</v>
      </c>
      <c r="K1251">
        <v>2045</v>
      </c>
      <c r="L1251">
        <v>874</v>
      </c>
      <c r="M1251">
        <v>1171</v>
      </c>
      <c r="O1251" t="s">
        <v>643</v>
      </c>
      <c r="P1251">
        <f t="shared" si="79"/>
        <v>3430</v>
      </c>
    </row>
    <row r="1252" spans="1:16" x14ac:dyDescent="0.25">
      <c r="A1252" t="s">
        <v>642</v>
      </c>
      <c r="B1252">
        <v>3225</v>
      </c>
      <c r="C1252">
        <v>1560</v>
      </c>
      <c r="D1252">
        <v>1665</v>
      </c>
      <c r="E1252">
        <v>411</v>
      </c>
      <c r="F1252">
        <v>245</v>
      </c>
      <c r="G1252">
        <v>166</v>
      </c>
      <c r="H1252">
        <v>897</v>
      </c>
      <c r="I1252">
        <v>532</v>
      </c>
      <c r="J1252">
        <v>365</v>
      </c>
      <c r="K1252">
        <v>1917</v>
      </c>
      <c r="L1252">
        <v>783</v>
      </c>
      <c r="M1252">
        <v>1134</v>
      </c>
      <c r="O1252" t="s">
        <v>642</v>
      </c>
      <c r="P1252">
        <f t="shared" si="79"/>
        <v>3225</v>
      </c>
    </row>
    <row r="1253" spans="1:16" x14ac:dyDescent="0.25">
      <c r="A1253" t="s">
        <v>641</v>
      </c>
      <c r="B1253">
        <v>3040</v>
      </c>
      <c r="C1253">
        <v>1445</v>
      </c>
      <c r="D1253">
        <v>1595</v>
      </c>
      <c r="E1253">
        <v>445</v>
      </c>
      <c r="F1253">
        <v>250</v>
      </c>
      <c r="G1253">
        <v>195</v>
      </c>
      <c r="H1253">
        <v>902</v>
      </c>
      <c r="I1253">
        <v>507</v>
      </c>
      <c r="J1253">
        <v>395</v>
      </c>
      <c r="K1253">
        <v>1693</v>
      </c>
      <c r="L1253">
        <v>688</v>
      </c>
      <c r="M1253">
        <v>1005</v>
      </c>
      <c r="O1253" t="s">
        <v>641</v>
      </c>
      <c r="P1253">
        <f t="shared" si="79"/>
        <v>3040</v>
      </c>
    </row>
    <row r="1254" spans="1:16" x14ac:dyDescent="0.25">
      <c r="A1254" t="s">
        <v>640</v>
      </c>
      <c r="B1254">
        <v>2860</v>
      </c>
      <c r="C1254">
        <v>1345</v>
      </c>
      <c r="D1254">
        <v>1515</v>
      </c>
      <c r="E1254">
        <v>402</v>
      </c>
      <c r="F1254">
        <v>217</v>
      </c>
      <c r="G1254">
        <v>185</v>
      </c>
      <c r="H1254">
        <v>846</v>
      </c>
      <c r="I1254">
        <v>478</v>
      </c>
      <c r="J1254">
        <v>368</v>
      </c>
      <c r="K1254">
        <v>1612</v>
      </c>
      <c r="L1254">
        <v>650</v>
      </c>
      <c r="M1254">
        <v>962</v>
      </c>
      <c r="O1254" t="s">
        <v>640</v>
      </c>
      <c r="P1254">
        <f t="shared" si="79"/>
        <v>2860</v>
      </c>
    </row>
    <row r="1255" spans="1:16" x14ac:dyDescent="0.25">
      <c r="A1255" t="s">
        <v>639</v>
      </c>
      <c r="B1255">
        <v>2760</v>
      </c>
      <c r="C1255">
        <v>1313</v>
      </c>
      <c r="D1255">
        <v>1447</v>
      </c>
      <c r="E1255">
        <v>380</v>
      </c>
      <c r="F1255">
        <v>195</v>
      </c>
      <c r="G1255">
        <v>185</v>
      </c>
      <c r="H1255">
        <v>874</v>
      </c>
      <c r="I1255">
        <v>516</v>
      </c>
      <c r="J1255">
        <v>358</v>
      </c>
      <c r="K1255">
        <v>1506</v>
      </c>
      <c r="L1255">
        <v>602</v>
      </c>
      <c r="M1255">
        <v>904</v>
      </c>
      <c r="O1255" t="s">
        <v>639</v>
      </c>
      <c r="P1255">
        <f t="shared" si="79"/>
        <v>2760</v>
      </c>
    </row>
    <row r="1256" spans="1:16" x14ac:dyDescent="0.25">
      <c r="A1256" t="s">
        <v>638</v>
      </c>
      <c r="B1256">
        <v>2663</v>
      </c>
      <c r="C1256">
        <v>1279</v>
      </c>
      <c r="D1256">
        <v>1384</v>
      </c>
      <c r="E1256">
        <v>400</v>
      </c>
      <c r="F1256">
        <v>233</v>
      </c>
      <c r="G1256">
        <v>167</v>
      </c>
      <c r="H1256">
        <v>829</v>
      </c>
      <c r="I1256">
        <v>506</v>
      </c>
      <c r="J1256">
        <v>323</v>
      </c>
      <c r="K1256">
        <v>1434</v>
      </c>
      <c r="L1256">
        <v>540</v>
      </c>
      <c r="M1256">
        <v>894</v>
      </c>
      <c r="O1256" t="s">
        <v>638</v>
      </c>
      <c r="P1256">
        <f t="shared" si="79"/>
        <v>2663</v>
      </c>
    </row>
    <row r="1257" spans="1:16" x14ac:dyDescent="0.25">
      <c r="A1257" t="s">
        <v>637</v>
      </c>
      <c r="B1257">
        <v>2645</v>
      </c>
      <c r="C1257">
        <v>1314</v>
      </c>
      <c r="D1257">
        <v>1331</v>
      </c>
      <c r="E1257">
        <v>395</v>
      </c>
      <c r="F1257">
        <v>234</v>
      </c>
      <c r="G1257">
        <v>161</v>
      </c>
      <c r="H1257">
        <v>767</v>
      </c>
      <c r="I1257">
        <v>448</v>
      </c>
      <c r="J1257">
        <v>319</v>
      </c>
      <c r="K1257">
        <v>1483</v>
      </c>
      <c r="L1257">
        <v>632</v>
      </c>
      <c r="M1257">
        <v>851</v>
      </c>
      <c r="O1257" t="s">
        <v>637</v>
      </c>
      <c r="P1257">
        <f t="shared" si="79"/>
        <v>2645</v>
      </c>
    </row>
    <row r="1258" spans="1:16" x14ac:dyDescent="0.25">
      <c r="A1258" t="s">
        <v>636</v>
      </c>
      <c r="B1258">
        <v>2641</v>
      </c>
      <c r="C1258">
        <v>1342</v>
      </c>
      <c r="D1258">
        <v>1299</v>
      </c>
      <c r="E1258">
        <v>371</v>
      </c>
      <c r="F1258">
        <v>227</v>
      </c>
      <c r="G1258">
        <v>144</v>
      </c>
      <c r="H1258">
        <v>758</v>
      </c>
      <c r="I1258">
        <v>463</v>
      </c>
      <c r="J1258">
        <v>295</v>
      </c>
      <c r="K1258">
        <v>1512</v>
      </c>
      <c r="L1258">
        <v>652</v>
      </c>
      <c r="M1258">
        <v>860</v>
      </c>
      <c r="O1258" t="s">
        <v>636</v>
      </c>
      <c r="P1258">
        <f t="shared" si="79"/>
        <v>2641</v>
      </c>
    </row>
    <row r="1259" spans="1:16" x14ac:dyDescent="0.25">
      <c r="A1259" t="s">
        <v>635</v>
      </c>
      <c r="B1259">
        <v>2606</v>
      </c>
      <c r="C1259">
        <v>1277</v>
      </c>
      <c r="D1259">
        <v>1329</v>
      </c>
      <c r="E1259">
        <v>350</v>
      </c>
      <c r="F1259">
        <v>192</v>
      </c>
      <c r="G1259">
        <v>158</v>
      </c>
      <c r="H1259">
        <v>825</v>
      </c>
      <c r="I1259">
        <v>479</v>
      </c>
      <c r="J1259">
        <v>346</v>
      </c>
      <c r="K1259">
        <v>1431</v>
      </c>
      <c r="L1259">
        <v>606</v>
      </c>
      <c r="M1259">
        <v>825</v>
      </c>
      <c r="O1259" t="s">
        <v>635</v>
      </c>
      <c r="P1259">
        <f t="shared" si="79"/>
        <v>2606</v>
      </c>
    </row>
    <row r="1260" spans="1:16" x14ac:dyDescent="0.25">
      <c r="A1260" t="s">
        <v>634</v>
      </c>
      <c r="B1260">
        <v>2674</v>
      </c>
      <c r="C1260">
        <v>1302</v>
      </c>
      <c r="D1260">
        <v>1372</v>
      </c>
      <c r="E1260">
        <v>391</v>
      </c>
      <c r="F1260">
        <v>228</v>
      </c>
      <c r="G1260">
        <v>163</v>
      </c>
      <c r="H1260">
        <v>797</v>
      </c>
      <c r="I1260">
        <v>480</v>
      </c>
      <c r="J1260">
        <v>317</v>
      </c>
      <c r="K1260">
        <v>1486</v>
      </c>
      <c r="L1260">
        <v>594</v>
      </c>
      <c r="M1260">
        <v>892</v>
      </c>
      <c r="O1260" t="s">
        <v>634</v>
      </c>
      <c r="P1260">
        <f t="shared" si="79"/>
        <v>2674</v>
      </c>
    </row>
    <row r="1261" spans="1:16" x14ac:dyDescent="0.25">
      <c r="A1261" t="s">
        <v>633</v>
      </c>
      <c r="B1261">
        <v>2776</v>
      </c>
      <c r="C1261">
        <v>1350</v>
      </c>
      <c r="D1261">
        <v>1426</v>
      </c>
      <c r="E1261">
        <v>416</v>
      </c>
      <c r="F1261">
        <v>237</v>
      </c>
      <c r="G1261">
        <v>179</v>
      </c>
      <c r="H1261">
        <v>857</v>
      </c>
      <c r="I1261">
        <v>506</v>
      </c>
      <c r="J1261">
        <v>351</v>
      </c>
      <c r="K1261">
        <v>1503</v>
      </c>
      <c r="L1261">
        <v>607</v>
      </c>
      <c r="M1261">
        <v>896</v>
      </c>
      <c r="O1261" t="s">
        <v>633</v>
      </c>
      <c r="P1261">
        <f t="shared" si="79"/>
        <v>2776</v>
      </c>
    </row>
    <row r="1262" spans="1:16" x14ac:dyDescent="0.25">
      <c r="A1262" t="s">
        <v>632</v>
      </c>
      <c r="B1262">
        <v>2679</v>
      </c>
      <c r="C1262">
        <v>1313</v>
      </c>
      <c r="D1262">
        <v>1366</v>
      </c>
      <c r="E1262">
        <v>399</v>
      </c>
      <c r="F1262">
        <v>235</v>
      </c>
      <c r="G1262">
        <v>164</v>
      </c>
      <c r="H1262">
        <v>825</v>
      </c>
      <c r="I1262">
        <v>487</v>
      </c>
      <c r="J1262">
        <v>338</v>
      </c>
      <c r="K1262">
        <v>1455</v>
      </c>
      <c r="L1262">
        <v>591</v>
      </c>
      <c r="M1262">
        <v>864</v>
      </c>
      <c r="O1262" t="s">
        <v>632</v>
      </c>
      <c r="P1262">
        <f t="shared" si="79"/>
        <v>2679</v>
      </c>
    </row>
    <row r="1263" spans="1:16" x14ac:dyDescent="0.25">
      <c r="A1263" t="s">
        <v>631</v>
      </c>
      <c r="B1263">
        <v>2557</v>
      </c>
      <c r="C1263">
        <v>1248</v>
      </c>
      <c r="D1263">
        <v>1309</v>
      </c>
      <c r="E1263">
        <v>372</v>
      </c>
      <c r="F1263">
        <v>209</v>
      </c>
      <c r="G1263">
        <v>163</v>
      </c>
      <c r="H1263">
        <v>797</v>
      </c>
      <c r="I1263">
        <v>463</v>
      </c>
      <c r="J1263">
        <v>334</v>
      </c>
      <c r="K1263">
        <v>1388</v>
      </c>
      <c r="L1263">
        <v>576</v>
      </c>
      <c r="M1263">
        <v>812</v>
      </c>
      <c r="O1263" t="s">
        <v>631</v>
      </c>
      <c r="P1263">
        <f t="shared" si="79"/>
        <v>2557</v>
      </c>
    </row>
    <row r="1264" spans="1:16" x14ac:dyDescent="0.25">
      <c r="A1264" t="s">
        <v>630</v>
      </c>
      <c r="B1264">
        <v>2601</v>
      </c>
      <c r="C1264">
        <v>1301</v>
      </c>
      <c r="D1264">
        <v>1300</v>
      </c>
      <c r="E1264">
        <v>362</v>
      </c>
      <c r="F1264">
        <v>204</v>
      </c>
      <c r="G1264">
        <v>158</v>
      </c>
      <c r="H1264">
        <v>803</v>
      </c>
      <c r="I1264">
        <v>467</v>
      </c>
      <c r="J1264">
        <v>336</v>
      </c>
      <c r="K1264">
        <v>1436</v>
      </c>
      <c r="L1264">
        <v>630</v>
      </c>
      <c r="M1264">
        <v>806</v>
      </c>
      <c r="O1264" t="s">
        <v>630</v>
      </c>
      <c r="P1264">
        <f t="shared" si="79"/>
        <v>2601</v>
      </c>
    </row>
    <row r="1265" spans="1:16" x14ac:dyDescent="0.25">
      <c r="A1265" t="s">
        <v>629</v>
      </c>
      <c r="B1265">
        <v>2619</v>
      </c>
      <c r="C1265">
        <v>1311</v>
      </c>
      <c r="D1265">
        <v>1308</v>
      </c>
      <c r="E1265">
        <v>383</v>
      </c>
      <c r="F1265">
        <v>243</v>
      </c>
      <c r="G1265">
        <v>140</v>
      </c>
      <c r="H1265">
        <v>784</v>
      </c>
      <c r="I1265">
        <v>441</v>
      </c>
      <c r="J1265">
        <v>343</v>
      </c>
      <c r="K1265">
        <v>1452</v>
      </c>
      <c r="L1265">
        <v>627</v>
      </c>
      <c r="M1265">
        <v>825</v>
      </c>
      <c r="O1265" t="s">
        <v>629</v>
      </c>
      <c r="P1265">
        <f t="shared" si="79"/>
        <v>2619</v>
      </c>
    </row>
    <row r="1266" spans="1:16" x14ac:dyDescent="0.25">
      <c r="A1266" t="s">
        <v>628</v>
      </c>
      <c r="B1266">
        <v>2726</v>
      </c>
      <c r="C1266">
        <v>1326</v>
      </c>
      <c r="D1266">
        <v>1400</v>
      </c>
      <c r="E1266">
        <v>406</v>
      </c>
      <c r="F1266">
        <v>222</v>
      </c>
      <c r="G1266">
        <v>184</v>
      </c>
      <c r="H1266">
        <v>838</v>
      </c>
      <c r="I1266">
        <v>485</v>
      </c>
      <c r="J1266">
        <v>353</v>
      </c>
      <c r="K1266">
        <v>1482</v>
      </c>
      <c r="L1266">
        <v>619</v>
      </c>
      <c r="M1266">
        <v>863</v>
      </c>
      <c r="O1266" t="s">
        <v>628</v>
      </c>
      <c r="P1266">
        <f t="shared" si="79"/>
        <v>2726</v>
      </c>
    </row>
    <row r="1267" spans="1:16" x14ac:dyDescent="0.25">
      <c r="A1267" t="s">
        <v>627</v>
      </c>
      <c r="B1267">
        <v>2671</v>
      </c>
      <c r="C1267">
        <v>1279</v>
      </c>
      <c r="D1267">
        <v>1392</v>
      </c>
      <c r="E1267">
        <v>408</v>
      </c>
      <c r="F1267">
        <v>224</v>
      </c>
      <c r="G1267">
        <v>184</v>
      </c>
      <c r="H1267">
        <v>805</v>
      </c>
      <c r="I1267">
        <v>475</v>
      </c>
      <c r="J1267">
        <v>330</v>
      </c>
      <c r="K1267">
        <v>1458</v>
      </c>
      <c r="L1267">
        <v>580</v>
      </c>
      <c r="M1267">
        <v>878</v>
      </c>
      <c r="O1267" t="s">
        <v>627</v>
      </c>
      <c r="P1267">
        <f t="shared" si="79"/>
        <v>2671</v>
      </c>
    </row>
    <row r="1268" spans="1:16" x14ac:dyDescent="0.25">
      <c r="A1268" t="s">
        <v>626</v>
      </c>
      <c r="B1268">
        <v>2704</v>
      </c>
      <c r="C1268">
        <v>1311</v>
      </c>
      <c r="D1268">
        <v>1393</v>
      </c>
      <c r="E1268">
        <v>391</v>
      </c>
      <c r="F1268">
        <v>224</v>
      </c>
      <c r="G1268">
        <v>167</v>
      </c>
      <c r="H1268">
        <v>810</v>
      </c>
      <c r="I1268">
        <v>499</v>
      </c>
      <c r="J1268">
        <v>311</v>
      </c>
      <c r="K1268">
        <v>1503</v>
      </c>
      <c r="L1268">
        <v>588</v>
      </c>
      <c r="M1268">
        <v>915</v>
      </c>
      <c r="O1268" t="s">
        <v>626</v>
      </c>
      <c r="P1268">
        <f t="shared" si="79"/>
        <v>2704</v>
      </c>
    </row>
    <row r="1269" spans="1:16" x14ac:dyDescent="0.25">
      <c r="A1269" t="s">
        <v>625</v>
      </c>
      <c r="B1269">
        <v>2767</v>
      </c>
      <c r="C1269">
        <v>1344</v>
      </c>
      <c r="D1269">
        <v>1423</v>
      </c>
      <c r="E1269">
        <v>405</v>
      </c>
      <c r="F1269">
        <v>246</v>
      </c>
      <c r="G1269">
        <v>159</v>
      </c>
      <c r="H1269">
        <v>824</v>
      </c>
      <c r="I1269">
        <v>470</v>
      </c>
      <c r="J1269">
        <v>354</v>
      </c>
      <c r="K1269">
        <v>1538</v>
      </c>
      <c r="L1269">
        <v>628</v>
      </c>
      <c r="M1269">
        <v>910</v>
      </c>
      <c r="O1269" t="s">
        <v>625</v>
      </c>
      <c r="P1269">
        <f t="shared" si="79"/>
        <v>2767</v>
      </c>
    </row>
    <row r="1270" spans="1:16" x14ac:dyDescent="0.25">
      <c r="A1270" t="s">
        <v>624</v>
      </c>
      <c r="B1270">
        <v>2760</v>
      </c>
      <c r="C1270">
        <v>1335</v>
      </c>
      <c r="D1270">
        <v>1425</v>
      </c>
      <c r="E1270">
        <v>402</v>
      </c>
      <c r="F1270">
        <v>245</v>
      </c>
      <c r="G1270">
        <v>157</v>
      </c>
      <c r="H1270">
        <v>867</v>
      </c>
      <c r="I1270">
        <v>495</v>
      </c>
      <c r="J1270">
        <v>372</v>
      </c>
      <c r="K1270">
        <v>1491</v>
      </c>
      <c r="L1270">
        <v>595</v>
      </c>
      <c r="M1270">
        <v>896</v>
      </c>
      <c r="O1270" t="s">
        <v>624</v>
      </c>
      <c r="P1270">
        <f t="shared" si="79"/>
        <v>2760</v>
      </c>
    </row>
    <row r="1271" spans="1:16" x14ac:dyDescent="0.25">
      <c r="A1271" t="s">
        <v>623</v>
      </c>
      <c r="B1271">
        <v>2745</v>
      </c>
      <c r="C1271">
        <v>1339</v>
      </c>
      <c r="D1271">
        <v>1406</v>
      </c>
      <c r="E1271">
        <v>424</v>
      </c>
      <c r="F1271">
        <v>244</v>
      </c>
      <c r="G1271">
        <v>180</v>
      </c>
      <c r="H1271">
        <v>827</v>
      </c>
      <c r="I1271">
        <v>497</v>
      </c>
      <c r="J1271">
        <v>330</v>
      </c>
      <c r="K1271">
        <v>1494</v>
      </c>
      <c r="L1271">
        <v>598</v>
      </c>
      <c r="M1271">
        <v>896</v>
      </c>
      <c r="O1271" t="s">
        <v>623</v>
      </c>
      <c r="P1271">
        <f t="shared" si="79"/>
        <v>2745</v>
      </c>
    </row>
    <row r="1272" spans="1:16" x14ac:dyDescent="0.25">
      <c r="A1272" t="s">
        <v>622</v>
      </c>
      <c r="B1272">
        <v>2605</v>
      </c>
      <c r="C1272">
        <v>1280</v>
      </c>
      <c r="D1272">
        <v>1325</v>
      </c>
      <c r="E1272">
        <v>404</v>
      </c>
      <c r="F1272">
        <v>231</v>
      </c>
      <c r="G1272">
        <v>173</v>
      </c>
      <c r="H1272">
        <v>785</v>
      </c>
      <c r="I1272">
        <v>461</v>
      </c>
      <c r="J1272">
        <v>324</v>
      </c>
      <c r="K1272">
        <v>1416</v>
      </c>
      <c r="L1272">
        <v>588</v>
      </c>
      <c r="M1272">
        <v>828</v>
      </c>
      <c r="O1272" t="s">
        <v>622</v>
      </c>
      <c r="P1272">
        <f t="shared" si="79"/>
        <v>2605</v>
      </c>
    </row>
    <row r="1273" spans="1:16" x14ac:dyDescent="0.25">
      <c r="A1273" t="s">
        <v>621</v>
      </c>
      <c r="B1273">
        <v>2612</v>
      </c>
      <c r="C1273">
        <v>1321</v>
      </c>
      <c r="D1273">
        <v>1291</v>
      </c>
      <c r="E1273">
        <v>375</v>
      </c>
      <c r="F1273">
        <v>210</v>
      </c>
      <c r="G1273">
        <v>165</v>
      </c>
      <c r="H1273">
        <v>813</v>
      </c>
      <c r="I1273">
        <v>506</v>
      </c>
      <c r="J1273">
        <v>307</v>
      </c>
      <c r="K1273">
        <v>1424</v>
      </c>
      <c r="L1273">
        <v>605</v>
      </c>
      <c r="M1273">
        <v>819</v>
      </c>
      <c r="O1273" t="s">
        <v>621</v>
      </c>
      <c r="P1273">
        <f t="shared" ref="P1273:P1291" si="80">B1273</f>
        <v>2612</v>
      </c>
    </row>
    <row r="1274" spans="1:16" x14ac:dyDescent="0.25">
      <c r="A1274" t="s">
        <v>620</v>
      </c>
      <c r="B1274">
        <v>2527</v>
      </c>
      <c r="C1274">
        <v>1275</v>
      </c>
      <c r="D1274">
        <v>1252</v>
      </c>
      <c r="E1274">
        <v>407</v>
      </c>
      <c r="F1274">
        <v>247</v>
      </c>
      <c r="G1274">
        <v>160</v>
      </c>
      <c r="H1274">
        <v>808</v>
      </c>
      <c r="I1274">
        <v>450</v>
      </c>
      <c r="J1274">
        <v>358</v>
      </c>
      <c r="K1274">
        <v>1312</v>
      </c>
      <c r="L1274">
        <v>578</v>
      </c>
      <c r="M1274">
        <v>734</v>
      </c>
      <c r="O1274" t="s">
        <v>620</v>
      </c>
      <c r="P1274">
        <f t="shared" si="80"/>
        <v>2527</v>
      </c>
    </row>
    <row r="1275" spans="1:16" x14ac:dyDescent="0.25">
      <c r="A1275" t="s">
        <v>619</v>
      </c>
      <c r="B1275">
        <v>2613</v>
      </c>
      <c r="C1275">
        <v>1286</v>
      </c>
      <c r="D1275">
        <v>1327</v>
      </c>
      <c r="E1275">
        <v>417</v>
      </c>
      <c r="F1275">
        <v>231</v>
      </c>
      <c r="G1275">
        <v>186</v>
      </c>
      <c r="H1275">
        <v>811</v>
      </c>
      <c r="I1275">
        <v>459</v>
      </c>
      <c r="J1275">
        <v>352</v>
      </c>
      <c r="K1275">
        <v>1385</v>
      </c>
      <c r="L1275">
        <v>596</v>
      </c>
      <c r="M1275">
        <v>789</v>
      </c>
      <c r="O1275" t="s">
        <v>619</v>
      </c>
      <c r="P1275">
        <f t="shared" si="80"/>
        <v>2613</v>
      </c>
    </row>
    <row r="1276" spans="1:16" x14ac:dyDescent="0.25">
      <c r="A1276" t="s">
        <v>618</v>
      </c>
      <c r="B1276">
        <v>2539</v>
      </c>
      <c r="C1276">
        <v>1298</v>
      </c>
      <c r="D1276">
        <v>1241</v>
      </c>
      <c r="E1276">
        <v>368</v>
      </c>
      <c r="F1276">
        <v>220</v>
      </c>
      <c r="G1276">
        <v>148</v>
      </c>
      <c r="H1276">
        <v>819</v>
      </c>
      <c r="I1276">
        <v>507</v>
      </c>
      <c r="J1276">
        <v>312</v>
      </c>
      <c r="K1276">
        <v>1352</v>
      </c>
      <c r="L1276">
        <v>571</v>
      </c>
      <c r="M1276">
        <v>781</v>
      </c>
      <c r="O1276" t="s">
        <v>618</v>
      </c>
      <c r="P1276">
        <f t="shared" si="80"/>
        <v>2539</v>
      </c>
    </row>
    <row r="1277" spans="1:16" x14ac:dyDescent="0.25">
      <c r="A1277" t="s">
        <v>617</v>
      </c>
      <c r="B1277">
        <v>2706</v>
      </c>
      <c r="C1277">
        <v>1325</v>
      </c>
      <c r="D1277">
        <v>1381</v>
      </c>
      <c r="E1277">
        <v>428</v>
      </c>
      <c r="F1277">
        <v>263</v>
      </c>
      <c r="G1277">
        <v>165</v>
      </c>
      <c r="H1277">
        <v>868</v>
      </c>
      <c r="I1277">
        <v>478</v>
      </c>
      <c r="J1277">
        <v>390</v>
      </c>
      <c r="K1277">
        <v>1410</v>
      </c>
      <c r="L1277">
        <v>584</v>
      </c>
      <c r="M1277">
        <v>826</v>
      </c>
      <c r="O1277" t="s">
        <v>617</v>
      </c>
      <c r="P1277">
        <f t="shared" si="80"/>
        <v>2706</v>
      </c>
    </row>
    <row r="1278" spans="1:16" x14ac:dyDescent="0.25">
      <c r="A1278" t="s">
        <v>616</v>
      </c>
      <c r="B1278">
        <v>2696</v>
      </c>
      <c r="C1278">
        <v>1337</v>
      </c>
      <c r="D1278">
        <v>1359</v>
      </c>
      <c r="E1278">
        <v>447</v>
      </c>
      <c r="F1278">
        <v>251</v>
      </c>
      <c r="G1278">
        <v>196</v>
      </c>
      <c r="H1278">
        <v>804</v>
      </c>
      <c r="I1278">
        <v>466</v>
      </c>
      <c r="J1278">
        <v>338</v>
      </c>
      <c r="K1278">
        <v>1445</v>
      </c>
      <c r="L1278">
        <v>620</v>
      </c>
      <c r="M1278">
        <v>825</v>
      </c>
      <c r="O1278" t="s">
        <v>616</v>
      </c>
      <c r="P1278">
        <f t="shared" si="80"/>
        <v>2696</v>
      </c>
    </row>
    <row r="1279" spans="1:16" x14ac:dyDescent="0.25">
      <c r="A1279" t="s">
        <v>615</v>
      </c>
      <c r="B1279">
        <v>2806</v>
      </c>
      <c r="C1279">
        <v>1373</v>
      </c>
      <c r="D1279">
        <v>1433</v>
      </c>
      <c r="E1279">
        <v>441</v>
      </c>
      <c r="F1279">
        <v>259</v>
      </c>
      <c r="G1279">
        <v>182</v>
      </c>
      <c r="H1279">
        <v>873</v>
      </c>
      <c r="I1279">
        <v>477</v>
      </c>
      <c r="J1279">
        <v>396</v>
      </c>
      <c r="K1279">
        <v>1492</v>
      </c>
      <c r="L1279">
        <v>637</v>
      </c>
      <c r="M1279">
        <v>855</v>
      </c>
      <c r="O1279" t="s">
        <v>615</v>
      </c>
      <c r="P1279">
        <f t="shared" si="80"/>
        <v>2806</v>
      </c>
    </row>
    <row r="1280" spans="1:16" x14ac:dyDescent="0.25">
      <c r="A1280" t="s">
        <v>614</v>
      </c>
      <c r="B1280">
        <v>2760</v>
      </c>
      <c r="C1280">
        <v>1361</v>
      </c>
      <c r="D1280">
        <v>1399</v>
      </c>
      <c r="E1280">
        <v>432</v>
      </c>
      <c r="F1280">
        <v>240</v>
      </c>
      <c r="G1280">
        <v>192</v>
      </c>
      <c r="H1280">
        <v>832</v>
      </c>
      <c r="I1280">
        <v>473</v>
      </c>
      <c r="J1280">
        <v>359</v>
      </c>
      <c r="K1280">
        <v>1496</v>
      </c>
      <c r="L1280">
        <v>648</v>
      </c>
      <c r="M1280">
        <v>848</v>
      </c>
      <c r="O1280" t="s">
        <v>614</v>
      </c>
      <c r="P1280">
        <f t="shared" si="80"/>
        <v>2760</v>
      </c>
    </row>
    <row r="1281" spans="1:16" x14ac:dyDescent="0.25">
      <c r="A1281" t="s">
        <v>613</v>
      </c>
      <c r="B1281">
        <v>2739</v>
      </c>
      <c r="C1281">
        <v>1334</v>
      </c>
      <c r="D1281">
        <v>1405</v>
      </c>
      <c r="E1281">
        <v>384</v>
      </c>
      <c r="F1281">
        <v>220</v>
      </c>
      <c r="G1281">
        <v>164</v>
      </c>
      <c r="H1281">
        <v>831</v>
      </c>
      <c r="I1281">
        <v>491</v>
      </c>
      <c r="J1281">
        <v>340</v>
      </c>
      <c r="K1281">
        <v>1524</v>
      </c>
      <c r="L1281">
        <v>623</v>
      </c>
      <c r="M1281">
        <v>901</v>
      </c>
      <c r="O1281" t="s">
        <v>613</v>
      </c>
      <c r="P1281">
        <f t="shared" si="80"/>
        <v>2739</v>
      </c>
    </row>
    <row r="1282" spans="1:16" x14ac:dyDescent="0.25">
      <c r="A1282" t="s">
        <v>612</v>
      </c>
      <c r="B1282">
        <v>2671</v>
      </c>
      <c r="C1282">
        <v>1345</v>
      </c>
      <c r="D1282">
        <v>1326</v>
      </c>
      <c r="E1282">
        <v>430</v>
      </c>
      <c r="F1282">
        <v>267</v>
      </c>
      <c r="G1282">
        <v>163</v>
      </c>
      <c r="H1282">
        <v>857</v>
      </c>
      <c r="I1282">
        <v>504</v>
      </c>
      <c r="J1282">
        <v>353</v>
      </c>
      <c r="K1282">
        <v>1384</v>
      </c>
      <c r="L1282">
        <v>574</v>
      </c>
      <c r="M1282">
        <v>810</v>
      </c>
      <c r="O1282" t="s">
        <v>612</v>
      </c>
      <c r="P1282">
        <f t="shared" si="80"/>
        <v>2671</v>
      </c>
    </row>
    <row r="1283" spans="1:16" x14ac:dyDescent="0.25">
      <c r="A1283" t="s">
        <v>611</v>
      </c>
      <c r="B1283">
        <v>2815</v>
      </c>
      <c r="C1283">
        <v>1373</v>
      </c>
      <c r="D1283">
        <v>1442</v>
      </c>
      <c r="E1283">
        <v>408</v>
      </c>
      <c r="F1283">
        <v>247</v>
      </c>
      <c r="G1283">
        <v>161</v>
      </c>
      <c r="H1283">
        <v>920</v>
      </c>
      <c r="I1283">
        <v>523</v>
      </c>
      <c r="J1283">
        <v>397</v>
      </c>
      <c r="K1283">
        <v>1487</v>
      </c>
      <c r="L1283">
        <v>603</v>
      </c>
      <c r="M1283">
        <v>884</v>
      </c>
      <c r="O1283" t="s">
        <v>611</v>
      </c>
      <c r="P1283">
        <f t="shared" si="80"/>
        <v>2815</v>
      </c>
    </row>
    <row r="1284" spans="1:16" x14ac:dyDescent="0.25">
      <c r="A1284" t="s">
        <v>610</v>
      </c>
      <c r="B1284">
        <v>2798</v>
      </c>
      <c r="C1284">
        <v>1406</v>
      </c>
      <c r="D1284">
        <v>1392</v>
      </c>
      <c r="E1284">
        <v>407</v>
      </c>
      <c r="F1284">
        <v>226</v>
      </c>
      <c r="G1284">
        <v>181</v>
      </c>
      <c r="H1284">
        <v>907</v>
      </c>
      <c r="I1284">
        <v>531</v>
      </c>
      <c r="J1284">
        <v>376</v>
      </c>
      <c r="K1284">
        <v>1484</v>
      </c>
      <c r="L1284">
        <v>649</v>
      </c>
      <c r="M1284">
        <v>835</v>
      </c>
      <c r="O1284" t="s">
        <v>610</v>
      </c>
      <c r="P1284">
        <f t="shared" si="80"/>
        <v>2798</v>
      </c>
    </row>
    <row r="1285" spans="1:16" x14ac:dyDescent="0.25">
      <c r="A1285" t="s">
        <v>609</v>
      </c>
      <c r="B1285">
        <v>2761</v>
      </c>
      <c r="C1285">
        <v>1332</v>
      </c>
      <c r="D1285">
        <v>1429</v>
      </c>
      <c r="E1285">
        <v>431</v>
      </c>
      <c r="F1285">
        <v>248</v>
      </c>
      <c r="G1285">
        <v>183</v>
      </c>
      <c r="H1285">
        <v>825</v>
      </c>
      <c r="I1285">
        <v>477</v>
      </c>
      <c r="J1285">
        <v>348</v>
      </c>
      <c r="K1285">
        <v>1505</v>
      </c>
      <c r="L1285">
        <v>607</v>
      </c>
      <c r="M1285">
        <v>898</v>
      </c>
      <c r="O1285" t="s">
        <v>609</v>
      </c>
      <c r="P1285">
        <f t="shared" si="80"/>
        <v>2761</v>
      </c>
    </row>
    <row r="1286" spans="1:16" x14ac:dyDescent="0.25">
      <c r="A1286" t="s">
        <v>608</v>
      </c>
      <c r="B1286">
        <v>2859</v>
      </c>
      <c r="C1286">
        <v>1398</v>
      </c>
      <c r="D1286">
        <v>1461</v>
      </c>
      <c r="E1286">
        <v>403</v>
      </c>
      <c r="F1286">
        <v>223</v>
      </c>
      <c r="G1286">
        <v>180</v>
      </c>
      <c r="H1286">
        <v>928</v>
      </c>
      <c r="I1286">
        <v>525</v>
      </c>
      <c r="J1286">
        <v>403</v>
      </c>
      <c r="K1286">
        <v>1528</v>
      </c>
      <c r="L1286">
        <v>650</v>
      </c>
      <c r="M1286">
        <v>878</v>
      </c>
      <c r="O1286" t="s">
        <v>608</v>
      </c>
      <c r="P1286">
        <f t="shared" si="80"/>
        <v>2859</v>
      </c>
    </row>
    <row r="1287" spans="1:16" x14ac:dyDescent="0.25">
      <c r="A1287" t="s">
        <v>607</v>
      </c>
      <c r="B1287">
        <v>2907</v>
      </c>
      <c r="C1287">
        <v>1407</v>
      </c>
      <c r="D1287">
        <v>1500</v>
      </c>
      <c r="E1287">
        <v>423</v>
      </c>
      <c r="F1287">
        <v>250</v>
      </c>
      <c r="G1287">
        <v>173</v>
      </c>
      <c r="H1287">
        <v>916</v>
      </c>
      <c r="I1287">
        <v>515</v>
      </c>
      <c r="J1287">
        <v>401</v>
      </c>
      <c r="K1287">
        <v>1568</v>
      </c>
      <c r="L1287">
        <v>642</v>
      </c>
      <c r="M1287">
        <v>926</v>
      </c>
      <c r="O1287" t="s">
        <v>607</v>
      </c>
      <c r="P1287">
        <f t="shared" si="80"/>
        <v>2907</v>
      </c>
    </row>
    <row r="1288" spans="1:16" x14ac:dyDescent="0.25">
      <c r="A1288" t="s">
        <v>606</v>
      </c>
      <c r="B1288">
        <v>2968</v>
      </c>
      <c r="C1288">
        <v>1463</v>
      </c>
      <c r="D1288">
        <v>1505</v>
      </c>
      <c r="E1288">
        <v>438</v>
      </c>
      <c r="F1288">
        <v>239</v>
      </c>
      <c r="G1288">
        <v>199</v>
      </c>
      <c r="H1288">
        <v>905</v>
      </c>
      <c r="I1288">
        <v>529</v>
      </c>
      <c r="J1288">
        <v>376</v>
      </c>
      <c r="K1288">
        <v>1625</v>
      </c>
      <c r="L1288">
        <v>695</v>
      </c>
      <c r="M1288">
        <v>930</v>
      </c>
      <c r="O1288" t="s">
        <v>606</v>
      </c>
      <c r="P1288">
        <f t="shared" si="80"/>
        <v>2968</v>
      </c>
    </row>
    <row r="1289" spans="1:16" x14ac:dyDescent="0.25">
      <c r="A1289" t="s">
        <v>605</v>
      </c>
      <c r="B1289">
        <v>3017</v>
      </c>
      <c r="C1289">
        <v>1512</v>
      </c>
      <c r="D1289">
        <v>1505</v>
      </c>
      <c r="E1289">
        <v>470</v>
      </c>
      <c r="F1289">
        <v>270</v>
      </c>
      <c r="G1289">
        <v>200</v>
      </c>
      <c r="H1289">
        <v>960</v>
      </c>
      <c r="I1289">
        <v>572</v>
      </c>
      <c r="J1289">
        <v>388</v>
      </c>
      <c r="K1289">
        <v>1587</v>
      </c>
      <c r="L1289">
        <v>670</v>
      </c>
      <c r="M1289">
        <v>917</v>
      </c>
      <c r="O1289" t="s">
        <v>605</v>
      </c>
      <c r="P1289">
        <f t="shared" si="80"/>
        <v>3017</v>
      </c>
    </row>
    <row r="1290" spans="1:16" x14ac:dyDescent="0.25">
      <c r="A1290" t="s">
        <v>604</v>
      </c>
      <c r="B1290">
        <v>3041</v>
      </c>
      <c r="C1290">
        <v>1474</v>
      </c>
      <c r="D1290">
        <v>1567</v>
      </c>
      <c r="E1290">
        <v>425</v>
      </c>
      <c r="F1290">
        <v>246</v>
      </c>
      <c r="G1290">
        <v>179</v>
      </c>
      <c r="H1290">
        <v>928</v>
      </c>
      <c r="I1290">
        <v>507</v>
      </c>
      <c r="J1290">
        <v>421</v>
      </c>
      <c r="K1290">
        <v>1688</v>
      </c>
      <c r="L1290">
        <v>721</v>
      </c>
      <c r="M1290">
        <v>967</v>
      </c>
      <c r="O1290" t="s">
        <v>604</v>
      </c>
      <c r="P1290">
        <f t="shared" si="80"/>
        <v>3041</v>
      </c>
    </row>
    <row r="1291" spans="1:16" x14ac:dyDescent="0.25">
      <c r="A1291" t="s">
        <v>603</v>
      </c>
      <c r="B1291">
        <v>2901</v>
      </c>
      <c r="C1291">
        <v>1405</v>
      </c>
      <c r="D1291">
        <v>1496</v>
      </c>
      <c r="E1291">
        <v>408</v>
      </c>
      <c r="F1291">
        <v>216</v>
      </c>
      <c r="G1291">
        <v>192</v>
      </c>
      <c r="H1291">
        <v>909</v>
      </c>
      <c r="I1291">
        <v>530</v>
      </c>
      <c r="J1291">
        <v>379</v>
      </c>
      <c r="K1291">
        <v>1584</v>
      </c>
      <c r="L1291">
        <v>659</v>
      </c>
      <c r="M1291">
        <v>925</v>
      </c>
      <c r="O1291" t="s">
        <v>603</v>
      </c>
      <c r="P1291">
        <f t="shared" si="80"/>
        <v>2901</v>
      </c>
    </row>
    <row r="1292" spans="1:16" x14ac:dyDescent="0.25">
      <c r="A1292" t="s">
        <v>602</v>
      </c>
      <c r="B1292">
        <v>456</v>
      </c>
      <c r="C1292">
        <v>213</v>
      </c>
      <c r="D1292">
        <v>243</v>
      </c>
      <c r="E1292">
        <v>66</v>
      </c>
      <c r="F1292">
        <v>36</v>
      </c>
      <c r="G1292">
        <v>30</v>
      </c>
      <c r="H1292">
        <v>142</v>
      </c>
      <c r="I1292">
        <v>91</v>
      </c>
      <c r="J1292">
        <v>51</v>
      </c>
      <c r="K1292">
        <v>248</v>
      </c>
      <c r="L1292">
        <v>86</v>
      </c>
      <c r="M1292">
        <v>162</v>
      </c>
      <c r="O1292" t="s">
        <v>602</v>
      </c>
    </row>
    <row r="1293" spans="1:16" x14ac:dyDescent="0.25">
      <c r="A1293">
        <v>2018</v>
      </c>
      <c r="B1293">
        <v>153363</v>
      </c>
      <c r="C1293">
        <v>74522</v>
      </c>
      <c r="D1293">
        <v>78841</v>
      </c>
      <c r="E1293">
        <v>21568</v>
      </c>
      <c r="F1293">
        <v>12452</v>
      </c>
      <c r="G1293">
        <v>9116</v>
      </c>
      <c r="H1293">
        <v>45975</v>
      </c>
      <c r="I1293">
        <v>26707</v>
      </c>
      <c r="J1293">
        <v>19268</v>
      </c>
      <c r="K1293">
        <v>85820</v>
      </c>
      <c r="L1293">
        <v>35363</v>
      </c>
      <c r="M1293">
        <v>50457</v>
      </c>
      <c r="O1293">
        <v>2018</v>
      </c>
      <c r="P1293">
        <f>B1293</f>
        <v>153363</v>
      </c>
    </row>
    <row r="1294" spans="1:16" x14ac:dyDescent="0.25">
      <c r="A1294" t="s">
        <v>601</v>
      </c>
      <c r="B1294">
        <v>2606</v>
      </c>
      <c r="C1294">
        <v>1250</v>
      </c>
      <c r="D1294">
        <v>1356</v>
      </c>
      <c r="E1294">
        <v>340</v>
      </c>
      <c r="F1294">
        <v>191</v>
      </c>
      <c r="G1294">
        <v>149</v>
      </c>
      <c r="H1294">
        <v>715</v>
      </c>
      <c r="I1294">
        <v>394</v>
      </c>
      <c r="J1294">
        <v>321</v>
      </c>
      <c r="K1294">
        <v>1551</v>
      </c>
      <c r="L1294">
        <v>665</v>
      </c>
      <c r="M1294">
        <v>886</v>
      </c>
      <c r="O1294" t="s">
        <v>600</v>
      </c>
      <c r="P1294">
        <f>B1292+B1294</f>
        <v>3062</v>
      </c>
    </row>
    <row r="1295" spans="1:16" x14ac:dyDescent="0.25">
      <c r="A1295" t="s">
        <v>599</v>
      </c>
      <c r="B1295">
        <v>3262</v>
      </c>
      <c r="C1295">
        <v>1578</v>
      </c>
      <c r="D1295">
        <v>1684</v>
      </c>
      <c r="E1295">
        <v>462</v>
      </c>
      <c r="F1295">
        <v>274</v>
      </c>
      <c r="G1295">
        <v>188</v>
      </c>
      <c r="H1295">
        <v>865</v>
      </c>
      <c r="I1295">
        <v>489</v>
      </c>
      <c r="J1295">
        <v>376</v>
      </c>
      <c r="K1295">
        <v>1935</v>
      </c>
      <c r="L1295">
        <v>815</v>
      </c>
      <c r="M1295">
        <v>1120</v>
      </c>
      <c r="O1295" t="s">
        <v>1881</v>
      </c>
      <c r="P1295">
        <f t="shared" ref="P1295:P1326" si="81">B1295</f>
        <v>3262</v>
      </c>
    </row>
    <row r="1296" spans="1:16" x14ac:dyDescent="0.25">
      <c r="A1296" t="s">
        <v>598</v>
      </c>
      <c r="B1296">
        <v>3150</v>
      </c>
      <c r="C1296">
        <v>1520</v>
      </c>
      <c r="D1296">
        <v>1630</v>
      </c>
      <c r="E1296">
        <v>396</v>
      </c>
      <c r="F1296">
        <v>217</v>
      </c>
      <c r="G1296">
        <v>179</v>
      </c>
      <c r="H1296">
        <v>926</v>
      </c>
      <c r="I1296">
        <v>538</v>
      </c>
      <c r="J1296">
        <v>388</v>
      </c>
      <c r="K1296">
        <v>1828</v>
      </c>
      <c r="L1296">
        <v>765</v>
      </c>
      <c r="M1296">
        <v>1063</v>
      </c>
      <c r="O1296" t="s">
        <v>1882</v>
      </c>
      <c r="P1296">
        <f t="shared" si="81"/>
        <v>3150</v>
      </c>
    </row>
    <row r="1297" spans="1:16" x14ac:dyDescent="0.25">
      <c r="A1297" t="s">
        <v>597</v>
      </c>
      <c r="B1297">
        <v>3178</v>
      </c>
      <c r="C1297">
        <v>1544</v>
      </c>
      <c r="D1297">
        <v>1634</v>
      </c>
      <c r="E1297">
        <v>420</v>
      </c>
      <c r="F1297">
        <v>211</v>
      </c>
      <c r="G1297">
        <v>209</v>
      </c>
      <c r="H1297">
        <v>930</v>
      </c>
      <c r="I1297">
        <v>511</v>
      </c>
      <c r="J1297">
        <v>419</v>
      </c>
      <c r="K1297">
        <v>1828</v>
      </c>
      <c r="L1297">
        <v>822</v>
      </c>
      <c r="M1297">
        <v>1006</v>
      </c>
      <c r="O1297" t="s">
        <v>1883</v>
      </c>
      <c r="P1297">
        <f t="shared" si="81"/>
        <v>3178</v>
      </c>
    </row>
    <row r="1298" spans="1:16" x14ac:dyDescent="0.25">
      <c r="A1298" t="s">
        <v>596</v>
      </c>
      <c r="B1298">
        <v>3143</v>
      </c>
      <c r="C1298">
        <v>1578</v>
      </c>
      <c r="D1298">
        <v>1565</v>
      </c>
      <c r="E1298">
        <v>439</v>
      </c>
      <c r="F1298">
        <v>265</v>
      </c>
      <c r="G1298">
        <v>174</v>
      </c>
      <c r="H1298">
        <v>947</v>
      </c>
      <c r="I1298">
        <v>571</v>
      </c>
      <c r="J1298">
        <v>376</v>
      </c>
      <c r="K1298">
        <v>1757</v>
      </c>
      <c r="L1298">
        <v>742</v>
      </c>
      <c r="M1298">
        <v>1015</v>
      </c>
      <c r="O1298" t="s">
        <v>1884</v>
      </c>
      <c r="P1298">
        <f t="shared" si="81"/>
        <v>3143</v>
      </c>
    </row>
    <row r="1299" spans="1:16" x14ac:dyDescent="0.25">
      <c r="A1299" t="s">
        <v>595</v>
      </c>
      <c r="B1299">
        <v>3185</v>
      </c>
      <c r="C1299">
        <v>1590</v>
      </c>
      <c r="D1299">
        <v>1595</v>
      </c>
      <c r="E1299">
        <v>401</v>
      </c>
      <c r="F1299">
        <v>227</v>
      </c>
      <c r="G1299">
        <v>174</v>
      </c>
      <c r="H1299">
        <v>983</v>
      </c>
      <c r="I1299">
        <v>553</v>
      </c>
      <c r="J1299">
        <v>430</v>
      </c>
      <c r="K1299">
        <v>1801</v>
      </c>
      <c r="L1299">
        <v>810</v>
      </c>
      <c r="M1299">
        <v>991</v>
      </c>
      <c r="O1299" t="s">
        <v>1885</v>
      </c>
      <c r="P1299">
        <f t="shared" si="81"/>
        <v>3185</v>
      </c>
    </row>
    <row r="1300" spans="1:16" x14ac:dyDescent="0.25">
      <c r="A1300" t="s">
        <v>594</v>
      </c>
      <c r="B1300">
        <v>3252</v>
      </c>
      <c r="C1300">
        <v>1579</v>
      </c>
      <c r="D1300">
        <v>1673</v>
      </c>
      <c r="E1300">
        <v>405</v>
      </c>
      <c r="F1300">
        <v>240</v>
      </c>
      <c r="G1300">
        <v>165</v>
      </c>
      <c r="H1300">
        <v>915</v>
      </c>
      <c r="I1300">
        <v>526</v>
      </c>
      <c r="J1300">
        <v>389</v>
      </c>
      <c r="K1300">
        <v>1932</v>
      </c>
      <c r="L1300">
        <v>813</v>
      </c>
      <c r="M1300">
        <v>1119</v>
      </c>
      <c r="O1300" t="s">
        <v>1886</v>
      </c>
      <c r="P1300">
        <f t="shared" si="81"/>
        <v>3252</v>
      </c>
    </row>
    <row r="1301" spans="1:16" x14ac:dyDescent="0.25">
      <c r="A1301" t="s">
        <v>593</v>
      </c>
      <c r="B1301">
        <v>3222</v>
      </c>
      <c r="C1301">
        <v>1530</v>
      </c>
      <c r="D1301">
        <v>1692</v>
      </c>
      <c r="E1301">
        <v>415</v>
      </c>
      <c r="F1301">
        <v>239</v>
      </c>
      <c r="G1301">
        <v>176</v>
      </c>
      <c r="H1301">
        <v>940</v>
      </c>
      <c r="I1301">
        <v>541</v>
      </c>
      <c r="J1301">
        <v>399</v>
      </c>
      <c r="K1301">
        <v>1867</v>
      </c>
      <c r="L1301">
        <v>750</v>
      </c>
      <c r="M1301">
        <v>1117</v>
      </c>
      <c r="O1301" t="s">
        <v>1887</v>
      </c>
      <c r="P1301">
        <f t="shared" si="81"/>
        <v>3222</v>
      </c>
    </row>
    <row r="1302" spans="1:16" x14ac:dyDescent="0.25">
      <c r="A1302" t="s">
        <v>592</v>
      </c>
      <c r="B1302">
        <v>3066</v>
      </c>
      <c r="C1302">
        <v>1462</v>
      </c>
      <c r="D1302">
        <v>1604</v>
      </c>
      <c r="E1302">
        <v>400</v>
      </c>
      <c r="F1302">
        <v>219</v>
      </c>
      <c r="G1302">
        <v>181</v>
      </c>
      <c r="H1302">
        <v>879</v>
      </c>
      <c r="I1302">
        <v>500</v>
      </c>
      <c r="J1302">
        <v>379</v>
      </c>
      <c r="K1302">
        <v>1787</v>
      </c>
      <c r="L1302">
        <v>743</v>
      </c>
      <c r="M1302">
        <v>1044</v>
      </c>
      <c r="O1302" t="s">
        <v>1888</v>
      </c>
      <c r="P1302">
        <f t="shared" si="81"/>
        <v>3066</v>
      </c>
    </row>
    <row r="1303" spans="1:16" x14ac:dyDescent="0.25">
      <c r="A1303" t="s">
        <v>591</v>
      </c>
      <c r="B1303">
        <v>3171</v>
      </c>
      <c r="C1303">
        <v>1581</v>
      </c>
      <c r="D1303">
        <v>1590</v>
      </c>
      <c r="E1303">
        <v>429</v>
      </c>
      <c r="F1303">
        <v>252</v>
      </c>
      <c r="G1303">
        <v>177</v>
      </c>
      <c r="H1303">
        <v>938</v>
      </c>
      <c r="I1303">
        <v>570</v>
      </c>
      <c r="J1303">
        <v>368</v>
      </c>
      <c r="K1303">
        <v>1804</v>
      </c>
      <c r="L1303">
        <v>759</v>
      </c>
      <c r="M1303">
        <v>1045</v>
      </c>
      <c r="O1303" t="s">
        <v>1889</v>
      </c>
      <c r="P1303">
        <f t="shared" si="81"/>
        <v>3171</v>
      </c>
    </row>
    <row r="1304" spans="1:16" x14ac:dyDescent="0.25">
      <c r="A1304" t="s">
        <v>590</v>
      </c>
      <c r="B1304">
        <v>3227</v>
      </c>
      <c r="C1304">
        <v>1582</v>
      </c>
      <c r="D1304">
        <v>1645</v>
      </c>
      <c r="E1304">
        <v>415</v>
      </c>
      <c r="F1304">
        <v>216</v>
      </c>
      <c r="G1304">
        <v>199</v>
      </c>
      <c r="H1304">
        <v>980</v>
      </c>
      <c r="I1304">
        <v>574</v>
      </c>
      <c r="J1304">
        <v>406</v>
      </c>
      <c r="K1304">
        <v>1832</v>
      </c>
      <c r="L1304">
        <v>792</v>
      </c>
      <c r="M1304">
        <v>1040</v>
      </c>
      <c r="O1304" t="s">
        <v>1890</v>
      </c>
      <c r="P1304">
        <f t="shared" si="81"/>
        <v>3227</v>
      </c>
    </row>
    <row r="1305" spans="1:16" x14ac:dyDescent="0.25">
      <c r="A1305" t="s">
        <v>589</v>
      </c>
      <c r="B1305">
        <v>3042</v>
      </c>
      <c r="C1305">
        <v>1464</v>
      </c>
      <c r="D1305">
        <v>1578</v>
      </c>
      <c r="E1305">
        <v>399</v>
      </c>
      <c r="F1305">
        <v>237</v>
      </c>
      <c r="G1305">
        <v>162</v>
      </c>
      <c r="H1305">
        <v>860</v>
      </c>
      <c r="I1305">
        <v>500</v>
      </c>
      <c r="J1305">
        <v>360</v>
      </c>
      <c r="K1305">
        <v>1783</v>
      </c>
      <c r="L1305">
        <v>727</v>
      </c>
      <c r="M1305">
        <v>1056</v>
      </c>
      <c r="O1305" t="s">
        <v>1891</v>
      </c>
      <c r="P1305">
        <f t="shared" si="81"/>
        <v>3042</v>
      </c>
    </row>
    <row r="1306" spans="1:16" x14ac:dyDescent="0.25">
      <c r="A1306" t="s">
        <v>588</v>
      </c>
      <c r="B1306">
        <v>3013</v>
      </c>
      <c r="C1306">
        <v>1508</v>
      </c>
      <c r="D1306">
        <v>1505</v>
      </c>
      <c r="E1306">
        <v>396</v>
      </c>
      <c r="F1306">
        <v>230</v>
      </c>
      <c r="G1306">
        <v>166</v>
      </c>
      <c r="H1306">
        <v>892</v>
      </c>
      <c r="I1306">
        <v>542</v>
      </c>
      <c r="J1306">
        <v>350</v>
      </c>
      <c r="K1306">
        <v>1725</v>
      </c>
      <c r="L1306">
        <v>736</v>
      </c>
      <c r="M1306">
        <v>989</v>
      </c>
      <c r="O1306" t="s">
        <v>1892</v>
      </c>
      <c r="P1306">
        <f t="shared" si="81"/>
        <v>3013</v>
      </c>
    </row>
    <row r="1307" spans="1:16" x14ac:dyDescent="0.25">
      <c r="A1307" t="s">
        <v>587</v>
      </c>
      <c r="B1307">
        <v>2900</v>
      </c>
      <c r="C1307">
        <v>1386</v>
      </c>
      <c r="D1307">
        <v>1514</v>
      </c>
      <c r="E1307">
        <v>384</v>
      </c>
      <c r="F1307">
        <v>221</v>
      </c>
      <c r="G1307">
        <v>163</v>
      </c>
      <c r="H1307">
        <v>848</v>
      </c>
      <c r="I1307">
        <v>475</v>
      </c>
      <c r="J1307">
        <v>373</v>
      </c>
      <c r="K1307">
        <v>1668</v>
      </c>
      <c r="L1307">
        <v>690</v>
      </c>
      <c r="M1307">
        <v>978</v>
      </c>
      <c r="O1307" t="s">
        <v>1893</v>
      </c>
      <c r="P1307">
        <f t="shared" si="81"/>
        <v>2900</v>
      </c>
    </row>
    <row r="1308" spans="1:16" x14ac:dyDescent="0.25">
      <c r="A1308" t="s">
        <v>586</v>
      </c>
      <c r="B1308">
        <v>2900</v>
      </c>
      <c r="C1308">
        <v>1470</v>
      </c>
      <c r="D1308">
        <v>1430</v>
      </c>
      <c r="E1308">
        <v>402</v>
      </c>
      <c r="F1308">
        <v>262</v>
      </c>
      <c r="G1308">
        <v>140</v>
      </c>
      <c r="H1308">
        <v>888</v>
      </c>
      <c r="I1308">
        <v>506</v>
      </c>
      <c r="J1308">
        <v>382</v>
      </c>
      <c r="K1308">
        <v>1610</v>
      </c>
      <c r="L1308">
        <v>702</v>
      </c>
      <c r="M1308">
        <v>908</v>
      </c>
      <c r="O1308" t="s">
        <v>1894</v>
      </c>
      <c r="P1308">
        <f t="shared" si="81"/>
        <v>2900</v>
      </c>
    </row>
    <row r="1309" spans="1:16" x14ac:dyDescent="0.25">
      <c r="A1309" t="s">
        <v>585</v>
      </c>
      <c r="B1309">
        <v>3040</v>
      </c>
      <c r="C1309">
        <v>1478</v>
      </c>
      <c r="D1309">
        <v>1562</v>
      </c>
      <c r="E1309">
        <v>426</v>
      </c>
      <c r="F1309">
        <v>240</v>
      </c>
      <c r="G1309">
        <v>186</v>
      </c>
      <c r="H1309">
        <v>901</v>
      </c>
      <c r="I1309">
        <v>523</v>
      </c>
      <c r="J1309">
        <v>378</v>
      </c>
      <c r="K1309">
        <v>1713</v>
      </c>
      <c r="L1309">
        <v>715</v>
      </c>
      <c r="M1309">
        <v>998</v>
      </c>
      <c r="O1309" t="s">
        <v>1895</v>
      </c>
      <c r="P1309">
        <f t="shared" si="81"/>
        <v>3040</v>
      </c>
    </row>
    <row r="1310" spans="1:16" x14ac:dyDescent="0.25">
      <c r="A1310" t="s">
        <v>584</v>
      </c>
      <c r="B1310">
        <v>2957</v>
      </c>
      <c r="C1310">
        <v>1419</v>
      </c>
      <c r="D1310">
        <v>1538</v>
      </c>
      <c r="E1310">
        <v>367</v>
      </c>
      <c r="F1310">
        <v>217</v>
      </c>
      <c r="G1310">
        <v>150</v>
      </c>
      <c r="H1310">
        <v>860</v>
      </c>
      <c r="I1310">
        <v>473</v>
      </c>
      <c r="J1310">
        <v>387</v>
      </c>
      <c r="K1310">
        <v>1730</v>
      </c>
      <c r="L1310">
        <v>729</v>
      </c>
      <c r="M1310">
        <v>1001</v>
      </c>
      <c r="O1310" t="s">
        <v>1896</v>
      </c>
      <c r="P1310">
        <f t="shared" si="81"/>
        <v>2957</v>
      </c>
    </row>
    <row r="1311" spans="1:16" x14ac:dyDescent="0.25">
      <c r="A1311" t="s">
        <v>583</v>
      </c>
      <c r="B1311">
        <v>2806</v>
      </c>
      <c r="C1311">
        <v>1363</v>
      </c>
      <c r="D1311">
        <v>1443</v>
      </c>
      <c r="E1311">
        <v>377</v>
      </c>
      <c r="F1311">
        <v>222</v>
      </c>
      <c r="G1311">
        <v>155</v>
      </c>
      <c r="H1311">
        <v>869</v>
      </c>
      <c r="I1311">
        <v>477</v>
      </c>
      <c r="J1311">
        <v>392</v>
      </c>
      <c r="K1311">
        <v>1560</v>
      </c>
      <c r="L1311">
        <v>664</v>
      </c>
      <c r="M1311">
        <v>896</v>
      </c>
      <c r="O1311" t="s">
        <v>1897</v>
      </c>
      <c r="P1311">
        <f t="shared" si="81"/>
        <v>2806</v>
      </c>
    </row>
    <row r="1312" spans="1:16" x14ac:dyDescent="0.25">
      <c r="A1312" t="s">
        <v>582</v>
      </c>
      <c r="B1312">
        <v>2771</v>
      </c>
      <c r="C1312">
        <v>1334</v>
      </c>
      <c r="D1312">
        <v>1437</v>
      </c>
      <c r="E1312">
        <v>377</v>
      </c>
      <c r="F1312">
        <v>224</v>
      </c>
      <c r="G1312">
        <v>153</v>
      </c>
      <c r="H1312">
        <v>821</v>
      </c>
      <c r="I1312">
        <v>447</v>
      </c>
      <c r="J1312">
        <v>374</v>
      </c>
      <c r="K1312">
        <v>1573</v>
      </c>
      <c r="L1312">
        <v>663</v>
      </c>
      <c r="M1312">
        <v>910</v>
      </c>
      <c r="O1312" t="s">
        <v>1898</v>
      </c>
      <c r="P1312">
        <f t="shared" si="81"/>
        <v>2771</v>
      </c>
    </row>
    <row r="1313" spans="1:16" x14ac:dyDescent="0.25">
      <c r="A1313" t="s">
        <v>581</v>
      </c>
      <c r="B1313">
        <v>2821</v>
      </c>
      <c r="C1313">
        <v>1366</v>
      </c>
      <c r="D1313">
        <v>1455</v>
      </c>
      <c r="E1313">
        <v>387</v>
      </c>
      <c r="F1313">
        <v>224</v>
      </c>
      <c r="G1313">
        <v>163</v>
      </c>
      <c r="H1313">
        <v>811</v>
      </c>
      <c r="I1313">
        <v>466</v>
      </c>
      <c r="J1313">
        <v>345</v>
      </c>
      <c r="K1313">
        <v>1623</v>
      </c>
      <c r="L1313">
        <v>676</v>
      </c>
      <c r="M1313">
        <v>947</v>
      </c>
      <c r="O1313" t="s">
        <v>1899</v>
      </c>
      <c r="P1313">
        <f t="shared" si="81"/>
        <v>2821</v>
      </c>
    </row>
    <row r="1314" spans="1:16" x14ac:dyDescent="0.25">
      <c r="A1314" t="s">
        <v>580</v>
      </c>
      <c r="B1314">
        <v>2873</v>
      </c>
      <c r="C1314">
        <v>1370</v>
      </c>
      <c r="D1314">
        <v>1503</v>
      </c>
      <c r="E1314">
        <v>404</v>
      </c>
      <c r="F1314">
        <v>240</v>
      </c>
      <c r="G1314">
        <v>164</v>
      </c>
      <c r="H1314">
        <v>810</v>
      </c>
      <c r="I1314">
        <v>453</v>
      </c>
      <c r="J1314">
        <v>357</v>
      </c>
      <c r="K1314">
        <v>1659</v>
      </c>
      <c r="L1314">
        <v>677</v>
      </c>
      <c r="M1314">
        <v>982</v>
      </c>
      <c r="O1314" t="s">
        <v>1900</v>
      </c>
      <c r="P1314">
        <f t="shared" si="81"/>
        <v>2873</v>
      </c>
    </row>
    <row r="1315" spans="1:16" x14ac:dyDescent="0.25">
      <c r="A1315" t="s">
        <v>579</v>
      </c>
      <c r="B1315">
        <v>2732</v>
      </c>
      <c r="C1315">
        <v>1357</v>
      </c>
      <c r="D1315">
        <v>1375</v>
      </c>
      <c r="E1315">
        <v>390</v>
      </c>
      <c r="F1315">
        <v>239</v>
      </c>
      <c r="G1315">
        <v>151</v>
      </c>
      <c r="H1315">
        <v>845</v>
      </c>
      <c r="I1315">
        <v>508</v>
      </c>
      <c r="J1315">
        <v>337</v>
      </c>
      <c r="K1315">
        <v>1497</v>
      </c>
      <c r="L1315">
        <v>610</v>
      </c>
      <c r="M1315">
        <v>887</v>
      </c>
      <c r="O1315" t="s">
        <v>1901</v>
      </c>
      <c r="P1315">
        <f t="shared" si="81"/>
        <v>2732</v>
      </c>
    </row>
    <row r="1316" spans="1:16" x14ac:dyDescent="0.25">
      <c r="A1316" t="s">
        <v>578</v>
      </c>
      <c r="B1316">
        <v>2736</v>
      </c>
      <c r="C1316">
        <v>1327</v>
      </c>
      <c r="D1316">
        <v>1409</v>
      </c>
      <c r="E1316">
        <v>417</v>
      </c>
      <c r="F1316">
        <v>229</v>
      </c>
      <c r="G1316">
        <v>188</v>
      </c>
      <c r="H1316">
        <v>807</v>
      </c>
      <c r="I1316">
        <v>441</v>
      </c>
      <c r="J1316">
        <v>366</v>
      </c>
      <c r="K1316">
        <v>1512</v>
      </c>
      <c r="L1316">
        <v>657</v>
      </c>
      <c r="M1316">
        <v>855</v>
      </c>
      <c r="O1316" t="s">
        <v>1902</v>
      </c>
      <c r="P1316">
        <f t="shared" si="81"/>
        <v>2736</v>
      </c>
    </row>
    <row r="1317" spans="1:16" x14ac:dyDescent="0.25">
      <c r="A1317" t="s">
        <v>577</v>
      </c>
      <c r="B1317">
        <v>2650</v>
      </c>
      <c r="C1317">
        <v>1339</v>
      </c>
      <c r="D1317">
        <v>1311</v>
      </c>
      <c r="E1317">
        <v>369</v>
      </c>
      <c r="F1317">
        <v>226</v>
      </c>
      <c r="G1317">
        <v>143</v>
      </c>
      <c r="H1317">
        <v>819</v>
      </c>
      <c r="I1317">
        <v>490</v>
      </c>
      <c r="J1317">
        <v>329</v>
      </c>
      <c r="K1317">
        <v>1462</v>
      </c>
      <c r="L1317">
        <v>623</v>
      </c>
      <c r="M1317">
        <v>839</v>
      </c>
      <c r="O1317" t="s">
        <v>1903</v>
      </c>
      <c r="P1317">
        <f t="shared" si="81"/>
        <v>2650</v>
      </c>
    </row>
    <row r="1318" spans="1:16" x14ac:dyDescent="0.25">
      <c r="A1318" t="s">
        <v>576</v>
      </c>
      <c r="B1318">
        <v>2694</v>
      </c>
      <c r="C1318">
        <v>1356</v>
      </c>
      <c r="D1318">
        <v>1338</v>
      </c>
      <c r="E1318">
        <v>366</v>
      </c>
      <c r="F1318">
        <v>213</v>
      </c>
      <c r="G1318">
        <v>153</v>
      </c>
      <c r="H1318">
        <v>866</v>
      </c>
      <c r="I1318">
        <v>517</v>
      </c>
      <c r="J1318">
        <v>349</v>
      </c>
      <c r="K1318">
        <v>1462</v>
      </c>
      <c r="L1318">
        <v>626</v>
      </c>
      <c r="M1318">
        <v>836</v>
      </c>
      <c r="O1318" t="s">
        <v>1904</v>
      </c>
      <c r="P1318">
        <f t="shared" si="81"/>
        <v>2694</v>
      </c>
    </row>
    <row r="1319" spans="1:16" x14ac:dyDescent="0.25">
      <c r="A1319" t="s">
        <v>575</v>
      </c>
      <c r="B1319">
        <v>2835</v>
      </c>
      <c r="C1319">
        <v>1402</v>
      </c>
      <c r="D1319">
        <v>1433</v>
      </c>
      <c r="E1319">
        <v>410</v>
      </c>
      <c r="F1319">
        <v>243</v>
      </c>
      <c r="G1319">
        <v>167</v>
      </c>
      <c r="H1319">
        <v>858</v>
      </c>
      <c r="I1319">
        <v>507</v>
      </c>
      <c r="J1319">
        <v>351</v>
      </c>
      <c r="K1319">
        <v>1567</v>
      </c>
      <c r="L1319">
        <v>652</v>
      </c>
      <c r="M1319">
        <v>915</v>
      </c>
      <c r="O1319" t="s">
        <v>1905</v>
      </c>
      <c r="P1319">
        <f t="shared" si="81"/>
        <v>2835</v>
      </c>
    </row>
    <row r="1320" spans="1:16" x14ac:dyDescent="0.25">
      <c r="A1320" t="s">
        <v>574</v>
      </c>
      <c r="B1320">
        <v>2725</v>
      </c>
      <c r="C1320">
        <v>1355</v>
      </c>
      <c r="D1320">
        <v>1370</v>
      </c>
      <c r="E1320">
        <v>383</v>
      </c>
      <c r="F1320">
        <v>224</v>
      </c>
      <c r="G1320">
        <v>159</v>
      </c>
      <c r="H1320">
        <v>868</v>
      </c>
      <c r="I1320">
        <v>495</v>
      </c>
      <c r="J1320">
        <v>373</v>
      </c>
      <c r="K1320">
        <v>1474</v>
      </c>
      <c r="L1320">
        <v>636</v>
      </c>
      <c r="M1320">
        <v>838</v>
      </c>
      <c r="O1320" t="s">
        <v>1906</v>
      </c>
      <c r="P1320">
        <f t="shared" si="81"/>
        <v>2725</v>
      </c>
    </row>
    <row r="1321" spans="1:16" x14ac:dyDescent="0.25">
      <c r="A1321" t="s">
        <v>573</v>
      </c>
      <c r="B1321">
        <v>2760</v>
      </c>
      <c r="C1321">
        <v>1326</v>
      </c>
      <c r="D1321">
        <v>1434</v>
      </c>
      <c r="E1321">
        <v>402</v>
      </c>
      <c r="F1321">
        <v>246</v>
      </c>
      <c r="G1321">
        <v>156</v>
      </c>
      <c r="H1321">
        <v>841</v>
      </c>
      <c r="I1321">
        <v>464</v>
      </c>
      <c r="J1321">
        <v>377</v>
      </c>
      <c r="K1321">
        <v>1517</v>
      </c>
      <c r="L1321">
        <v>616</v>
      </c>
      <c r="M1321">
        <v>901</v>
      </c>
      <c r="O1321" t="s">
        <v>1907</v>
      </c>
      <c r="P1321">
        <f t="shared" si="81"/>
        <v>2760</v>
      </c>
    </row>
    <row r="1322" spans="1:16" x14ac:dyDescent="0.25">
      <c r="A1322" t="s">
        <v>572</v>
      </c>
      <c r="B1322">
        <v>2584</v>
      </c>
      <c r="C1322">
        <v>1273</v>
      </c>
      <c r="D1322">
        <v>1311</v>
      </c>
      <c r="E1322">
        <v>400</v>
      </c>
      <c r="F1322">
        <v>245</v>
      </c>
      <c r="G1322">
        <v>155</v>
      </c>
      <c r="H1322">
        <v>816</v>
      </c>
      <c r="I1322">
        <v>484</v>
      </c>
      <c r="J1322">
        <v>332</v>
      </c>
      <c r="K1322">
        <v>1368</v>
      </c>
      <c r="L1322">
        <v>544</v>
      </c>
      <c r="M1322">
        <v>824</v>
      </c>
      <c r="O1322" t="s">
        <v>1908</v>
      </c>
      <c r="P1322">
        <f t="shared" si="81"/>
        <v>2584</v>
      </c>
    </row>
    <row r="1323" spans="1:16" x14ac:dyDescent="0.25">
      <c r="A1323" t="s">
        <v>571</v>
      </c>
      <c r="B1323">
        <v>3007</v>
      </c>
      <c r="C1323">
        <v>1454</v>
      </c>
      <c r="D1323">
        <v>1553</v>
      </c>
      <c r="E1323">
        <v>434</v>
      </c>
      <c r="F1323">
        <v>238</v>
      </c>
      <c r="G1323">
        <v>196</v>
      </c>
      <c r="H1323">
        <v>879</v>
      </c>
      <c r="I1323">
        <v>516</v>
      </c>
      <c r="J1323">
        <v>363</v>
      </c>
      <c r="K1323">
        <v>1694</v>
      </c>
      <c r="L1323">
        <v>700</v>
      </c>
      <c r="M1323">
        <v>994</v>
      </c>
      <c r="O1323" t="s">
        <v>1909</v>
      </c>
      <c r="P1323">
        <f t="shared" si="81"/>
        <v>3007</v>
      </c>
    </row>
    <row r="1324" spans="1:16" x14ac:dyDescent="0.25">
      <c r="A1324" t="s">
        <v>570</v>
      </c>
      <c r="B1324">
        <v>2731</v>
      </c>
      <c r="C1324">
        <v>1348</v>
      </c>
      <c r="D1324">
        <v>1383</v>
      </c>
      <c r="E1324">
        <v>379</v>
      </c>
      <c r="F1324">
        <v>222</v>
      </c>
      <c r="G1324">
        <v>157</v>
      </c>
      <c r="H1324">
        <v>857</v>
      </c>
      <c r="I1324">
        <v>508</v>
      </c>
      <c r="J1324">
        <v>349</v>
      </c>
      <c r="K1324">
        <v>1495</v>
      </c>
      <c r="L1324">
        <v>618</v>
      </c>
      <c r="M1324">
        <v>877</v>
      </c>
      <c r="O1324" t="s">
        <v>1910</v>
      </c>
      <c r="P1324">
        <f t="shared" si="81"/>
        <v>2731</v>
      </c>
    </row>
    <row r="1325" spans="1:16" x14ac:dyDescent="0.25">
      <c r="A1325" t="s">
        <v>569</v>
      </c>
      <c r="B1325">
        <v>2628</v>
      </c>
      <c r="C1325">
        <v>1279</v>
      </c>
      <c r="D1325">
        <v>1349</v>
      </c>
      <c r="E1325">
        <v>371</v>
      </c>
      <c r="F1325">
        <v>202</v>
      </c>
      <c r="G1325">
        <v>169</v>
      </c>
      <c r="H1325">
        <v>784</v>
      </c>
      <c r="I1325">
        <v>459</v>
      </c>
      <c r="J1325">
        <v>325</v>
      </c>
      <c r="K1325">
        <v>1473</v>
      </c>
      <c r="L1325">
        <v>618</v>
      </c>
      <c r="M1325">
        <v>855</v>
      </c>
      <c r="O1325" t="s">
        <v>1911</v>
      </c>
      <c r="P1325">
        <f t="shared" si="81"/>
        <v>2628</v>
      </c>
    </row>
    <row r="1326" spans="1:16" x14ac:dyDescent="0.25">
      <c r="A1326" t="s">
        <v>568</v>
      </c>
      <c r="B1326">
        <v>2612</v>
      </c>
      <c r="C1326">
        <v>1283</v>
      </c>
      <c r="D1326">
        <v>1329</v>
      </c>
      <c r="E1326">
        <v>358</v>
      </c>
      <c r="F1326">
        <v>217</v>
      </c>
      <c r="G1326">
        <v>141</v>
      </c>
      <c r="H1326">
        <v>838</v>
      </c>
      <c r="I1326">
        <v>480</v>
      </c>
      <c r="J1326">
        <v>358</v>
      </c>
      <c r="K1326">
        <v>1416</v>
      </c>
      <c r="L1326">
        <v>586</v>
      </c>
      <c r="M1326">
        <v>830</v>
      </c>
      <c r="O1326" t="s">
        <v>1912</v>
      </c>
      <c r="P1326">
        <f t="shared" si="81"/>
        <v>2612</v>
      </c>
    </row>
    <row r="1327" spans="1:16" x14ac:dyDescent="0.25">
      <c r="A1327" t="s">
        <v>567</v>
      </c>
      <c r="B1327">
        <v>2615</v>
      </c>
      <c r="C1327">
        <v>1304</v>
      </c>
      <c r="D1327">
        <v>1311</v>
      </c>
      <c r="E1327">
        <v>372</v>
      </c>
      <c r="F1327">
        <v>202</v>
      </c>
      <c r="G1327">
        <v>170</v>
      </c>
      <c r="H1327">
        <v>813</v>
      </c>
      <c r="I1327">
        <v>486</v>
      </c>
      <c r="J1327">
        <v>327</v>
      </c>
      <c r="K1327">
        <v>1430</v>
      </c>
      <c r="L1327">
        <v>616</v>
      </c>
      <c r="M1327">
        <v>814</v>
      </c>
      <c r="O1327" t="s">
        <v>1913</v>
      </c>
      <c r="P1327">
        <f t="shared" ref="P1327:P1345" si="82">B1327</f>
        <v>2615</v>
      </c>
    </row>
    <row r="1328" spans="1:16" x14ac:dyDescent="0.25">
      <c r="A1328" t="s">
        <v>566</v>
      </c>
      <c r="B1328">
        <v>2782</v>
      </c>
      <c r="C1328">
        <v>1330</v>
      </c>
      <c r="D1328">
        <v>1452</v>
      </c>
      <c r="E1328">
        <v>381</v>
      </c>
      <c r="F1328">
        <v>211</v>
      </c>
      <c r="G1328">
        <v>170</v>
      </c>
      <c r="H1328">
        <v>906</v>
      </c>
      <c r="I1328">
        <v>511</v>
      </c>
      <c r="J1328">
        <v>395</v>
      </c>
      <c r="K1328">
        <v>1495</v>
      </c>
      <c r="L1328">
        <v>608</v>
      </c>
      <c r="M1328">
        <v>887</v>
      </c>
      <c r="O1328" t="s">
        <v>1914</v>
      </c>
      <c r="P1328">
        <f t="shared" si="82"/>
        <v>2782</v>
      </c>
    </row>
    <row r="1329" spans="1:16" x14ac:dyDescent="0.25">
      <c r="A1329" t="s">
        <v>565</v>
      </c>
      <c r="B1329">
        <v>2555</v>
      </c>
      <c r="C1329">
        <v>1227</v>
      </c>
      <c r="D1329">
        <v>1328</v>
      </c>
      <c r="E1329">
        <v>376</v>
      </c>
      <c r="F1329">
        <v>213</v>
      </c>
      <c r="G1329">
        <v>163</v>
      </c>
      <c r="H1329">
        <v>783</v>
      </c>
      <c r="I1329">
        <v>449</v>
      </c>
      <c r="J1329">
        <v>334</v>
      </c>
      <c r="K1329">
        <v>1396</v>
      </c>
      <c r="L1329">
        <v>565</v>
      </c>
      <c r="M1329">
        <v>831</v>
      </c>
      <c r="O1329" t="s">
        <v>1915</v>
      </c>
      <c r="P1329">
        <f t="shared" si="82"/>
        <v>2555</v>
      </c>
    </row>
    <row r="1330" spans="1:16" x14ac:dyDescent="0.25">
      <c r="A1330" t="s">
        <v>564</v>
      </c>
      <c r="B1330">
        <v>2640</v>
      </c>
      <c r="C1330">
        <v>1288</v>
      </c>
      <c r="D1330">
        <v>1352</v>
      </c>
      <c r="E1330">
        <v>378</v>
      </c>
      <c r="F1330">
        <v>203</v>
      </c>
      <c r="G1330">
        <v>175</v>
      </c>
      <c r="H1330">
        <v>847</v>
      </c>
      <c r="I1330">
        <v>487</v>
      </c>
      <c r="J1330">
        <v>360</v>
      </c>
      <c r="K1330">
        <v>1415</v>
      </c>
      <c r="L1330">
        <v>598</v>
      </c>
      <c r="M1330">
        <v>817</v>
      </c>
      <c r="O1330" t="s">
        <v>1916</v>
      </c>
      <c r="P1330">
        <f t="shared" si="82"/>
        <v>2640</v>
      </c>
    </row>
    <row r="1331" spans="1:16" x14ac:dyDescent="0.25">
      <c r="A1331" t="s">
        <v>563</v>
      </c>
      <c r="B1331">
        <v>2580</v>
      </c>
      <c r="C1331">
        <v>1267</v>
      </c>
      <c r="D1331">
        <v>1313</v>
      </c>
      <c r="E1331">
        <v>354</v>
      </c>
      <c r="F1331">
        <v>206</v>
      </c>
      <c r="G1331">
        <v>148</v>
      </c>
      <c r="H1331">
        <v>817</v>
      </c>
      <c r="I1331">
        <v>471</v>
      </c>
      <c r="J1331">
        <v>346</v>
      </c>
      <c r="K1331">
        <v>1409</v>
      </c>
      <c r="L1331">
        <v>590</v>
      </c>
      <c r="M1331">
        <v>819</v>
      </c>
      <c r="O1331" t="s">
        <v>1917</v>
      </c>
      <c r="P1331">
        <f t="shared" si="82"/>
        <v>2580</v>
      </c>
    </row>
    <row r="1332" spans="1:16" x14ac:dyDescent="0.25">
      <c r="A1332" t="s">
        <v>562</v>
      </c>
      <c r="B1332">
        <v>2753</v>
      </c>
      <c r="C1332">
        <v>1377</v>
      </c>
      <c r="D1332">
        <v>1376</v>
      </c>
      <c r="E1332">
        <v>395</v>
      </c>
      <c r="F1332">
        <v>236</v>
      </c>
      <c r="G1332">
        <v>159</v>
      </c>
      <c r="H1332">
        <v>864</v>
      </c>
      <c r="I1332">
        <v>486</v>
      </c>
      <c r="J1332">
        <v>378</v>
      </c>
      <c r="K1332">
        <v>1494</v>
      </c>
      <c r="L1332">
        <v>655</v>
      </c>
      <c r="M1332">
        <v>839</v>
      </c>
      <c r="O1332" t="s">
        <v>1918</v>
      </c>
      <c r="P1332">
        <f t="shared" si="82"/>
        <v>2753</v>
      </c>
    </row>
    <row r="1333" spans="1:16" x14ac:dyDescent="0.25">
      <c r="A1333" t="s">
        <v>561</v>
      </c>
      <c r="B1333">
        <v>2713</v>
      </c>
      <c r="C1333">
        <v>1368</v>
      </c>
      <c r="D1333">
        <v>1345</v>
      </c>
      <c r="E1333">
        <v>403</v>
      </c>
      <c r="F1333">
        <v>229</v>
      </c>
      <c r="G1333">
        <v>174</v>
      </c>
      <c r="H1333">
        <v>817</v>
      </c>
      <c r="I1333">
        <v>493</v>
      </c>
      <c r="J1333">
        <v>324</v>
      </c>
      <c r="K1333">
        <v>1493</v>
      </c>
      <c r="L1333">
        <v>646</v>
      </c>
      <c r="M1333">
        <v>847</v>
      </c>
      <c r="O1333" t="s">
        <v>1919</v>
      </c>
      <c r="P1333">
        <f t="shared" si="82"/>
        <v>2713</v>
      </c>
    </row>
    <row r="1334" spans="1:16" x14ac:dyDescent="0.25">
      <c r="A1334" t="s">
        <v>560</v>
      </c>
      <c r="B1334">
        <v>2911</v>
      </c>
      <c r="C1334">
        <v>1481</v>
      </c>
      <c r="D1334">
        <v>1430</v>
      </c>
      <c r="E1334">
        <v>412</v>
      </c>
      <c r="F1334">
        <v>263</v>
      </c>
      <c r="G1334">
        <v>149</v>
      </c>
      <c r="H1334">
        <v>943</v>
      </c>
      <c r="I1334">
        <v>569</v>
      </c>
      <c r="J1334">
        <v>374</v>
      </c>
      <c r="K1334">
        <v>1556</v>
      </c>
      <c r="L1334">
        <v>649</v>
      </c>
      <c r="M1334">
        <v>907</v>
      </c>
      <c r="O1334" t="s">
        <v>1920</v>
      </c>
      <c r="P1334">
        <f t="shared" si="82"/>
        <v>2911</v>
      </c>
    </row>
    <row r="1335" spans="1:16" x14ac:dyDescent="0.25">
      <c r="A1335" t="s">
        <v>559</v>
      </c>
      <c r="B1335">
        <v>2877</v>
      </c>
      <c r="C1335">
        <v>1407</v>
      </c>
      <c r="D1335">
        <v>1470</v>
      </c>
      <c r="E1335">
        <v>382</v>
      </c>
      <c r="F1335">
        <v>222</v>
      </c>
      <c r="G1335">
        <v>160</v>
      </c>
      <c r="H1335">
        <v>912</v>
      </c>
      <c r="I1335">
        <v>523</v>
      </c>
      <c r="J1335">
        <v>389</v>
      </c>
      <c r="K1335">
        <v>1583</v>
      </c>
      <c r="L1335">
        <v>662</v>
      </c>
      <c r="M1335">
        <v>921</v>
      </c>
      <c r="O1335" t="s">
        <v>1921</v>
      </c>
      <c r="P1335">
        <f t="shared" si="82"/>
        <v>2877</v>
      </c>
    </row>
    <row r="1336" spans="1:16" x14ac:dyDescent="0.25">
      <c r="A1336" t="s">
        <v>558</v>
      </c>
      <c r="B1336">
        <v>2867</v>
      </c>
      <c r="C1336">
        <v>1435</v>
      </c>
      <c r="D1336">
        <v>1432</v>
      </c>
      <c r="E1336">
        <v>402</v>
      </c>
      <c r="F1336">
        <v>233</v>
      </c>
      <c r="G1336">
        <v>169</v>
      </c>
      <c r="H1336">
        <v>935</v>
      </c>
      <c r="I1336">
        <v>551</v>
      </c>
      <c r="J1336">
        <v>384</v>
      </c>
      <c r="K1336">
        <v>1530</v>
      </c>
      <c r="L1336">
        <v>651</v>
      </c>
      <c r="M1336">
        <v>879</v>
      </c>
      <c r="O1336" t="s">
        <v>1922</v>
      </c>
      <c r="P1336">
        <f t="shared" si="82"/>
        <v>2867</v>
      </c>
    </row>
    <row r="1337" spans="1:16" x14ac:dyDescent="0.25">
      <c r="A1337" t="s">
        <v>557</v>
      </c>
      <c r="B1337">
        <v>2852</v>
      </c>
      <c r="C1337">
        <v>1412</v>
      </c>
      <c r="D1337">
        <v>1440</v>
      </c>
      <c r="E1337">
        <v>392</v>
      </c>
      <c r="F1337">
        <v>216</v>
      </c>
      <c r="G1337">
        <v>176</v>
      </c>
      <c r="H1337">
        <v>882</v>
      </c>
      <c r="I1337">
        <v>500</v>
      </c>
      <c r="J1337">
        <v>382</v>
      </c>
      <c r="K1337">
        <v>1578</v>
      </c>
      <c r="L1337">
        <v>696</v>
      </c>
      <c r="M1337">
        <v>882</v>
      </c>
      <c r="O1337" t="s">
        <v>1923</v>
      </c>
      <c r="P1337">
        <f t="shared" si="82"/>
        <v>2852</v>
      </c>
    </row>
    <row r="1338" spans="1:16" x14ac:dyDescent="0.25">
      <c r="A1338" t="s">
        <v>556</v>
      </c>
      <c r="B1338">
        <v>3011</v>
      </c>
      <c r="C1338">
        <v>1512</v>
      </c>
      <c r="D1338">
        <v>1499</v>
      </c>
      <c r="E1338">
        <v>463</v>
      </c>
      <c r="F1338">
        <v>267</v>
      </c>
      <c r="G1338">
        <v>196</v>
      </c>
      <c r="H1338">
        <v>851</v>
      </c>
      <c r="I1338">
        <v>499</v>
      </c>
      <c r="J1338">
        <v>352</v>
      </c>
      <c r="K1338">
        <v>1697</v>
      </c>
      <c r="L1338">
        <v>746</v>
      </c>
      <c r="M1338">
        <v>951</v>
      </c>
      <c r="O1338" t="s">
        <v>1924</v>
      </c>
      <c r="P1338">
        <f t="shared" si="82"/>
        <v>3011</v>
      </c>
    </row>
    <row r="1339" spans="1:16" x14ac:dyDescent="0.25">
      <c r="A1339" t="s">
        <v>555</v>
      </c>
      <c r="B1339">
        <v>3057</v>
      </c>
      <c r="C1339">
        <v>1509</v>
      </c>
      <c r="D1339">
        <v>1548</v>
      </c>
      <c r="E1339">
        <v>457</v>
      </c>
      <c r="F1339">
        <v>262</v>
      </c>
      <c r="G1339">
        <v>195</v>
      </c>
      <c r="H1339">
        <v>920</v>
      </c>
      <c r="I1339">
        <v>517</v>
      </c>
      <c r="J1339">
        <v>403</v>
      </c>
      <c r="K1339">
        <v>1680</v>
      </c>
      <c r="L1339">
        <v>730</v>
      </c>
      <c r="M1339">
        <v>950</v>
      </c>
      <c r="O1339" t="s">
        <v>1925</v>
      </c>
      <c r="P1339">
        <f t="shared" si="82"/>
        <v>3057</v>
      </c>
    </row>
    <row r="1340" spans="1:16" x14ac:dyDescent="0.25">
      <c r="A1340" t="s">
        <v>554</v>
      </c>
      <c r="B1340">
        <v>3019</v>
      </c>
      <c r="C1340">
        <v>1428</v>
      </c>
      <c r="D1340">
        <v>1591</v>
      </c>
      <c r="E1340">
        <v>389</v>
      </c>
      <c r="F1340">
        <v>224</v>
      </c>
      <c r="G1340">
        <v>165</v>
      </c>
      <c r="H1340">
        <v>922</v>
      </c>
      <c r="I1340">
        <v>520</v>
      </c>
      <c r="J1340">
        <v>402</v>
      </c>
      <c r="K1340">
        <v>1708</v>
      </c>
      <c r="L1340">
        <v>684</v>
      </c>
      <c r="M1340">
        <v>1024</v>
      </c>
      <c r="O1340" t="s">
        <v>1926</v>
      </c>
      <c r="P1340">
        <f t="shared" si="82"/>
        <v>3019</v>
      </c>
    </row>
    <row r="1341" spans="1:16" x14ac:dyDescent="0.25">
      <c r="A1341" t="s">
        <v>553</v>
      </c>
      <c r="B1341">
        <v>3037</v>
      </c>
      <c r="C1341">
        <v>1504</v>
      </c>
      <c r="D1341">
        <v>1533</v>
      </c>
      <c r="E1341">
        <v>422</v>
      </c>
      <c r="F1341">
        <v>227</v>
      </c>
      <c r="G1341">
        <v>195</v>
      </c>
      <c r="H1341">
        <v>940</v>
      </c>
      <c r="I1341">
        <v>567</v>
      </c>
      <c r="J1341">
        <v>373</v>
      </c>
      <c r="K1341">
        <v>1675</v>
      </c>
      <c r="L1341">
        <v>710</v>
      </c>
      <c r="M1341">
        <v>965</v>
      </c>
      <c r="O1341" t="s">
        <v>1927</v>
      </c>
      <c r="P1341">
        <f t="shared" si="82"/>
        <v>3037</v>
      </c>
    </row>
    <row r="1342" spans="1:16" x14ac:dyDescent="0.25">
      <c r="A1342" t="s">
        <v>552</v>
      </c>
      <c r="B1342">
        <v>3013</v>
      </c>
      <c r="C1342">
        <v>1469</v>
      </c>
      <c r="D1342">
        <v>1544</v>
      </c>
      <c r="E1342">
        <v>405</v>
      </c>
      <c r="F1342">
        <v>227</v>
      </c>
      <c r="G1342">
        <v>178</v>
      </c>
      <c r="H1342">
        <v>916</v>
      </c>
      <c r="I1342">
        <v>514</v>
      </c>
      <c r="J1342">
        <v>402</v>
      </c>
      <c r="K1342">
        <v>1692</v>
      </c>
      <c r="L1342">
        <v>728</v>
      </c>
      <c r="M1342">
        <v>964</v>
      </c>
      <c r="O1342" t="s">
        <v>1928</v>
      </c>
      <c r="P1342">
        <f t="shared" si="82"/>
        <v>3013</v>
      </c>
    </row>
    <row r="1343" spans="1:16" x14ac:dyDescent="0.25">
      <c r="A1343" t="s">
        <v>551</v>
      </c>
      <c r="B1343">
        <v>3148</v>
      </c>
      <c r="C1343">
        <v>1540</v>
      </c>
      <c r="D1343">
        <v>1608</v>
      </c>
      <c r="E1343">
        <v>426</v>
      </c>
      <c r="F1343">
        <v>240</v>
      </c>
      <c r="G1343">
        <v>186</v>
      </c>
      <c r="H1343">
        <v>1015</v>
      </c>
      <c r="I1343">
        <v>586</v>
      </c>
      <c r="J1343">
        <v>429</v>
      </c>
      <c r="K1343">
        <v>1707</v>
      </c>
      <c r="L1343">
        <v>714</v>
      </c>
      <c r="M1343">
        <v>993</v>
      </c>
      <c r="O1343" t="s">
        <v>1929</v>
      </c>
      <c r="P1343">
        <f t="shared" si="82"/>
        <v>3148</v>
      </c>
    </row>
    <row r="1344" spans="1:16" x14ac:dyDescent="0.25">
      <c r="A1344" t="s">
        <v>550</v>
      </c>
      <c r="B1344">
        <v>3235</v>
      </c>
      <c r="C1344">
        <v>1608</v>
      </c>
      <c r="D1344">
        <v>1627</v>
      </c>
      <c r="E1344">
        <v>450</v>
      </c>
      <c r="F1344">
        <v>261</v>
      </c>
      <c r="G1344">
        <v>189</v>
      </c>
      <c r="H1344">
        <v>992</v>
      </c>
      <c r="I1344">
        <v>564</v>
      </c>
      <c r="J1344">
        <v>428</v>
      </c>
      <c r="K1344">
        <v>1793</v>
      </c>
      <c r="L1344">
        <v>783</v>
      </c>
      <c r="M1344">
        <v>1010</v>
      </c>
      <c r="O1344" t="s">
        <v>1930</v>
      </c>
      <c r="P1344">
        <f t="shared" si="82"/>
        <v>3235</v>
      </c>
    </row>
    <row r="1345" spans="1:16" x14ac:dyDescent="0.25">
      <c r="A1345" t="s">
        <v>549</v>
      </c>
      <c r="B1345">
        <v>2997</v>
      </c>
      <c r="C1345">
        <v>1453</v>
      </c>
      <c r="D1345">
        <v>1544</v>
      </c>
      <c r="E1345">
        <v>400</v>
      </c>
      <c r="F1345">
        <v>237</v>
      </c>
      <c r="G1345">
        <v>163</v>
      </c>
      <c r="H1345">
        <v>924</v>
      </c>
      <c r="I1345">
        <v>529</v>
      </c>
      <c r="J1345">
        <v>395</v>
      </c>
      <c r="K1345">
        <v>1673</v>
      </c>
      <c r="L1345">
        <v>687</v>
      </c>
      <c r="M1345">
        <v>986</v>
      </c>
      <c r="O1345" t="s">
        <v>1931</v>
      </c>
      <c r="P1345">
        <f t="shared" si="82"/>
        <v>2997</v>
      </c>
    </row>
    <row r="1346" spans="1:16" x14ac:dyDescent="0.25">
      <c r="A1346" t="s">
        <v>548</v>
      </c>
      <c r="B1346">
        <v>852</v>
      </c>
      <c r="C1346">
        <v>406</v>
      </c>
      <c r="D1346">
        <v>446</v>
      </c>
      <c r="E1346">
        <v>110</v>
      </c>
      <c r="F1346">
        <v>64</v>
      </c>
      <c r="G1346">
        <v>46</v>
      </c>
      <c r="H1346">
        <v>261</v>
      </c>
      <c r="I1346">
        <v>146</v>
      </c>
      <c r="J1346">
        <v>115</v>
      </c>
      <c r="K1346">
        <v>481</v>
      </c>
      <c r="L1346">
        <v>196</v>
      </c>
      <c r="M1346">
        <v>285</v>
      </c>
      <c r="O1346" t="s">
        <v>1932</v>
      </c>
    </row>
    <row r="1347" spans="1:16" x14ac:dyDescent="0.25">
      <c r="A1347" t="s">
        <v>547</v>
      </c>
      <c r="B1347">
        <v>151793</v>
      </c>
      <c r="C1347">
        <v>74376</v>
      </c>
      <c r="D1347">
        <v>77417</v>
      </c>
      <c r="E1347">
        <v>20889</v>
      </c>
      <c r="F1347">
        <v>12055</v>
      </c>
      <c r="G1347">
        <v>8834</v>
      </c>
      <c r="H1347">
        <v>45916</v>
      </c>
      <c r="I1347">
        <v>26466</v>
      </c>
      <c r="J1347">
        <v>19450</v>
      </c>
      <c r="K1347">
        <v>84988</v>
      </c>
      <c r="L1347">
        <v>35855</v>
      </c>
      <c r="M1347">
        <v>49133</v>
      </c>
      <c r="O1347" t="s">
        <v>1933</v>
      </c>
      <c r="P1347">
        <f>B1347</f>
        <v>151793</v>
      </c>
    </row>
    <row r="1348" spans="1:16" x14ac:dyDescent="0.25">
      <c r="A1348" t="s">
        <v>546</v>
      </c>
      <c r="B1348">
        <v>2244</v>
      </c>
      <c r="C1348">
        <v>1091</v>
      </c>
      <c r="D1348">
        <v>1153</v>
      </c>
      <c r="E1348">
        <v>272</v>
      </c>
      <c r="F1348">
        <v>149</v>
      </c>
      <c r="G1348">
        <v>123</v>
      </c>
      <c r="H1348">
        <v>631</v>
      </c>
      <c r="I1348">
        <v>381</v>
      </c>
      <c r="J1348">
        <v>250</v>
      </c>
      <c r="K1348">
        <v>1341</v>
      </c>
      <c r="L1348">
        <v>561</v>
      </c>
      <c r="M1348">
        <v>780</v>
      </c>
      <c r="O1348" t="s">
        <v>545</v>
      </c>
      <c r="P1348">
        <f>B1346+B1348</f>
        <v>3096</v>
      </c>
    </row>
    <row r="1349" spans="1:16" x14ac:dyDescent="0.25">
      <c r="A1349" t="s">
        <v>544</v>
      </c>
      <c r="B1349">
        <v>3364</v>
      </c>
      <c r="C1349">
        <v>1676</v>
      </c>
      <c r="D1349">
        <v>1688</v>
      </c>
      <c r="E1349">
        <v>432</v>
      </c>
      <c r="F1349">
        <v>253</v>
      </c>
      <c r="G1349">
        <v>179</v>
      </c>
      <c r="H1349">
        <v>967</v>
      </c>
      <c r="I1349">
        <v>546</v>
      </c>
      <c r="J1349">
        <v>421</v>
      </c>
      <c r="K1349">
        <v>1965</v>
      </c>
      <c r="L1349">
        <v>877</v>
      </c>
      <c r="M1349">
        <v>1088</v>
      </c>
      <c r="O1349" t="str">
        <f>IF(RIGHT(A1349,1)="*",LEFT(A1349,LEN(A1349)-1),A1349)</f>
        <v>2020 week 2</v>
      </c>
      <c r="P1349">
        <f t="shared" ref="P1349:P1366" si="83">B1349</f>
        <v>3364</v>
      </c>
    </row>
    <row r="1350" spans="1:16" x14ac:dyDescent="0.25">
      <c r="A1350" t="s">
        <v>543</v>
      </c>
      <c r="B1350">
        <v>3154</v>
      </c>
      <c r="C1350">
        <v>1528</v>
      </c>
      <c r="D1350">
        <v>1626</v>
      </c>
      <c r="E1350">
        <v>416</v>
      </c>
      <c r="F1350">
        <v>248</v>
      </c>
      <c r="G1350">
        <v>168</v>
      </c>
      <c r="H1350">
        <v>912</v>
      </c>
      <c r="I1350">
        <v>517</v>
      </c>
      <c r="J1350">
        <v>395</v>
      </c>
      <c r="K1350">
        <v>1826</v>
      </c>
      <c r="L1350">
        <v>763</v>
      </c>
      <c r="M1350">
        <v>1063</v>
      </c>
      <c r="O1350" t="str">
        <f t="shared" ref="O1350:O1366" si="84">IF(RIGHT(A1350,1)="*",LEFT(A1350,LEN(A1350)-1),A1350)</f>
        <v>2020 week 3</v>
      </c>
      <c r="P1350">
        <f t="shared" si="83"/>
        <v>3154</v>
      </c>
    </row>
    <row r="1351" spans="1:16" x14ac:dyDescent="0.25">
      <c r="A1351" t="s">
        <v>542</v>
      </c>
      <c r="B1351">
        <v>3043</v>
      </c>
      <c r="C1351">
        <v>1469</v>
      </c>
      <c r="D1351">
        <v>1574</v>
      </c>
      <c r="E1351">
        <v>352</v>
      </c>
      <c r="F1351">
        <v>214</v>
      </c>
      <c r="G1351">
        <v>138</v>
      </c>
      <c r="H1351">
        <v>934</v>
      </c>
      <c r="I1351">
        <v>536</v>
      </c>
      <c r="J1351">
        <v>398</v>
      </c>
      <c r="K1351">
        <v>1757</v>
      </c>
      <c r="L1351">
        <v>719</v>
      </c>
      <c r="M1351">
        <v>1038</v>
      </c>
      <c r="O1351" t="str">
        <f t="shared" si="84"/>
        <v>2020 week 4</v>
      </c>
      <c r="P1351">
        <f t="shared" si="83"/>
        <v>3043</v>
      </c>
    </row>
    <row r="1352" spans="1:16" x14ac:dyDescent="0.25">
      <c r="A1352" t="s">
        <v>541</v>
      </c>
      <c r="B1352">
        <v>3160</v>
      </c>
      <c r="C1352">
        <v>1575</v>
      </c>
      <c r="D1352">
        <v>1585</v>
      </c>
      <c r="E1352">
        <v>448</v>
      </c>
      <c r="F1352">
        <v>278</v>
      </c>
      <c r="G1352">
        <v>170</v>
      </c>
      <c r="H1352">
        <v>923</v>
      </c>
      <c r="I1352">
        <v>537</v>
      </c>
      <c r="J1352">
        <v>386</v>
      </c>
      <c r="K1352">
        <v>1789</v>
      </c>
      <c r="L1352">
        <v>760</v>
      </c>
      <c r="M1352">
        <v>1029</v>
      </c>
      <c r="O1352" t="str">
        <f t="shared" si="84"/>
        <v>2020 week 5</v>
      </c>
      <c r="P1352">
        <f t="shared" si="83"/>
        <v>3160</v>
      </c>
    </row>
    <row r="1353" spans="1:16" x14ac:dyDescent="0.25">
      <c r="A1353" t="s">
        <v>540</v>
      </c>
      <c r="B1353">
        <v>3192</v>
      </c>
      <c r="C1353">
        <v>1591</v>
      </c>
      <c r="D1353">
        <v>1601</v>
      </c>
      <c r="E1353">
        <v>400</v>
      </c>
      <c r="F1353">
        <v>239</v>
      </c>
      <c r="G1353">
        <v>161</v>
      </c>
      <c r="H1353">
        <v>981</v>
      </c>
      <c r="I1353">
        <v>573</v>
      </c>
      <c r="J1353">
        <v>408</v>
      </c>
      <c r="K1353">
        <v>1811</v>
      </c>
      <c r="L1353">
        <v>779</v>
      </c>
      <c r="M1353">
        <v>1032</v>
      </c>
      <c r="O1353" t="str">
        <f t="shared" si="84"/>
        <v>2020 week 6</v>
      </c>
      <c r="P1353">
        <f t="shared" si="83"/>
        <v>3192</v>
      </c>
    </row>
    <row r="1354" spans="1:16" x14ac:dyDescent="0.25">
      <c r="A1354" t="s">
        <v>539</v>
      </c>
      <c r="B1354">
        <v>3198</v>
      </c>
      <c r="C1354">
        <v>1506</v>
      </c>
      <c r="D1354">
        <v>1692</v>
      </c>
      <c r="E1354">
        <v>409</v>
      </c>
      <c r="F1354">
        <v>224</v>
      </c>
      <c r="G1354">
        <v>185</v>
      </c>
      <c r="H1354">
        <v>937</v>
      </c>
      <c r="I1354">
        <v>524</v>
      </c>
      <c r="J1354">
        <v>413</v>
      </c>
      <c r="K1354">
        <v>1852</v>
      </c>
      <c r="L1354">
        <v>758</v>
      </c>
      <c r="M1354">
        <v>1094</v>
      </c>
      <c r="O1354" t="str">
        <f t="shared" si="84"/>
        <v>2020 week 7</v>
      </c>
      <c r="P1354">
        <f t="shared" si="83"/>
        <v>3198</v>
      </c>
    </row>
    <row r="1355" spans="1:16" x14ac:dyDescent="0.25">
      <c r="A1355" t="s">
        <v>538</v>
      </c>
      <c r="B1355">
        <v>2957</v>
      </c>
      <c r="C1355">
        <v>1483</v>
      </c>
      <c r="D1355">
        <v>1474</v>
      </c>
      <c r="E1355">
        <v>340</v>
      </c>
      <c r="F1355">
        <v>191</v>
      </c>
      <c r="G1355">
        <v>149</v>
      </c>
      <c r="H1355">
        <v>868</v>
      </c>
      <c r="I1355">
        <v>534</v>
      </c>
      <c r="J1355">
        <v>334</v>
      </c>
      <c r="K1355">
        <v>1749</v>
      </c>
      <c r="L1355">
        <v>758</v>
      </c>
      <c r="M1355">
        <v>991</v>
      </c>
      <c r="O1355" t="str">
        <f t="shared" si="84"/>
        <v>2020 week 8</v>
      </c>
      <c r="P1355">
        <f t="shared" si="83"/>
        <v>2957</v>
      </c>
    </row>
    <row r="1356" spans="1:16" x14ac:dyDescent="0.25">
      <c r="A1356" t="s">
        <v>537</v>
      </c>
      <c r="B1356">
        <v>3094</v>
      </c>
      <c r="C1356">
        <v>1503</v>
      </c>
      <c r="D1356">
        <v>1591</v>
      </c>
      <c r="E1356">
        <v>402</v>
      </c>
      <c r="F1356">
        <v>229</v>
      </c>
      <c r="G1356">
        <v>173</v>
      </c>
      <c r="H1356">
        <v>911</v>
      </c>
      <c r="I1356">
        <v>525</v>
      </c>
      <c r="J1356">
        <v>386</v>
      </c>
      <c r="K1356">
        <v>1781</v>
      </c>
      <c r="L1356">
        <v>749</v>
      </c>
      <c r="M1356">
        <v>1032</v>
      </c>
      <c r="O1356" t="str">
        <f t="shared" si="84"/>
        <v>2020 week 9</v>
      </c>
      <c r="P1356">
        <f t="shared" si="83"/>
        <v>3094</v>
      </c>
    </row>
    <row r="1357" spans="1:16" x14ac:dyDescent="0.25">
      <c r="A1357" t="s">
        <v>536</v>
      </c>
      <c r="B1357">
        <v>3099</v>
      </c>
      <c r="C1357">
        <v>1514</v>
      </c>
      <c r="D1357">
        <v>1585</v>
      </c>
      <c r="E1357">
        <v>390</v>
      </c>
      <c r="F1357">
        <v>226</v>
      </c>
      <c r="G1357">
        <v>164</v>
      </c>
      <c r="H1357">
        <v>887</v>
      </c>
      <c r="I1357">
        <v>503</v>
      </c>
      <c r="J1357">
        <v>384</v>
      </c>
      <c r="K1357">
        <v>1822</v>
      </c>
      <c r="L1357">
        <v>785</v>
      </c>
      <c r="M1357">
        <v>1037</v>
      </c>
      <c r="O1357" t="str">
        <f t="shared" si="84"/>
        <v>2020 week 10</v>
      </c>
      <c r="P1357">
        <f t="shared" si="83"/>
        <v>3099</v>
      </c>
    </row>
    <row r="1358" spans="1:16" x14ac:dyDescent="0.25">
      <c r="A1358" t="s">
        <v>535</v>
      </c>
      <c r="B1358">
        <v>3216</v>
      </c>
      <c r="C1358">
        <v>1597</v>
      </c>
      <c r="D1358">
        <v>1619</v>
      </c>
      <c r="E1358">
        <v>408</v>
      </c>
      <c r="F1358">
        <v>250</v>
      </c>
      <c r="G1358">
        <v>158</v>
      </c>
      <c r="H1358">
        <v>949</v>
      </c>
      <c r="I1358">
        <v>547</v>
      </c>
      <c r="J1358">
        <v>402</v>
      </c>
      <c r="K1358">
        <v>1859</v>
      </c>
      <c r="L1358">
        <v>800</v>
      </c>
      <c r="M1358">
        <v>1059</v>
      </c>
      <c r="O1358" t="str">
        <f t="shared" si="84"/>
        <v>2020 week 11</v>
      </c>
      <c r="P1358">
        <f t="shared" si="83"/>
        <v>3216</v>
      </c>
    </row>
    <row r="1359" spans="1:16" x14ac:dyDescent="0.25">
      <c r="A1359" t="s">
        <v>534</v>
      </c>
      <c r="B1359">
        <v>3609</v>
      </c>
      <c r="C1359">
        <v>1870</v>
      </c>
      <c r="D1359">
        <v>1739</v>
      </c>
      <c r="E1359">
        <v>447</v>
      </c>
      <c r="F1359">
        <v>268</v>
      </c>
      <c r="G1359">
        <v>179</v>
      </c>
      <c r="H1359">
        <v>1079</v>
      </c>
      <c r="I1359">
        <v>673</v>
      </c>
      <c r="J1359">
        <v>406</v>
      </c>
      <c r="K1359">
        <v>2083</v>
      </c>
      <c r="L1359">
        <v>929</v>
      </c>
      <c r="M1359">
        <v>1154</v>
      </c>
      <c r="O1359" t="str">
        <f t="shared" si="84"/>
        <v>2020 week 12</v>
      </c>
      <c r="P1359">
        <f t="shared" si="83"/>
        <v>3609</v>
      </c>
    </row>
    <row r="1360" spans="1:16" x14ac:dyDescent="0.25">
      <c r="A1360" t="s">
        <v>533</v>
      </c>
      <c r="B1360">
        <v>4456</v>
      </c>
      <c r="C1360">
        <v>2364</v>
      </c>
      <c r="D1360">
        <v>2092</v>
      </c>
      <c r="E1360">
        <v>501</v>
      </c>
      <c r="F1360">
        <v>307</v>
      </c>
      <c r="G1360">
        <v>194</v>
      </c>
      <c r="H1360">
        <v>1400</v>
      </c>
      <c r="I1360">
        <v>840</v>
      </c>
      <c r="J1360">
        <v>560</v>
      </c>
      <c r="K1360">
        <v>2555</v>
      </c>
      <c r="L1360">
        <v>1217</v>
      </c>
      <c r="M1360">
        <v>1338</v>
      </c>
      <c r="O1360" t="str">
        <f t="shared" si="84"/>
        <v>2020 week 13</v>
      </c>
      <c r="P1360">
        <f t="shared" si="83"/>
        <v>4456</v>
      </c>
    </row>
    <row r="1361" spans="1:16" x14ac:dyDescent="0.25">
      <c r="A1361" t="s">
        <v>532</v>
      </c>
      <c r="B1361">
        <v>5083</v>
      </c>
      <c r="C1361">
        <v>2666</v>
      </c>
      <c r="D1361">
        <v>2417</v>
      </c>
      <c r="E1361">
        <v>498</v>
      </c>
      <c r="F1361">
        <v>291</v>
      </c>
      <c r="G1361">
        <v>207</v>
      </c>
      <c r="H1361">
        <v>1503</v>
      </c>
      <c r="I1361">
        <v>923</v>
      </c>
      <c r="J1361">
        <v>580</v>
      </c>
      <c r="K1361">
        <v>3082</v>
      </c>
      <c r="L1361">
        <v>1452</v>
      </c>
      <c r="M1361">
        <v>1630</v>
      </c>
      <c r="O1361" t="str">
        <f t="shared" si="84"/>
        <v>2020 week 14</v>
      </c>
      <c r="P1361">
        <f t="shared" si="83"/>
        <v>5083</v>
      </c>
    </row>
    <row r="1362" spans="1:16" x14ac:dyDescent="0.25">
      <c r="A1362" t="s">
        <v>531</v>
      </c>
      <c r="B1362">
        <v>4974</v>
      </c>
      <c r="C1362">
        <v>2524</v>
      </c>
      <c r="D1362">
        <v>2450</v>
      </c>
      <c r="E1362">
        <v>479</v>
      </c>
      <c r="F1362">
        <v>292</v>
      </c>
      <c r="G1362">
        <v>187</v>
      </c>
      <c r="H1362">
        <v>1434</v>
      </c>
      <c r="I1362">
        <v>877</v>
      </c>
      <c r="J1362">
        <v>557</v>
      </c>
      <c r="K1362">
        <v>3061</v>
      </c>
      <c r="L1362">
        <v>1355</v>
      </c>
      <c r="M1362">
        <v>1706</v>
      </c>
      <c r="O1362" t="str">
        <f t="shared" si="84"/>
        <v>2020 week 15</v>
      </c>
      <c r="P1362">
        <f t="shared" si="83"/>
        <v>4974</v>
      </c>
    </row>
    <row r="1363" spans="1:16" x14ac:dyDescent="0.25">
      <c r="A1363" t="s">
        <v>530</v>
      </c>
      <c r="B1363">
        <v>4297</v>
      </c>
      <c r="C1363">
        <v>2119</v>
      </c>
      <c r="D1363">
        <v>2178</v>
      </c>
      <c r="E1363">
        <v>424</v>
      </c>
      <c r="F1363">
        <v>268</v>
      </c>
      <c r="G1363">
        <v>156</v>
      </c>
      <c r="H1363">
        <v>1227</v>
      </c>
      <c r="I1363">
        <v>718</v>
      </c>
      <c r="J1363">
        <v>509</v>
      </c>
      <c r="K1363">
        <v>2646</v>
      </c>
      <c r="L1363">
        <v>1133</v>
      </c>
      <c r="M1363">
        <v>1513</v>
      </c>
      <c r="O1363" t="str">
        <f t="shared" si="84"/>
        <v>2020 week 16</v>
      </c>
      <c r="P1363">
        <f t="shared" si="83"/>
        <v>4297</v>
      </c>
    </row>
    <row r="1364" spans="1:16" x14ac:dyDescent="0.25">
      <c r="A1364" t="s">
        <v>529</v>
      </c>
      <c r="B1364">
        <v>3900</v>
      </c>
      <c r="C1364">
        <v>1926</v>
      </c>
      <c r="D1364">
        <v>1974</v>
      </c>
      <c r="E1364">
        <v>453</v>
      </c>
      <c r="F1364">
        <v>280</v>
      </c>
      <c r="G1364">
        <v>173</v>
      </c>
      <c r="H1364">
        <v>1151</v>
      </c>
      <c r="I1364">
        <v>687</v>
      </c>
      <c r="J1364">
        <v>464</v>
      </c>
      <c r="K1364">
        <v>2296</v>
      </c>
      <c r="L1364">
        <v>959</v>
      </c>
      <c r="M1364">
        <v>1337</v>
      </c>
      <c r="O1364" t="str">
        <f t="shared" si="84"/>
        <v>2020 week 17</v>
      </c>
      <c r="P1364">
        <f t="shared" si="83"/>
        <v>3900</v>
      </c>
    </row>
    <row r="1365" spans="1:16" x14ac:dyDescent="0.25">
      <c r="A1365" t="s">
        <v>528</v>
      </c>
      <c r="B1365">
        <v>3374</v>
      </c>
      <c r="C1365">
        <v>1671</v>
      </c>
      <c r="D1365">
        <v>1703</v>
      </c>
      <c r="E1365">
        <v>442</v>
      </c>
      <c r="F1365">
        <v>273</v>
      </c>
      <c r="G1365">
        <v>169</v>
      </c>
      <c r="H1365">
        <v>998</v>
      </c>
      <c r="I1365">
        <v>569</v>
      </c>
      <c r="J1365">
        <v>429</v>
      </c>
      <c r="K1365">
        <v>1934</v>
      </c>
      <c r="L1365">
        <v>829</v>
      </c>
      <c r="M1365">
        <v>1105</v>
      </c>
      <c r="O1365" t="str">
        <f t="shared" si="84"/>
        <v>2020 week 18</v>
      </c>
      <c r="P1365">
        <f t="shared" si="83"/>
        <v>3374</v>
      </c>
    </row>
    <row r="1366" spans="1:16" x14ac:dyDescent="0.25">
      <c r="A1366" t="s">
        <v>527</v>
      </c>
      <c r="B1366">
        <v>2976</v>
      </c>
      <c r="C1366">
        <v>1453</v>
      </c>
      <c r="D1366">
        <v>1523</v>
      </c>
      <c r="E1366">
        <v>385</v>
      </c>
      <c r="F1366">
        <v>229</v>
      </c>
      <c r="G1366">
        <v>156</v>
      </c>
      <c r="H1366">
        <v>910</v>
      </c>
      <c r="I1366">
        <v>513</v>
      </c>
      <c r="J1366">
        <v>397</v>
      </c>
      <c r="K1366">
        <v>1681</v>
      </c>
      <c r="L1366">
        <v>711</v>
      </c>
      <c r="M1366">
        <v>970</v>
      </c>
      <c r="O1366" t="str">
        <f t="shared" si="84"/>
        <v>2020 week 19</v>
      </c>
      <c r="P1366">
        <f t="shared" si="83"/>
        <v>2976</v>
      </c>
    </row>
    <row r="1367" spans="1:16" x14ac:dyDescent="0.25">
      <c r="A1367" t="s">
        <v>2358</v>
      </c>
      <c r="B1367">
        <v>2764</v>
      </c>
      <c r="C1367">
        <v>1411</v>
      </c>
      <c r="D1367">
        <v>1353</v>
      </c>
      <c r="E1367">
        <v>368</v>
      </c>
      <c r="F1367">
        <v>233</v>
      </c>
      <c r="G1367">
        <v>135</v>
      </c>
      <c r="H1367">
        <v>829</v>
      </c>
      <c r="I1367">
        <v>482</v>
      </c>
      <c r="J1367">
        <v>347</v>
      </c>
      <c r="K1367">
        <v>1567</v>
      </c>
      <c r="L1367">
        <v>696</v>
      </c>
      <c r="M1367">
        <v>871</v>
      </c>
      <c r="O1367" t="str">
        <f t="shared" ref="O1367:O1372" si="85">IF(RIGHT(A1367,1)="*",LEFT(A1367,LEN(A1367)-1),A1367)</f>
        <v>2020 week 20</v>
      </c>
      <c r="P1367">
        <f t="shared" ref="P1367:P1372" si="86">B1367</f>
        <v>2764</v>
      </c>
    </row>
    <row r="1368" spans="1:16" x14ac:dyDescent="0.25">
      <c r="A1368" t="s">
        <v>2359</v>
      </c>
      <c r="B1368">
        <v>2764</v>
      </c>
      <c r="C1368">
        <v>1384</v>
      </c>
      <c r="D1368">
        <v>1380</v>
      </c>
      <c r="E1368">
        <v>366</v>
      </c>
      <c r="F1368">
        <v>229</v>
      </c>
      <c r="G1368">
        <v>137</v>
      </c>
      <c r="H1368">
        <v>803</v>
      </c>
      <c r="I1368">
        <v>474</v>
      </c>
      <c r="J1368">
        <v>329</v>
      </c>
      <c r="K1368">
        <v>1595</v>
      </c>
      <c r="L1368">
        <v>681</v>
      </c>
      <c r="M1368">
        <v>914</v>
      </c>
      <c r="O1368" t="str">
        <f t="shared" si="85"/>
        <v>2020 week 21</v>
      </c>
      <c r="P1368">
        <f t="shared" si="86"/>
        <v>2764</v>
      </c>
    </row>
    <row r="1369" spans="1:16" x14ac:dyDescent="0.25">
      <c r="A1369" t="s">
        <v>2360</v>
      </c>
      <c r="B1369">
        <v>2715</v>
      </c>
      <c r="C1369">
        <v>1315</v>
      </c>
      <c r="D1369">
        <v>1400</v>
      </c>
      <c r="E1369">
        <v>363</v>
      </c>
      <c r="F1369">
        <v>222</v>
      </c>
      <c r="G1369">
        <v>141</v>
      </c>
      <c r="H1369">
        <v>852</v>
      </c>
      <c r="I1369">
        <v>485</v>
      </c>
      <c r="J1369">
        <v>367</v>
      </c>
      <c r="K1369">
        <v>1500</v>
      </c>
      <c r="L1369">
        <v>608</v>
      </c>
      <c r="M1369">
        <v>892</v>
      </c>
      <c r="O1369" t="str">
        <f t="shared" si="85"/>
        <v>2020 week 22</v>
      </c>
      <c r="P1369">
        <f t="shared" si="86"/>
        <v>2715</v>
      </c>
    </row>
    <row r="1370" spans="1:16" x14ac:dyDescent="0.25">
      <c r="A1370" t="s">
        <v>2361</v>
      </c>
      <c r="B1370">
        <v>2667</v>
      </c>
      <c r="C1370">
        <v>1363</v>
      </c>
      <c r="D1370">
        <v>1304</v>
      </c>
      <c r="E1370">
        <v>379</v>
      </c>
      <c r="F1370">
        <v>220</v>
      </c>
      <c r="G1370">
        <v>159</v>
      </c>
      <c r="H1370">
        <v>831</v>
      </c>
      <c r="I1370">
        <v>501</v>
      </c>
      <c r="J1370">
        <v>330</v>
      </c>
      <c r="K1370">
        <v>1457</v>
      </c>
      <c r="L1370">
        <v>642</v>
      </c>
      <c r="M1370">
        <v>815</v>
      </c>
      <c r="O1370" t="str">
        <f t="shared" si="85"/>
        <v>2020 week 23</v>
      </c>
      <c r="P1370">
        <f t="shared" si="86"/>
        <v>2667</v>
      </c>
    </row>
    <row r="1371" spans="1:16" x14ac:dyDescent="0.25">
      <c r="A1371" t="s">
        <v>2362</v>
      </c>
      <c r="B1371">
        <v>2674</v>
      </c>
      <c r="C1371">
        <v>1306</v>
      </c>
      <c r="D1371">
        <v>1368</v>
      </c>
      <c r="E1371">
        <v>405</v>
      </c>
      <c r="F1371">
        <v>219</v>
      </c>
      <c r="G1371">
        <v>186</v>
      </c>
      <c r="H1371">
        <v>827</v>
      </c>
      <c r="I1371">
        <v>513</v>
      </c>
      <c r="J1371">
        <v>314</v>
      </c>
      <c r="K1371">
        <v>1442</v>
      </c>
      <c r="L1371">
        <v>574</v>
      </c>
      <c r="M1371">
        <v>868</v>
      </c>
      <c r="O1371" t="str">
        <f t="shared" si="85"/>
        <v>2020 week 24</v>
      </c>
      <c r="P1371">
        <f t="shared" si="86"/>
        <v>2674</v>
      </c>
    </row>
    <row r="1372" spans="1:16" x14ac:dyDescent="0.25">
      <c r="A1372" t="s">
        <v>2363</v>
      </c>
      <c r="B1372">
        <v>2666</v>
      </c>
      <c r="C1372">
        <v>1321</v>
      </c>
      <c r="D1372">
        <v>1345</v>
      </c>
      <c r="E1372">
        <v>368</v>
      </c>
      <c r="F1372">
        <v>222</v>
      </c>
      <c r="G1372">
        <v>146</v>
      </c>
      <c r="H1372">
        <v>843</v>
      </c>
      <c r="I1372">
        <v>486</v>
      </c>
      <c r="J1372">
        <v>357</v>
      </c>
      <c r="K1372">
        <v>1455</v>
      </c>
      <c r="L1372">
        <v>613</v>
      </c>
      <c r="M1372">
        <v>842</v>
      </c>
      <c r="O1372" t="str">
        <f t="shared" si="85"/>
        <v>2020 week 25</v>
      </c>
      <c r="P1372">
        <f t="shared" si="86"/>
        <v>2666</v>
      </c>
    </row>
  </sheetData>
  <phoneticPr fontId="22" type="noConversion"/>
  <hyperlinks>
    <hyperlink ref="R2" r:id="rId1" location="/CBS/en/dataset/70895ENG/table" display="/CBS/en/dataset/70895ENG/table" xr:uid="{00000000-0004-0000-03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3863"/>
  <sheetViews>
    <sheetView topLeftCell="F16" workbookViewId="0">
      <selection activeCell="N7" sqref="N7"/>
    </sheetView>
  </sheetViews>
  <sheetFormatPr defaultRowHeight="15" x14ac:dyDescent="0.25"/>
  <cols>
    <col min="1" max="3" width="9.140625" style="25"/>
    <col min="4" max="4" width="14.28515625" style="24" customWidth="1"/>
    <col min="5" max="10" width="8" style="25" customWidth="1"/>
    <col min="11" max="11" width="11" style="25" customWidth="1"/>
    <col min="12" max="17" width="9.7109375" style="25" customWidth="1"/>
    <col min="19" max="19" width="9.7109375" customWidth="1"/>
    <col min="20" max="22" width="9.28515625" customWidth="1"/>
    <col min="23" max="28" width="10.28515625" customWidth="1"/>
    <col min="29" max="72" width="11.28515625" customWidth="1"/>
    <col min="73" max="16384" width="9.140625" style="25"/>
  </cols>
  <sheetData>
    <row r="1" spans="1:72" x14ac:dyDescent="0.25">
      <c r="M1" s="25" t="s">
        <v>1964</v>
      </c>
      <c r="S1" s="4" t="s">
        <v>2341</v>
      </c>
    </row>
    <row r="2" spans="1:72" x14ac:dyDescent="0.25">
      <c r="M2" s="25" t="s">
        <v>1965</v>
      </c>
    </row>
    <row r="4" spans="1:72" ht="18" x14ac:dyDescent="0.25">
      <c r="D4" s="26" t="s">
        <v>1966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7</v>
      </c>
      <c r="AA4">
        <v>8</v>
      </c>
      <c r="AB4">
        <v>9</v>
      </c>
      <c r="AC4">
        <v>10</v>
      </c>
      <c r="AD4">
        <v>11</v>
      </c>
      <c r="AE4">
        <v>12</v>
      </c>
      <c r="AF4">
        <v>13</v>
      </c>
      <c r="AG4">
        <v>14</v>
      </c>
      <c r="AH4">
        <v>15</v>
      </c>
      <c r="AI4">
        <v>16</v>
      </c>
      <c r="AJ4">
        <v>17</v>
      </c>
      <c r="AK4">
        <v>18</v>
      </c>
      <c r="AL4">
        <v>19</v>
      </c>
      <c r="AM4">
        <v>20</v>
      </c>
      <c r="AN4">
        <v>21</v>
      </c>
      <c r="AO4">
        <v>22</v>
      </c>
      <c r="AP4">
        <v>23</v>
      </c>
      <c r="AQ4">
        <v>24</v>
      </c>
      <c r="AR4">
        <v>25</v>
      </c>
      <c r="AS4">
        <v>26</v>
      </c>
      <c r="AT4">
        <v>27</v>
      </c>
      <c r="AU4">
        <v>28</v>
      </c>
      <c r="AV4">
        <v>29</v>
      </c>
      <c r="AW4">
        <v>30</v>
      </c>
      <c r="AX4">
        <v>31</v>
      </c>
      <c r="AY4">
        <v>32</v>
      </c>
      <c r="AZ4">
        <v>33</v>
      </c>
      <c r="BA4">
        <v>34</v>
      </c>
      <c r="BB4">
        <v>35</v>
      </c>
      <c r="BC4">
        <v>36</v>
      </c>
      <c r="BD4">
        <v>37</v>
      </c>
      <c r="BE4">
        <v>38</v>
      </c>
      <c r="BF4">
        <v>39</v>
      </c>
      <c r="BG4">
        <v>40</v>
      </c>
      <c r="BH4">
        <v>41</v>
      </c>
      <c r="BI4">
        <v>42</v>
      </c>
      <c r="BJ4">
        <v>43</v>
      </c>
      <c r="BK4">
        <v>44</v>
      </c>
      <c r="BL4">
        <v>45</v>
      </c>
      <c r="BM4">
        <v>46</v>
      </c>
      <c r="BN4">
        <v>47</v>
      </c>
      <c r="BO4">
        <v>48</v>
      </c>
      <c r="BP4">
        <v>49</v>
      </c>
      <c r="BQ4">
        <v>50</v>
      </c>
      <c r="BR4">
        <v>51</v>
      </c>
      <c r="BS4">
        <v>52</v>
      </c>
      <c r="BT4">
        <v>53</v>
      </c>
    </row>
    <row r="5" spans="1:72" x14ac:dyDescent="0.25">
      <c r="D5" s="27" t="s">
        <v>1967</v>
      </c>
      <c r="E5" s="28"/>
      <c r="F5" s="28"/>
      <c r="G5" s="28"/>
      <c r="H5" s="28"/>
      <c r="I5" s="28"/>
      <c r="J5" s="28"/>
      <c r="K5" s="28"/>
      <c r="S5">
        <v>2011</v>
      </c>
    </row>
    <row r="6" spans="1:72" ht="32.25" customHeight="1" x14ac:dyDescent="0.25">
      <c r="D6" s="29" t="s">
        <v>1968</v>
      </c>
      <c r="E6" s="30" t="s">
        <v>1969</v>
      </c>
      <c r="F6" s="30"/>
      <c r="G6" s="30"/>
      <c r="H6" s="30"/>
      <c r="I6" s="30"/>
      <c r="J6" s="30"/>
      <c r="K6" s="31"/>
      <c r="S6">
        <v>2012</v>
      </c>
    </row>
    <row r="7" spans="1:72" x14ac:dyDescent="0.25">
      <c r="D7" s="32" t="s">
        <v>1970</v>
      </c>
      <c r="E7" s="25">
        <v>2015</v>
      </c>
      <c r="F7" s="25">
        <v>2016</v>
      </c>
      <c r="G7" s="25">
        <v>2017</v>
      </c>
      <c r="H7" s="25">
        <v>2018</v>
      </c>
      <c r="I7" s="25">
        <v>2019</v>
      </c>
      <c r="J7" s="25">
        <v>2020</v>
      </c>
      <c r="K7" s="33"/>
      <c r="O7" s="25" t="s">
        <v>2338</v>
      </c>
      <c r="P7" s="25" t="s">
        <v>2339</v>
      </c>
      <c r="Q7" s="25" t="s">
        <v>2340</v>
      </c>
      <c r="S7">
        <v>2013</v>
      </c>
    </row>
    <row r="8" spans="1:72" x14ac:dyDescent="0.25">
      <c r="A8" s="38">
        <f>DATE(2020,C8,B8)</f>
        <v>43831</v>
      </c>
      <c r="B8" s="25">
        <f>VALUE(TRIM(LEFT(D8,2)))</f>
        <v>1</v>
      </c>
      <c r="C8" s="25">
        <v>1</v>
      </c>
      <c r="D8" s="24" t="s">
        <v>1971</v>
      </c>
      <c r="E8" s="25">
        <v>295</v>
      </c>
      <c r="F8" s="25">
        <v>245</v>
      </c>
      <c r="G8" s="25">
        <v>339</v>
      </c>
      <c r="H8" s="25">
        <v>275</v>
      </c>
      <c r="I8" s="25">
        <v>300</v>
      </c>
      <c r="J8">
        <v>254</v>
      </c>
      <c r="K8" s="34"/>
      <c r="M8" s="38">
        <v>42002</v>
      </c>
      <c r="N8" s="39">
        <f>AVERAGE($N$11:$N$14)</f>
        <v>276</v>
      </c>
      <c r="O8" s="25">
        <v>1</v>
      </c>
      <c r="P8" s="25">
        <f>IF(O8=1,YEAR($M11),P7)</f>
        <v>2015</v>
      </c>
      <c r="Q8" s="25">
        <v>1</v>
      </c>
      <c r="S8">
        <v>2014</v>
      </c>
    </row>
    <row r="9" spans="1:72" x14ac:dyDescent="0.25">
      <c r="A9" s="38">
        <f t="shared" ref="A9:A72" si="0">DATE(2020,C9,B9)</f>
        <v>43832</v>
      </c>
      <c r="B9" s="25">
        <f t="shared" ref="B9:B72" si="1">VALUE(TRIM(LEFT(D9,2)))</f>
        <v>2</v>
      </c>
      <c r="C9" s="25">
        <f>C8</f>
        <v>1</v>
      </c>
      <c r="D9" s="24" t="s">
        <v>1972</v>
      </c>
      <c r="E9" s="25">
        <v>272</v>
      </c>
      <c r="F9" s="25">
        <v>272</v>
      </c>
      <c r="G9" s="25">
        <v>317</v>
      </c>
      <c r="H9" s="25">
        <v>312</v>
      </c>
      <c r="I9" s="25">
        <v>276</v>
      </c>
      <c r="J9">
        <v>300</v>
      </c>
      <c r="K9" s="34"/>
      <c r="M9" s="38">
        <v>42003</v>
      </c>
      <c r="N9" s="39">
        <f t="shared" ref="N9:N10" si="2">AVERAGE($N$11:$N$14)</f>
        <v>276</v>
      </c>
      <c r="O9" s="25">
        <f>MOD(O8,7)+1</f>
        <v>2</v>
      </c>
      <c r="P9" s="25">
        <f t="shared" ref="P9:P72" si="3">IF(O9=1,YEAR($M12),P8)</f>
        <v>2015</v>
      </c>
      <c r="Q9" s="25">
        <v>1</v>
      </c>
      <c r="S9">
        <v>2015</v>
      </c>
      <c r="T9">
        <f t="shared" ref="T9:T14" si="4">SUMIFS($N:$N,$P:$P,$S9,$Q:$Q,T$4)</f>
        <v>1932</v>
      </c>
      <c r="U9">
        <f t="shared" ref="U9:AJ14" si="5">SUMIFS($N:$N,$P:$P,$S9,$Q:$Q,U$4)</f>
        <v>1966</v>
      </c>
      <c r="V9">
        <f t="shared" si="5"/>
        <v>1935</v>
      </c>
      <c r="W9">
        <f t="shared" si="5"/>
        <v>1946</v>
      </c>
      <c r="X9">
        <f t="shared" si="5"/>
        <v>1975</v>
      </c>
      <c r="Y9">
        <f t="shared" si="5"/>
        <v>1868</v>
      </c>
      <c r="Z9">
        <f t="shared" si="5"/>
        <v>2001</v>
      </c>
      <c r="AA9">
        <f t="shared" si="5"/>
        <v>2107</v>
      </c>
      <c r="AB9">
        <f t="shared" si="5"/>
        <v>2076</v>
      </c>
      <c r="AC9">
        <f t="shared" si="5"/>
        <v>2041</v>
      </c>
      <c r="AD9">
        <f t="shared" si="5"/>
        <v>1932</v>
      </c>
      <c r="AE9">
        <f t="shared" si="5"/>
        <v>1874</v>
      </c>
      <c r="AF9">
        <f t="shared" si="5"/>
        <v>1930</v>
      </c>
      <c r="AG9">
        <f t="shared" si="5"/>
        <v>1834</v>
      </c>
      <c r="AH9">
        <f t="shared" si="5"/>
        <v>1849</v>
      </c>
      <c r="AI9">
        <f t="shared" si="5"/>
        <v>1844</v>
      </c>
      <c r="AJ9">
        <f t="shared" si="5"/>
        <v>1764</v>
      </c>
      <c r="AK9">
        <f t="shared" ref="AK9:AZ14" si="6">SUMIFS($N:$N,$P:$P,$S9,$Q:$Q,AK$4)</f>
        <v>1656</v>
      </c>
      <c r="AL9">
        <f t="shared" si="6"/>
        <v>1661</v>
      </c>
      <c r="AM9">
        <f t="shared" si="6"/>
        <v>1668</v>
      </c>
      <c r="AN9">
        <f t="shared" si="6"/>
        <v>1670</v>
      </c>
      <c r="AO9">
        <f t="shared" si="6"/>
        <v>1627</v>
      </c>
      <c r="AP9">
        <f t="shared" si="6"/>
        <v>1617</v>
      </c>
      <c r="AQ9">
        <f t="shared" si="6"/>
        <v>1609</v>
      </c>
      <c r="AR9">
        <f t="shared" si="6"/>
        <v>1592</v>
      </c>
      <c r="AS9">
        <f t="shared" si="6"/>
        <v>1525</v>
      </c>
      <c r="AT9">
        <f t="shared" si="6"/>
        <v>1674</v>
      </c>
      <c r="AU9">
        <f t="shared" si="6"/>
        <v>1560</v>
      </c>
      <c r="AV9">
        <f t="shared" si="6"/>
        <v>1529</v>
      </c>
      <c r="AW9">
        <f t="shared" si="6"/>
        <v>1538</v>
      </c>
      <c r="AX9">
        <f t="shared" si="6"/>
        <v>1588</v>
      </c>
      <c r="AY9">
        <f t="shared" si="6"/>
        <v>1524</v>
      </c>
      <c r="AZ9">
        <f t="shared" si="6"/>
        <v>1535</v>
      </c>
      <c r="BA9">
        <f t="shared" ref="BA9:BQ14" si="7">SUMIFS($N:$N,$P:$P,$S9,$Q:$Q,BA$4)</f>
        <v>1563</v>
      </c>
      <c r="BB9">
        <f t="shared" si="7"/>
        <v>1458</v>
      </c>
      <c r="BC9">
        <f t="shared" si="7"/>
        <v>1648</v>
      </c>
      <c r="BD9">
        <f t="shared" si="7"/>
        <v>1552</v>
      </c>
      <c r="BE9">
        <f t="shared" si="7"/>
        <v>1566</v>
      </c>
      <c r="BF9">
        <f t="shared" si="7"/>
        <v>1633</v>
      </c>
      <c r="BG9">
        <f t="shared" si="7"/>
        <v>1651</v>
      </c>
      <c r="BH9">
        <f t="shared" si="7"/>
        <v>1528</v>
      </c>
      <c r="BI9">
        <f t="shared" si="7"/>
        <v>1574</v>
      </c>
      <c r="BJ9">
        <f t="shared" si="7"/>
        <v>1698</v>
      </c>
      <c r="BK9">
        <f t="shared" si="7"/>
        <v>1658</v>
      </c>
      <c r="BL9">
        <f t="shared" si="7"/>
        <v>1652</v>
      </c>
      <c r="BM9">
        <f t="shared" si="7"/>
        <v>1710</v>
      </c>
      <c r="BN9">
        <f t="shared" si="7"/>
        <v>1678</v>
      </c>
      <c r="BO9">
        <f t="shared" si="7"/>
        <v>1691</v>
      </c>
      <c r="BP9">
        <f t="shared" si="7"/>
        <v>1805</v>
      </c>
      <c r="BQ9">
        <f t="shared" si="7"/>
        <v>1669</v>
      </c>
      <c r="BR9">
        <f t="shared" ref="BQ9:BT14" si="8">SUMIFS($N:$N,$P:$P,$S9,$Q:$Q,BR$4)</f>
        <v>1753</v>
      </c>
      <c r="BS9">
        <f t="shared" si="8"/>
        <v>1737</v>
      </c>
      <c r="BT9">
        <f t="shared" si="8"/>
        <v>1914</v>
      </c>
    </row>
    <row r="10" spans="1:72" x14ac:dyDescent="0.25">
      <c r="A10" s="38">
        <f t="shared" si="0"/>
        <v>43833</v>
      </c>
      <c r="B10" s="25">
        <f t="shared" si="1"/>
        <v>3</v>
      </c>
      <c r="C10" s="25">
        <f t="shared" ref="C10:C73" si="9">C9</f>
        <v>1</v>
      </c>
      <c r="D10" s="24" t="s">
        <v>1973</v>
      </c>
      <c r="E10" s="25">
        <v>281</v>
      </c>
      <c r="F10" s="25">
        <v>293</v>
      </c>
      <c r="G10" s="25">
        <v>310</v>
      </c>
      <c r="H10" s="25">
        <v>295</v>
      </c>
      <c r="I10" s="25">
        <v>271</v>
      </c>
      <c r="J10">
        <v>256</v>
      </c>
      <c r="K10" s="34"/>
      <c r="M10" s="38">
        <v>42004</v>
      </c>
      <c r="N10" s="39">
        <f t="shared" si="2"/>
        <v>276</v>
      </c>
      <c r="O10" s="25">
        <f t="shared" ref="O10:O73" si="10">MOD(O9,7)+1</f>
        <v>3</v>
      </c>
      <c r="P10" s="25">
        <f t="shared" si="3"/>
        <v>2015</v>
      </c>
      <c r="Q10" s="25">
        <v>1</v>
      </c>
      <c r="S10">
        <v>2016</v>
      </c>
      <c r="T10">
        <f t="shared" si="4"/>
        <v>1860</v>
      </c>
      <c r="U10">
        <f t="shared" si="5"/>
        <v>1914</v>
      </c>
      <c r="V10">
        <f t="shared" si="5"/>
        <v>1958</v>
      </c>
      <c r="W10">
        <f t="shared" si="5"/>
        <v>2006</v>
      </c>
      <c r="X10">
        <f t="shared" si="5"/>
        <v>1909</v>
      </c>
      <c r="Y10">
        <f t="shared" si="5"/>
        <v>1837</v>
      </c>
      <c r="Z10">
        <f t="shared" si="5"/>
        <v>1838</v>
      </c>
      <c r="AA10">
        <f t="shared" si="5"/>
        <v>1845</v>
      </c>
      <c r="AB10">
        <f t="shared" si="5"/>
        <v>1861</v>
      </c>
      <c r="AC10">
        <f t="shared" si="5"/>
        <v>1810</v>
      </c>
      <c r="AD10">
        <f t="shared" si="5"/>
        <v>1800</v>
      </c>
      <c r="AE10">
        <f t="shared" si="5"/>
        <v>1795</v>
      </c>
      <c r="AF10">
        <f t="shared" si="5"/>
        <v>1778</v>
      </c>
      <c r="AG10">
        <f t="shared" si="5"/>
        <v>1705</v>
      </c>
      <c r="AH10">
        <f t="shared" si="5"/>
        <v>1773</v>
      </c>
      <c r="AI10">
        <f t="shared" si="5"/>
        <v>1771</v>
      </c>
      <c r="AJ10">
        <f t="shared" si="5"/>
        <v>1604</v>
      </c>
      <c r="AK10">
        <f t="shared" si="6"/>
        <v>1619</v>
      </c>
      <c r="AL10">
        <f t="shared" si="6"/>
        <v>1586</v>
      </c>
      <c r="AM10">
        <f t="shared" si="6"/>
        <v>1565</v>
      </c>
      <c r="AN10">
        <f t="shared" si="6"/>
        <v>1550</v>
      </c>
      <c r="AO10">
        <f t="shared" si="6"/>
        <v>1541</v>
      </c>
      <c r="AP10">
        <f t="shared" si="6"/>
        <v>1462</v>
      </c>
      <c r="AQ10">
        <f t="shared" si="6"/>
        <v>1541</v>
      </c>
      <c r="AR10">
        <f t="shared" si="6"/>
        <v>1573</v>
      </c>
      <c r="AS10">
        <f t="shared" si="6"/>
        <v>1541</v>
      </c>
      <c r="AT10">
        <f t="shared" si="6"/>
        <v>1549</v>
      </c>
      <c r="AU10">
        <f t="shared" si="6"/>
        <v>1605</v>
      </c>
      <c r="AV10">
        <f t="shared" si="6"/>
        <v>1616</v>
      </c>
      <c r="AW10">
        <f t="shared" si="6"/>
        <v>1630</v>
      </c>
      <c r="AX10">
        <f t="shared" si="6"/>
        <v>1574</v>
      </c>
      <c r="AY10">
        <f t="shared" si="6"/>
        <v>1574</v>
      </c>
      <c r="AZ10">
        <f t="shared" si="6"/>
        <v>1567</v>
      </c>
      <c r="BA10">
        <f t="shared" si="7"/>
        <v>1567</v>
      </c>
      <c r="BB10">
        <f t="shared" si="7"/>
        <v>1686</v>
      </c>
      <c r="BC10">
        <f t="shared" si="7"/>
        <v>1556</v>
      </c>
      <c r="BD10">
        <f t="shared" si="7"/>
        <v>1536</v>
      </c>
      <c r="BE10">
        <f t="shared" si="7"/>
        <v>1531</v>
      </c>
      <c r="BF10">
        <f t="shared" si="7"/>
        <v>1601</v>
      </c>
      <c r="BG10">
        <f t="shared" ref="BG10:BT14" si="11">SUMIFS($N:$N,$P:$P,$S10,$Q:$Q,BG$4)</f>
        <v>1598</v>
      </c>
      <c r="BH10">
        <f t="shared" si="11"/>
        <v>1662</v>
      </c>
      <c r="BI10">
        <f t="shared" si="11"/>
        <v>1750</v>
      </c>
      <c r="BJ10">
        <f t="shared" si="11"/>
        <v>1626</v>
      </c>
      <c r="BK10">
        <f t="shared" si="11"/>
        <v>1718</v>
      </c>
      <c r="BL10">
        <f t="shared" si="11"/>
        <v>1717</v>
      </c>
      <c r="BM10">
        <f t="shared" si="11"/>
        <v>1771</v>
      </c>
      <c r="BN10">
        <f t="shared" si="11"/>
        <v>1702</v>
      </c>
      <c r="BO10">
        <f t="shared" si="11"/>
        <v>1790</v>
      </c>
      <c r="BP10">
        <f t="shared" si="11"/>
        <v>1842</v>
      </c>
      <c r="BQ10">
        <f t="shared" si="11"/>
        <v>1858</v>
      </c>
      <c r="BR10">
        <f t="shared" si="11"/>
        <v>1868</v>
      </c>
      <c r="BS10">
        <f t="shared" si="11"/>
        <v>2012</v>
      </c>
      <c r="BT10">
        <f t="shared" si="11"/>
        <v>0</v>
      </c>
    </row>
    <row r="11" spans="1:72" x14ac:dyDescent="0.25">
      <c r="A11" s="38">
        <f t="shared" si="0"/>
        <v>43834</v>
      </c>
      <c r="B11" s="25">
        <f t="shared" si="1"/>
        <v>4</v>
      </c>
      <c r="C11" s="25">
        <f t="shared" si="9"/>
        <v>1</v>
      </c>
      <c r="D11" s="24" t="s">
        <v>1974</v>
      </c>
      <c r="E11" s="25">
        <v>256</v>
      </c>
      <c r="F11" s="25">
        <v>260</v>
      </c>
      <c r="G11" s="25">
        <v>305</v>
      </c>
      <c r="H11" s="25">
        <v>285</v>
      </c>
      <c r="I11" s="25">
        <v>282</v>
      </c>
      <c r="J11">
        <v>272</v>
      </c>
      <c r="K11" s="34"/>
      <c r="M11" s="38">
        <v>42005</v>
      </c>
      <c r="N11" s="25">
        <f t="shared" ref="N11:N74" si="12">VLOOKUP(DATE(2020,MONTH($M11),DAY($M11)),$A$8:$K$374,YEAR($M11)-2010,FALSE)</f>
        <v>295</v>
      </c>
      <c r="O11" s="25">
        <f t="shared" si="10"/>
        <v>4</v>
      </c>
      <c r="P11" s="25">
        <f t="shared" si="3"/>
        <v>2015</v>
      </c>
      <c r="Q11" s="25">
        <v>1</v>
      </c>
      <c r="S11">
        <v>2017</v>
      </c>
      <c r="T11">
        <f t="shared" si="4"/>
        <v>2149</v>
      </c>
      <c r="U11">
        <f t="shared" si="5"/>
        <v>2122</v>
      </c>
      <c r="V11">
        <f t="shared" si="5"/>
        <v>2060</v>
      </c>
      <c r="W11">
        <f t="shared" si="5"/>
        <v>1910</v>
      </c>
      <c r="X11">
        <f t="shared" si="5"/>
        <v>1883</v>
      </c>
      <c r="Y11">
        <f t="shared" si="5"/>
        <v>1881</v>
      </c>
      <c r="Z11">
        <f t="shared" si="5"/>
        <v>2010</v>
      </c>
      <c r="AA11">
        <f t="shared" si="5"/>
        <v>2069</v>
      </c>
      <c r="AB11">
        <f t="shared" si="5"/>
        <v>1989</v>
      </c>
      <c r="AC11">
        <f t="shared" si="5"/>
        <v>1830</v>
      </c>
      <c r="AD11">
        <f t="shared" si="5"/>
        <v>1849</v>
      </c>
      <c r="AE11">
        <f t="shared" si="5"/>
        <v>1692</v>
      </c>
      <c r="AF11">
        <f t="shared" si="5"/>
        <v>1782</v>
      </c>
      <c r="AG11">
        <f t="shared" si="5"/>
        <v>1794</v>
      </c>
      <c r="AH11">
        <f t="shared" si="5"/>
        <v>1719</v>
      </c>
      <c r="AI11">
        <f t="shared" si="5"/>
        <v>1768</v>
      </c>
      <c r="AJ11">
        <f t="shared" si="5"/>
        <v>1772</v>
      </c>
      <c r="AK11">
        <f t="shared" si="6"/>
        <v>1696</v>
      </c>
      <c r="AL11">
        <f t="shared" si="6"/>
        <v>1724</v>
      </c>
      <c r="AM11">
        <f t="shared" si="6"/>
        <v>1584</v>
      </c>
      <c r="AN11">
        <f t="shared" si="6"/>
        <v>1646</v>
      </c>
      <c r="AO11">
        <f t="shared" si="6"/>
        <v>1620</v>
      </c>
      <c r="AP11">
        <f t="shared" si="6"/>
        <v>1549</v>
      </c>
      <c r="AQ11">
        <f t="shared" si="6"/>
        <v>1590</v>
      </c>
      <c r="AR11">
        <f t="shared" si="6"/>
        <v>1491</v>
      </c>
      <c r="AS11">
        <f t="shared" si="6"/>
        <v>1587</v>
      </c>
      <c r="AT11">
        <f t="shared" si="6"/>
        <v>1549</v>
      </c>
      <c r="AU11">
        <f t="shared" si="6"/>
        <v>1525</v>
      </c>
      <c r="AV11">
        <f t="shared" si="6"/>
        <v>1512</v>
      </c>
      <c r="AW11">
        <f t="shared" si="6"/>
        <v>1484</v>
      </c>
      <c r="AX11">
        <f t="shared" si="6"/>
        <v>1536</v>
      </c>
      <c r="AY11">
        <f t="shared" si="6"/>
        <v>1552</v>
      </c>
      <c r="AZ11">
        <f t="shared" si="6"/>
        <v>1545</v>
      </c>
      <c r="BA11">
        <f t="shared" si="7"/>
        <v>1527</v>
      </c>
      <c r="BB11">
        <f t="shared" si="7"/>
        <v>1568</v>
      </c>
      <c r="BC11">
        <f t="shared" si="7"/>
        <v>1596</v>
      </c>
      <c r="BD11">
        <f t="shared" si="7"/>
        <v>1590</v>
      </c>
      <c r="BE11">
        <f t="shared" si="7"/>
        <v>1562</v>
      </c>
      <c r="BF11">
        <f t="shared" si="7"/>
        <v>1532</v>
      </c>
      <c r="BG11">
        <f t="shared" si="11"/>
        <v>1708</v>
      </c>
      <c r="BH11">
        <f t="shared" si="11"/>
        <v>1695</v>
      </c>
      <c r="BI11">
        <f t="shared" si="11"/>
        <v>1648</v>
      </c>
      <c r="BJ11">
        <f t="shared" si="11"/>
        <v>1644</v>
      </c>
      <c r="BK11">
        <f t="shared" si="11"/>
        <v>1757</v>
      </c>
      <c r="BL11">
        <f t="shared" si="11"/>
        <v>1608</v>
      </c>
      <c r="BM11">
        <f t="shared" si="11"/>
        <v>1753</v>
      </c>
      <c r="BN11">
        <f t="shared" si="11"/>
        <v>1700</v>
      </c>
      <c r="BO11">
        <f t="shared" si="11"/>
        <v>1740</v>
      </c>
      <c r="BP11">
        <f t="shared" si="11"/>
        <v>1765</v>
      </c>
      <c r="BQ11">
        <f t="shared" si="8"/>
        <v>1797</v>
      </c>
      <c r="BR11">
        <f t="shared" si="8"/>
        <v>1815</v>
      </c>
      <c r="BS11">
        <f t="shared" si="8"/>
        <v>1929</v>
      </c>
      <c r="BT11">
        <f t="shared" si="8"/>
        <v>0</v>
      </c>
    </row>
    <row r="12" spans="1:72" x14ac:dyDescent="0.25">
      <c r="A12" s="38">
        <f t="shared" si="0"/>
        <v>43835</v>
      </c>
      <c r="B12" s="25">
        <f t="shared" si="1"/>
        <v>5</v>
      </c>
      <c r="C12" s="25">
        <f t="shared" si="9"/>
        <v>1</v>
      </c>
      <c r="D12" s="24" t="s">
        <v>1975</v>
      </c>
      <c r="E12" s="25">
        <v>268</v>
      </c>
      <c r="F12" s="25">
        <v>260</v>
      </c>
      <c r="G12" s="25">
        <v>304</v>
      </c>
      <c r="H12" s="25">
        <v>291</v>
      </c>
      <c r="I12" s="25">
        <v>275</v>
      </c>
      <c r="J12">
        <v>265</v>
      </c>
      <c r="K12" s="34"/>
      <c r="M12" s="38">
        <f>M11+1</f>
        <v>42006</v>
      </c>
      <c r="N12" s="25">
        <f t="shared" si="12"/>
        <v>272</v>
      </c>
      <c r="O12" s="25">
        <f t="shared" si="10"/>
        <v>5</v>
      </c>
      <c r="P12" s="25">
        <f t="shared" si="3"/>
        <v>2015</v>
      </c>
      <c r="Q12" s="25">
        <v>1</v>
      </c>
      <c r="S12">
        <v>2018</v>
      </c>
      <c r="T12">
        <f t="shared" si="4"/>
        <v>1998</v>
      </c>
      <c r="U12">
        <f t="shared" si="5"/>
        <v>1941</v>
      </c>
      <c r="V12">
        <f t="shared" si="5"/>
        <v>1945</v>
      </c>
      <c r="W12">
        <f t="shared" si="5"/>
        <v>1928</v>
      </c>
      <c r="X12">
        <f t="shared" si="5"/>
        <v>1854</v>
      </c>
      <c r="Y12">
        <f t="shared" si="5"/>
        <v>1983</v>
      </c>
      <c r="Z12">
        <f t="shared" si="5"/>
        <v>2024</v>
      </c>
      <c r="AA12">
        <f t="shared" si="5"/>
        <v>2116</v>
      </c>
      <c r="AB12">
        <f t="shared" si="5"/>
        <v>2187</v>
      </c>
      <c r="AC12">
        <f t="shared" si="5"/>
        <v>2204</v>
      </c>
      <c r="AD12">
        <f t="shared" si="5"/>
        <v>2089</v>
      </c>
      <c r="AE12">
        <f t="shared" si="5"/>
        <v>1997</v>
      </c>
      <c r="AF12">
        <f t="shared" si="5"/>
        <v>1948</v>
      </c>
      <c r="AG12">
        <f t="shared" si="5"/>
        <v>1988</v>
      </c>
      <c r="AH12">
        <f t="shared" si="5"/>
        <v>1782</v>
      </c>
      <c r="AI12">
        <f t="shared" si="5"/>
        <v>1687</v>
      </c>
      <c r="AJ12">
        <f t="shared" si="5"/>
        <v>1639</v>
      </c>
      <c r="AK12">
        <f t="shared" si="6"/>
        <v>1661</v>
      </c>
      <c r="AL12">
        <f t="shared" si="6"/>
        <v>1572</v>
      </c>
      <c r="AM12">
        <f t="shared" si="6"/>
        <v>1486</v>
      </c>
      <c r="AN12">
        <f t="shared" si="6"/>
        <v>1460</v>
      </c>
      <c r="AO12">
        <f t="shared" si="6"/>
        <v>1481</v>
      </c>
      <c r="AP12">
        <f t="shared" si="6"/>
        <v>1513</v>
      </c>
      <c r="AQ12">
        <f t="shared" si="6"/>
        <v>1441</v>
      </c>
      <c r="AR12">
        <f t="shared" si="6"/>
        <v>1500</v>
      </c>
      <c r="AS12">
        <f t="shared" si="6"/>
        <v>1633</v>
      </c>
      <c r="AT12">
        <f t="shared" si="6"/>
        <v>1588</v>
      </c>
      <c r="AU12">
        <f t="shared" si="6"/>
        <v>1585</v>
      </c>
      <c r="AV12">
        <f t="shared" si="6"/>
        <v>1724</v>
      </c>
      <c r="AW12">
        <f t="shared" si="6"/>
        <v>1642</v>
      </c>
      <c r="AX12">
        <f t="shared" si="6"/>
        <v>1723</v>
      </c>
      <c r="AY12">
        <f t="shared" si="6"/>
        <v>1450</v>
      </c>
      <c r="AZ12">
        <f t="shared" si="6"/>
        <v>1505</v>
      </c>
      <c r="BA12">
        <f t="shared" si="7"/>
        <v>1495</v>
      </c>
      <c r="BB12">
        <f t="shared" si="7"/>
        <v>1584</v>
      </c>
      <c r="BC12">
        <f t="shared" si="7"/>
        <v>1617</v>
      </c>
      <c r="BD12">
        <f t="shared" si="7"/>
        <v>1516</v>
      </c>
      <c r="BE12">
        <f t="shared" si="7"/>
        <v>1645</v>
      </c>
      <c r="BF12">
        <f t="shared" si="7"/>
        <v>1553</v>
      </c>
      <c r="BG12">
        <f t="shared" si="11"/>
        <v>1606</v>
      </c>
      <c r="BH12">
        <f t="shared" si="11"/>
        <v>1715</v>
      </c>
      <c r="BI12">
        <f t="shared" si="11"/>
        <v>1542</v>
      </c>
      <c r="BJ12">
        <f t="shared" si="11"/>
        <v>1660</v>
      </c>
      <c r="BK12">
        <f t="shared" si="11"/>
        <v>1706</v>
      </c>
      <c r="BL12">
        <f t="shared" si="11"/>
        <v>1640</v>
      </c>
      <c r="BM12">
        <f t="shared" si="11"/>
        <v>1541</v>
      </c>
      <c r="BN12">
        <f t="shared" si="11"/>
        <v>1534</v>
      </c>
      <c r="BO12">
        <f t="shared" si="11"/>
        <v>1780</v>
      </c>
      <c r="BP12">
        <f t="shared" si="11"/>
        <v>1787</v>
      </c>
      <c r="BQ12">
        <f t="shared" si="8"/>
        <v>1720</v>
      </c>
      <c r="BR12">
        <f t="shared" si="8"/>
        <v>1741</v>
      </c>
      <c r="BS12">
        <f t="shared" si="8"/>
        <v>1758</v>
      </c>
      <c r="BT12">
        <f t="shared" si="8"/>
        <v>0</v>
      </c>
    </row>
    <row r="13" spans="1:72" x14ac:dyDescent="0.25">
      <c r="A13" s="38">
        <f t="shared" si="0"/>
        <v>43836</v>
      </c>
      <c r="B13" s="25">
        <f t="shared" si="1"/>
        <v>6</v>
      </c>
      <c r="C13" s="25">
        <f t="shared" si="9"/>
        <v>1</v>
      </c>
      <c r="D13" s="24" t="s">
        <v>1976</v>
      </c>
      <c r="E13" s="25">
        <v>256</v>
      </c>
      <c r="F13" s="25">
        <v>246</v>
      </c>
      <c r="G13" s="25">
        <v>304</v>
      </c>
      <c r="H13" s="25">
        <v>268</v>
      </c>
      <c r="I13" s="25">
        <v>281</v>
      </c>
      <c r="J13">
        <v>285</v>
      </c>
      <c r="K13" s="34"/>
      <c r="M13" s="38">
        <f t="shared" ref="M13:M76" si="13">M12+1</f>
        <v>42007</v>
      </c>
      <c r="N13" s="25">
        <f t="shared" si="12"/>
        <v>281</v>
      </c>
      <c r="O13" s="25">
        <f t="shared" si="10"/>
        <v>6</v>
      </c>
      <c r="P13" s="25">
        <f t="shared" si="3"/>
        <v>2015</v>
      </c>
      <c r="Q13" s="25">
        <v>1</v>
      </c>
      <c r="S13">
        <v>2019</v>
      </c>
      <c r="T13">
        <f t="shared" si="4"/>
        <v>1943</v>
      </c>
      <c r="U13">
        <f t="shared" si="5"/>
        <v>1820</v>
      </c>
      <c r="V13">
        <f t="shared" si="5"/>
        <v>1839</v>
      </c>
      <c r="W13">
        <f t="shared" si="5"/>
        <v>1828</v>
      </c>
      <c r="X13">
        <f t="shared" si="5"/>
        <v>1812</v>
      </c>
      <c r="Y13">
        <f t="shared" si="5"/>
        <v>1882</v>
      </c>
      <c r="Z13">
        <f t="shared" si="5"/>
        <v>1764</v>
      </c>
      <c r="AA13">
        <f t="shared" si="5"/>
        <v>1820</v>
      </c>
      <c r="AB13">
        <f t="shared" si="5"/>
        <v>1772</v>
      </c>
      <c r="AC13">
        <f t="shared" si="5"/>
        <v>1690</v>
      </c>
      <c r="AD13">
        <f t="shared" si="5"/>
        <v>1829</v>
      </c>
      <c r="AE13">
        <f t="shared" si="5"/>
        <v>1632</v>
      </c>
      <c r="AF13">
        <f t="shared" si="5"/>
        <v>1665</v>
      </c>
      <c r="AG13">
        <f t="shared" si="5"/>
        <v>1698</v>
      </c>
      <c r="AH13">
        <f t="shared" si="5"/>
        <v>1612</v>
      </c>
      <c r="AI13">
        <f t="shared" si="5"/>
        <v>1736</v>
      </c>
      <c r="AJ13">
        <f t="shared" si="5"/>
        <v>1698</v>
      </c>
      <c r="AK13">
        <f t="shared" si="6"/>
        <v>1613</v>
      </c>
      <c r="AL13">
        <f t="shared" si="6"/>
        <v>1643</v>
      </c>
      <c r="AM13">
        <f t="shared" si="6"/>
        <v>1557</v>
      </c>
      <c r="AN13">
        <f t="shared" si="6"/>
        <v>1486</v>
      </c>
      <c r="AO13">
        <f t="shared" si="6"/>
        <v>1541</v>
      </c>
      <c r="AP13">
        <f t="shared" si="6"/>
        <v>1544</v>
      </c>
      <c r="AQ13">
        <f t="shared" si="6"/>
        <v>1444</v>
      </c>
      <c r="AR13">
        <f t="shared" si="6"/>
        <v>1526</v>
      </c>
      <c r="AS13">
        <f t="shared" si="6"/>
        <v>1512</v>
      </c>
      <c r="AT13">
        <f t="shared" si="6"/>
        <v>1537</v>
      </c>
      <c r="AU13">
        <f t="shared" si="6"/>
        <v>1558</v>
      </c>
      <c r="AV13">
        <f t="shared" si="6"/>
        <v>1482</v>
      </c>
      <c r="AW13">
        <f t="shared" si="6"/>
        <v>1514</v>
      </c>
      <c r="AX13">
        <f t="shared" si="6"/>
        <v>1491</v>
      </c>
      <c r="AY13">
        <f t="shared" si="6"/>
        <v>1548</v>
      </c>
      <c r="AZ13">
        <f t="shared" si="6"/>
        <v>1486</v>
      </c>
      <c r="BA13">
        <f t="shared" si="7"/>
        <v>1542</v>
      </c>
      <c r="BB13">
        <f t="shared" si="7"/>
        <v>1642</v>
      </c>
      <c r="BC13">
        <f t="shared" si="7"/>
        <v>1441</v>
      </c>
      <c r="BD13">
        <f t="shared" si="7"/>
        <v>1559</v>
      </c>
      <c r="BE13">
        <f t="shared" si="7"/>
        <v>1540</v>
      </c>
      <c r="BF13">
        <f t="shared" si="7"/>
        <v>1648</v>
      </c>
      <c r="BG13">
        <f t="shared" si="11"/>
        <v>1638</v>
      </c>
      <c r="BH13">
        <f t="shared" si="11"/>
        <v>1654</v>
      </c>
      <c r="BI13">
        <f t="shared" si="11"/>
        <v>1622</v>
      </c>
      <c r="BJ13">
        <f t="shared" si="11"/>
        <v>1724</v>
      </c>
      <c r="BK13">
        <f t="shared" si="11"/>
        <v>1638</v>
      </c>
      <c r="BL13">
        <f t="shared" si="11"/>
        <v>1698</v>
      </c>
      <c r="BM13">
        <f t="shared" si="11"/>
        <v>1674</v>
      </c>
      <c r="BN13">
        <f t="shared" si="11"/>
        <v>1712</v>
      </c>
      <c r="BO13">
        <f t="shared" si="11"/>
        <v>1688</v>
      </c>
      <c r="BP13">
        <f t="shared" si="11"/>
        <v>1731</v>
      </c>
      <c r="BQ13">
        <f t="shared" si="8"/>
        <v>1719</v>
      </c>
      <c r="BR13">
        <f t="shared" si="8"/>
        <v>1826</v>
      </c>
      <c r="BS13">
        <f t="shared" si="8"/>
        <v>1718</v>
      </c>
      <c r="BT13">
        <f t="shared" si="8"/>
        <v>0</v>
      </c>
    </row>
    <row r="14" spans="1:72" x14ac:dyDescent="0.25">
      <c r="A14" s="38">
        <f t="shared" si="0"/>
        <v>43837</v>
      </c>
      <c r="B14" s="25">
        <f t="shared" si="1"/>
        <v>7</v>
      </c>
      <c r="C14" s="25">
        <f t="shared" si="9"/>
        <v>1</v>
      </c>
      <c r="D14" s="24" t="s">
        <v>1977</v>
      </c>
      <c r="E14" s="25">
        <v>309</v>
      </c>
      <c r="F14" s="25">
        <v>270</v>
      </c>
      <c r="G14" s="25">
        <v>313</v>
      </c>
      <c r="H14" s="25">
        <v>272</v>
      </c>
      <c r="I14" s="25">
        <v>280</v>
      </c>
      <c r="J14">
        <v>247</v>
      </c>
      <c r="K14" s="34"/>
      <c r="M14" s="38">
        <f t="shared" si="13"/>
        <v>42008</v>
      </c>
      <c r="N14" s="25">
        <f t="shared" si="12"/>
        <v>256</v>
      </c>
      <c r="O14" s="25">
        <f t="shared" si="10"/>
        <v>7</v>
      </c>
      <c r="P14" s="25">
        <f t="shared" si="3"/>
        <v>2015</v>
      </c>
      <c r="Q14" s="25">
        <v>1</v>
      </c>
      <c r="S14">
        <v>2020</v>
      </c>
      <c r="T14">
        <f t="shared" si="4"/>
        <v>1819</v>
      </c>
      <c r="U14">
        <f t="shared" si="5"/>
        <v>1890</v>
      </c>
      <c r="V14">
        <f t="shared" si="5"/>
        <v>1826</v>
      </c>
      <c r="W14">
        <f t="shared" si="5"/>
        <v>1729</v>
      </c>
      <c r="X14">
        <f t="shared" si="5"/>
        <v>1847</v>
      </c>
      <c r="Y14">
        <f t="shared" si="5"/>
        <v>1726</v>
      </c>
      <c r="Z14">
        <f t="shared" si="5"/>
        <v>1824</v>
      </c>
      <c r="AA14">
        <f t="shared" si="5"/>
        <v>1774</v>
      </c>
      <c r="AB14">
        <f t="shared" si="5"/>
        <v>1778</v>
      </c>
      <c r="AC14">
        <f t="shared" si="5"/>
        <v>1825</v>
      </c>
      <c r="AD14">
        <f t="shared" si="5"/>
        <v>1728</v>
      </c>
      <c r="AE14">
        <f t="shared" si="5"/>
        <v>1862</v>
      </c>
      <c r="AF14">
        <f t="shared" si="5"/>
        <v>2037</v>
      </c>
      <c r="AG14">
        <f t="shared" si="5"/>
        <v>2379</v>
      </c>
      <c r="AH14">
        <f t="shared" si="5"/>
        <v>2565</v>
      </c>
      <c r="AI14">
        <f t="shared" si="5"/>
        <v>2521</v>
      </c>
      <c r="AJ14">
        <f t="shared" si="5"/>
        <v>2265</v>
      </c>
      <c r="AK14">
        <f t="shared" si="6"/>
        <v>2236</v>
      </c>
      <c r="AL14">
        <f t="shared" si="6"/>
        <v>2175</v>
      </c>
      <c r="AM14">
        <f t="shared" si="6"/>
        <v>1984</v>
      </c>
      <c r="AN14">
        <f t="shared" si="6"/>
        <v>1915</v>
      </c>
      <c r="AO14">
        <f t="shared" si="6"/>
        <v>1647</v>
      </c>
      <c r="AP14">
        <f t="shared" si="6"/>
        <v>1732</v>
      </c>
      <c r="AQ14">
        <f t="shared" si="6"/>
        <v>1676</v>
      </c>
      <c r="AR14">
        <f t="shared" si="6"/>
        <v>1496</v>
      </c>
      <c r="AS14">
        <f t="shared" si="6"/>
        <v>453</v>
      </c>
      <c r="AT14">
        <f t="shared" si="6"/>
        <v>0</v>
      </c>
      <c r="AU14">
        <f t="shared" si="6"/>
        <v>0</v>
      </c>
      <c r="AV14">
        <f t="shared" si="6"/>
        <v>0</v>
      </c>
      <c r="AW14">
        <f t="shared" si="6"/>
        <v>0</v>
      </c>
      <c r="AX14">
        <f t="shared" si="6"/>
        <v>0</v>
      </c>
      <c r="AY14">
        <f t="shared" si="6"/>
        <v>0</v>
      </c>
      <c r="AZ14">
        <f t="shared" si="6"/>
        <v>0</v>
      </c>
      <c r="BA14">
        <f t="shared" si="7"/>
        <v>0</v>
      </c>
      <c r="BB14">
        <f t="shared" si="7"/>
        <v>0</v>
      </c>
      <c r="BC14">
        <f t="shared" si="7"/>
        <v>0</v>
      </c>
      <c r="BD14">
        <f t="shared" si="7"/>
        <v>0</v>
      </c>
      <c r="BE14">
        <f t="shared" si="7"/>
        <v>0</v>
      </c>
      <c r="BF14">
        <f t="shared" si="7"/>
        <v>0</v>
      </c>
      <c r="BG14">
        <f t="shared" si="11"/>
        <v>0</v>
      </c>
      <c r="BH14">
        <f t="shared" si="11"/>
        <v>0</v>
      </c>
      <c r="BI14">
        <f t="shared" si="11"/>
        <v>0</v>
      </c>
      <c r="BJ14">
        <f t="shared" si="11"/>
        <v>0</v>
      </c>
      <c r="BK14">
        <f t="shared" si="11"/>
        <v>0</v>
      </c>
      <c r="BL14">
        <f t="shared" si="11"/>
        <v>0</v>
      </c>
      <c r="BM14">
        <f t="shared" si="11"/>
        <v>0</v>
      </c>
      <c r="BN14">
        <f t="shared" si="11"/>
        <v>0</v>
      </c>
      <c r="BO14">
        <f t="shared" si="11"/>
        <v>0</v>
      </c>
      <c r="BP14">
        <f t="shared" si="11"/>
        <v>0</v>
      </c>
      <c r="BQ14">
        <f t="shared" si="8"/>
        <v>0</v>
      </c>
      <c r="BR14">
        <f t="shared" si="8"/>
        <v>0</v>
      </c>
      <c r="BS14">
        <f t="shared" si="8"/>
        <v>0</v>
      </c>
      <c r="BT14">
        <f t="shared" si="8"/>
        <v>0</v>
      </c>
    </row>
    <row r="15" spans="1:72" x14ac:dyDescent="0.25">
      <c r="A15" s="38">
        <f t="shared" si="0"/>
        <v>43838</v>
      </c>
      <c r="B15" s="25">
        <f t="shared" si="1"/>
        <v>8</v>
      </c>
      <c r="C15" s="25">
        <f t="shared" si="9"/>
        <v>1</v>
      </c>
      <c r="D15" s="24" t="s">
        <v>1978</v>
      </c>
      <c r="E15" s="25">
        <v>294</v>
      </c>
      <c r="F15" s="25">
        <v>292</v>
      </c>
      <c r="G15" s="25">
        <v>296</v>
      </c>
      <c r="H15" s="25">
        <v>260</v>
      </c>
      <c r="I15" s="25">
        <v>274</v>
      </c>
      <c r="J15">
        <v>291</v>
      </c>
      <c r="K15" s="34"/>
      <c r="M15" s="38">
        <f t="shared" si="13"/>
        <v>42009</v>
      </c>
      <c r="N15" s="25">
        <f t="shared" si="12"/>
        <v>268</v>
      </c>
      <c r="O15" s="25">
        <f t="shared" si="10"/>
        <v>1</v>
      </c>
      <c r="P15" s="25">
        <f t="shared" si="3"/>
        <v>2015</v>
      </c>
      <c r="Q15" s="25">
        <v>2</v>
      </c>
      <c r="S15" t="s">
        <v>500</v>
      </c>
      <c r="T15">
        <f>AVERAGE(T9:T13)</f>
        <v>1976.4</v>
      </c>
      <c r="U15">
        <f t="shared" ref="U15:BF15" si="14">AVERAGE(U9:U13)</f>
        <v>1952.6</v>
      </c>
      <c r="V15">
        <f t="shared" si="14"/>
        <v>1947.4</v>
      </c>
      <c r="W15">
        <f t="shared" si="14"/>
        <v>1923.6</v>
      </c>
      <c r="X15">
        <f t="shared" si="14"/>
        <v>1886.6</v>
      </c>
      <c r="Y15">
        <f t="shared" si="14"/>
        <v>1890.2</v>
      </c>
      <c r="Z15">
        <f t="shared" si="14"/>
        <v>1927.4</v>
      </c>
      <c r="AA15">
        <f t="shared" si="14"/>
        <v>1991.4</v>
      </c>
      <c r="AB15">
        <f t="shared" si="14"/>
        <v>1977</v>
      </c>
      <c r="AC15">
        <f t="shared" si="14"/>
        <v>1915</v>
      </c>
      <c r="AD15">
        <f t="shared" si="14"/>
        <v>1899.8</v>
      </c>
      <c r="AE15">
        <f t="shared" si="14"/>
        <v>1798</v>
      </c>
      <c r="AF15">
        <f t="shared" si="14"/>
        <v>1820.6</v>
      </c>
      <c r="AG15">
        <f t="shared" si="14"/>
        <v>1803.8</v>
      </c>
      <c r="AH15">
        <f t="shared" si="14"/>
        <v>1747</v>
      </c>
      <c r="AI15">
        <f t="shared" si="14"/>
        <v>1761.2</v>
      </c>
      <c r="AJ15">
        <f t="shared" si="14"/>
        <v>1695.4</v>
      </c>
      <c r="AK15">
        <f t="shared" si="14"/>
        <v>1649</v>
      </c>
      <c r="AL15">
        <f t="shared" si="14"/>
        <v>1637.2</v>
      </c>
      <c r="AM15">
        <f t="shared" si="14"/>
        <v>1572</v>
      </c>
      <c r="AN15">
        <f t="shared" si="14"/>
        <v>1562.4</v>
      </c>
      <c r="AO15">
        <f t="shared" si="14"/>
        <v>1562</v>
      </c>
      <c r="AP15">
        <f t="shared" si="14"/>
        <v>1537</v>
      </c>
      <c r="AQ15">
        <f t="shared" si="14"/>
        <v>1525</v>
      </c>
      <c r="AR15">
        <f t="shared" si="14"/>
        <v>1536.4</v>
      </c>
      <c r="AS15">
        <f t="shared" si="14"/>
        <v>1559.6</v>
      </c>
      <c r="AT15">
        <f t="shared" si="14"/>
        <v>1579.4</v>
      </c>
      <c r="AU15">
        <f t="shared" si="14"/>
        <v>1566.6</v>
      </c>
      <c r="AV15">
        <f t="shared" si="14"/>
        <v>1572.6</v>
      </c>
      <c r="AW15">
        <f t="shared" si="14"/>
        <v>1561.6</v>
      </c>
      <c r="AX15">
        <f t="shared" si="14"/>
        <v>1582.4</v>
      </c>
      <c r="AY15">
        <f t="shared" si="14"/>
        <v>1529.6</v>
      </c>
      <c r="AZ15">
        <f t="shared" si="14"/>
        <v>1527.6</v>
      </c>
      <c r="BA15">
        <f t="shared" si="14"/>
        <v>1538.8</v>
      </c>
      <c r="BB15">
        <f t="shared" si="14"/>
        <v>1587.6</v>
      </c>
      <c r="BC15">
        <f t="shared" si="14"/>
        <v>1571.6</v>
      </c>
      <c r="BD15">
        <f t="shared" si="14"/>
        <v>1550.6</v>
      </c>
      <c r="BE15">
        <f t="shared" si="14"/>
        <v>1568.8</v>
      </c>
      <c r="BF15">
        <f t="shared" si="14"/>
        <v>1593.4</v>
      </c>
      <c r="BG15">
        <f t="shared" ref="BG15:BP15" si="15">AVERAGE(BG9:BG13)</f>
        <v>1640.2</v>
      </c>
      <c r="BH15">
        <f t="shared" si="15"/>
        <v>1650.8</v>
      </c>
      <c r="BI15">
        <f t="shared" si="15"/>
        <v>1627.2</v>
      </c>
      <c r="BJ15">
        <f t="shared" si="15"/>
        <v>1670.4</v>
      </c>
      <c r="BK15">
        <f t="shared" si="15"/>
        <v>1695.4</v>
      </c>
      <c r="BL15">
        <f t="shared" si="15"/>
        <v>1663</v>
      </c>
      <c r="BM15">
        <f t="shared" si="15"/>
        <v>1689.8</v>
      </c>
      <c r="BN15">
        <f t="shared" si="15"/>
        <v>1665.2</v>
      </c>
      <c r="BO15">
        <f t="shared" si="15"/>
        <v>1737.8</v>
      </c>
      <c r="BP15">
        <f t="shared" si="15"/>
        <v>1786</v>
      </c>
      <c r="BQ15">
        <f t="shared" ref="BQ15:BT15" si="16">AVERAGE(BQ9:BQ13)</f>
        <v>1752.6</v>
      </c>
      <c r="BR15">
        <f t="shared" si="16"/>
        <v>1800.6</v>
      </c>
      <c r="BS15">
        <f t="shared" si="16"/>
        <v>1830.8</v>
      </c>
      <c r="BT15">
        <f t="shared" si="16"/>
        <v>382.8</v>
      </c>
    </row>
    <row r="16" spans="1:72" s="36" customFormat="1" x14ac:dyDescent="0.25">
      <c r="A16" s="38">
        <f t="shared" si="0"/>
        <v>43839</v>
      </c>
      <c r="B16" s="25">
        <f t="shared" si="1"/>
        <v>9</v>
      </c>
      <c r="C16" s="25">
        <f t="shared" si="9"/>
        <v>1</v>
      </c>
      <c r="D16" s="35" t="s">
        <v>1979</v>
      </c>
      <c r="E16" s="36">
        <v>272</v>
      </c>
      <c r="F16" s="25">
        <v>276</v>
      </c>
      <c r="G16" s="25">
        <v>288</v>
      </c>
      <c r="H16" s="25">
        <v>274</v>
      </c>
      <c r="I16" s="25">
        <v>239</v>
      </c>
      <c r="J16">
        <v>277</v>
      </c>
      <c r="K16" s="37"/>
      <c r="M16" s="38">
        <f t="shared" si="13"/>
        <v>42010</v>
      </c>
      <c r="N16" s="25">
        <f t="shared" si="12"/>
        <v>256</v>
      </c>
      <c r="O16" s="25">
        <f t="shared" si="10"/>
        <v>2</v>
      </c>
      <c r="P16" s="25">
        <f t="shared" si="3"/>
        <v>2015</v>
      </c>
      <c r="Q16" s="25">
        <v>2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x14ac:dyDescent="0.25">
      <c r="A17" s="38">
        <f t="shared" si="0"/>
        <v>43840</v>
      </c>
      <c r="B17" s="25">
        <f t="shared" si="1"/>
        <v>10</v>
      </c>
      <c r="C17" s="25">
        <f t="shared" si="9"/>
        <v>1</v>
      </c>
      <c r="D17" s="24" t="s">
        <v>1980</v>
      </c>
      <c r="E17" s="25">
        <v>285</v>
      </c>
      <c r="F17" s="25">
        <v>256</v>
      </c>
      <c r="G17" s="25">
        <v>304</v>
      </c>
      <c r="H17" s="25">
        <v>287</v>
      </c>
      <c r="I17" s="25">
        <v>254</v>
      </c>
      <c r="J17">
        <v>253</v>
      </c>
      <c r="K17" s="34"/>
      <c r="M17" s="38">
        <f t="shared" si="13"/>
        <v>42011</v>
      </c>
      <c r="N17" s="25">
        <f t="shared" si="12"/>
        <v>309</v>
      </c>
      <c r="O17" s="25">
        <f t="shared" si="10"/>
        <v>3</v>
      </c>
      <c r="P17" s="25">
        <f t="shared" si="3"/>
        <v>2015</v>
      </c>
      <c r="Q17" s="25">
        <v>2</v>
      </c>
      <c r="T17">
        <v>1</v>
      </c>
      <c r="U17">
        <v>2</v>
      </c>
      <c r="V17">
        <v>3</v>
      </c>
      <c r="W17">
        <v>4</v>
      </c>
      <c r="X17">
        <v>5</v>
      </c>
      <c r="Y17">
        <v>6</v>
      </c>
      <c r="Z17">
        <v>7</v>
      </c>
      <c r="AA17">
        <v>8</v>
      </c>
      <c r="AB17">
        <v>9</v>
      </c>
      <c r="AC17">
        <v>10</v>
      </c>
      <c r="AD17">
        <v>11</v>
      </c>
      <c r="AE17">
        <v>12</v>
      </c>
      <c r="AF17">
        <v>13</v>
      </c>
      <c r="AG17">
        <v>14</v>
      </c>
      <c r="AH17">
        <v>15</v>
      </c>
      <c r="AI17">
        <v>16</v>
      </c>
      <c r="AJ17">
        <v>17</v>
      </c>
      <c r="AK17">
        <v>18</v>
      </c>
      <c r="AL17">
        <v>19</v>
      </c>
      <c r="AM17">
        <v>20</v>
      </c>
      <c r="AN17">
        <v>21</v>
      </c>
      <c r="AO17">
        <v>22</v>
      </c>
      <c r="AP17">
        <v>23</v>
      </c>
      <c r="AQ17">
        <v>24</v>
      </c>
      <c r="AR17">
        <v>25</v>
      </c>
      <c r="AS17">
        <v>26</v>
      </c>
      <c r="AT17">
        <v>27</v>
      </c>
      <c r="AU17">
        <v>28</v>
      </c>
      <c r="AV17">
        <v>29</v>
      </c>
      <c r="AW17">
        <v>30</v>
      </c>
      <c r="AX17">
        <v>31</v>
      </c>
      <c r="AY17">
        <v>32</v>
      </c>
      <c r="AZ17">
        <v>33</v>
      </c>
      <c r="BA17">
        <v>34</v>
      </c>
      <c r="BB17">
        <v>35</v>
      </c>
      <c r="BC17">
        <v>36</v>
      </c>
      <c r="BD17">
        <v>37</v>
      </c>
      <c r="BE17">
        <v>38</v>
      </c>
      <c r="BF17">
        <v>39</v>
      </c>
      <c r="BG17">
        <v>40</v>
      </c>
      <c r="BH17">
        <v>41</v>
      </c>
      <c r="BI17">
        <v>42</v>
      </c>
      <c r="BJ17">
        <v>43</v>
      </c>
      <c r="BK17">
        <v>44</v>
      </c>
      <c r="BL17">
        <v>45</v>
      </c>
      <c r="BM17">
        <v>46</v>
      </c>
      <c r="BN17">
        <v>47</v>
      </c>
      <c r="BO17">
        <v>48</v>
      </c>
      <c r="BP17">
        <v>49</v>
      </c>
      <c r="BQ17">
        <v>50</v>
      </c>
      <c r="BR17">
        <v>51</v>
      </c>
      <c r="BS17">
        <v>52</v>
      </c>
      <c r="BT17">
        <v>53</v>
      </c>
    </row>
    <row r="18" spans="1:72" x14ac:dyDescent="0.25">
      <c r="A18" s="38">
        <f t="shared" si="0"/>
        <v>43841</v>
      </c>
      <c r="B18" s="25">
        <f t="shared" si="1"/>
        <v>11</v>
      </c>
      <c r="C18" s="25">
        <f t="shared" si="9"/>
        <v>1</v>
      </c>
      <c r="D18" s="24" t="s">
        <v>1981</v>
      </c>
      <c r="E18" s="25">
        <v>282</v>
      </c>
      <c r="F18" s="25">
        <v>271</v>
      </c>
      <c r="G18" s="25">
        <v>322</v>
      </c>
      <c r="H18" s="25">
        <v>269</v>
      </c>
      <c r="I18" s="25">
        <v>269</v>
      </c>
      <c r="J18">
        <v>263</v>
      </c>
      <c r="K18" s="34"/>
      <c r="M18" s="38">
        <f t="shared" si="13"/>
        <v>42012</v>
      </c>
      <c r="N18" s="25">
        <f t="shared" si="12"/>
        <v>294</v>
      </c>
      <c r="O18" s="25">
        <f t="shared" si="10"/>
        <v>4</v>
      </c>
      <c r="P18" s="25">
        <f t="shared" si="3"/>
        <v>2015</v>
      </c>
      <c r="Q18" s="25">
        <v>2</v>
      </c>
      <c r="S18">
        <v>2011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x14ac:dyDescent="0.25">
      <c r="A19" s="38">
        <f t="shared" si="0"/>
        <v>43842</v>
      </c>
      <c r="B19" s="25">
        <f t="shared" si="1"/>
        <v>12</v>
      </c>
      <c r="C19" s="25">
        <f t="shared" si="9"/>
        <v>1</v>
      </c>
      <c r="D19" s="24" t="s">
        <v>1982</v>
      </c>
      <c r="E19" s="25">
        <v>287</v>
      </c>
      <c r="F19" s="25">
        <v>300</v>
      </c>
      <c r="G19" s="25">
        <v>298</v>
      </c>
      <c r="H19" s="25">
        <v>283</v>
      </c>
      <c r="I19" s="25">
        <v>250</v>
      </c>
      <c r="J19">
        <v>274</v>
      </c>
      <c r="K19" s="34"/>
      <c r="M19" s="38">
        <f t="shared" si="13"/>
        <v>42013</v>
      </c>
      <c r="N19" s="25">
        <f t="shared" si="12"/>
        <v>272</v>
      </c>
      <c r="O19" s="25">
        <f t="shared" si="10"/>
        <v>5</v>
      </c>
      <c r="P19" s="25">
        <f t="shared" si="3"/>
        <v>2015</v>
      </c>
      <c r="Q19" s="25">
        <v>2</v>
      </c>
      <c r="S19">
        <v>2012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25">
      <c r="A20" s="38">
        <f t="shared" si="0"/>
        <v>43843</v>
      </c>
      <c r="B20" s="25">
        <f t="shared" si="1"/>
        <v>13</v>
      </c>
      <c r="C20" s="25">
        <f t="shared" si="9"/>
        <v>1</v>
      </c>
      <c r="D20" s="24" t="s">
        <v>1983</v>
      </c>
      <c r="E20" s="25">
        <v>262</v>
      </c>
      <c r="F20" s="25">
        <v>249</v>
      </c>
      <c r="G20" s="25">
        <v>311</v>
      </c>
      <c r="H20" s="25">
        <v>299</v>
      </c>
      <c r="I20" s="25">
        <v>254</v>
      </c>
      <c r="J20">
        <v>241</v>
      </c>
      <c r="K20" s="34"/>
      <c r="M20" s="38">
        <f t="shared" si="13"/>
        <v>42014</v>
      </c>
      <c r="N20" s="25">
        <f t="shared" si="12"/>
        <v>285</v>
      </c>
      <c r="O20" s="25">
        <f t="shared" si="10"/>
        <v>6</v>
      </c>
      <c r="P20" s="25">
        <f t="shared" si="3"/>
        <v>2015</v>
      </c>
      <c r="Q20" s="25">
        <v>2</v>
      </c>
      <c r="S20">
        <v>2013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x14ac:dyDescent="0.25">
      <c r="A21" s="38">
        <f t="shared" si="0"/>
        <v>43844</v>
      </c>
      <c r="B21" s="25">
        <f t="shared" si="1"/>
        <v>14</v>
      </c>
      <c r="C21" s="25">
        <f t="shared" si="9"/>
        <v>1</v>
      </c>
      <c r="D21" s="24" t="s">
        <v>1984</v>
      </c>
      <c r="E21" s="25">
        <v>272</v>
      </c>
      <c r="F21" s="25">
        <v>260</v>
      </c>
      <c r="G21" s="25">
        <v>290</v>
      </c>
      <c r="H21" s="25">
        <v>269</v>
      </c>
      <c r="I21" s="25">
        <v>262</v>
      </c>
      <c r="J21">
        <v>267</v>
      </c>
      <c r="K21" s="34"/>
      <c r="M21" s="38">
        <f t="shared" si="13"/>
        <v>42015</v>
      </c>
      <c r="N21" s="25">
        <f t="shared" si="12"/>
        <v>282</v>
      </c>
      <c r="O21" s="25">
        <f t="shared" si="10"/>
        <v>7</v>
      </c>
      <c r="P21" s="25">
        <f t="shared" si="3"/>
        <v>2015</v>
      </c>
      <c r="Q21" s="25">
        <v>2</v>
      </c>
      <c r="S21">
        <v>2014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x14ac:dyDescent="0.25">
      <c r="A22" s="38">
        <f t="shared" si="0"/>
        <v>43845</v>
      </c>
      <c r="B22" s="25">
        <f t="shared" si="1"/>
        <v>15</v>
      </c>
      <c r="C22" s="25">
        <f t="shared" si="9"/>
        <v>1</v>
      </c>
      <c r="D22" s="24" t="s">
        <v>1985</v>
      </c>
      <c r="E22" s="25">
        <v>299</v>
      </c>
      <c r="F22" s="25">
        <v>270</v>
      </c>
      <c r="G22" s="25">
        <v>309</v>
      </c>
      <c r="H22" s="25">
        <v>291</v>
      </c>
      <c r="I22" s="25">
        <v>284</v>
      </c>
      <c r="J22">
        <v>254</v>
      </c>
      <c r="K22" s="34"/>
      <c r="M22" s="38">
        <f t="shared" si="13"/>
        <v>42016</v>
      </c>
      <c r="N22" s="25">
        <f t="shared" si="12"/>
        <v>287</v>
      </c>
      <c r="O22" s="25">
        <f t="shared" si="10"/>
        <v>1</v>
      </c>
      <c r="P22" s="25">
        <f t="shared" si="3"/>
        <v>2015</v>
      </c>
      <c r="Q22" s="25">
        <v>3</v>
      </c>
      <c r="S22">
        <v>2015</v>
      </c>
      <c r="T22" s="2">
        <f t="shared" ref="T22:T27" si="17">T9-T$28</f>
        <v>-44.400000000000091</v>
      </c>
      <c r="U22" s="2">
        <f t="shared" ref="U22:AE27" si="18">U9+T22-U$15</f>
        <v>-31</v>
      </c>
      <c r="V22" s="2">
        <f t="shared" si="18"/>
        <v>-43.400000000000091</v>
      </c>
      <c r="W22" s="2">
        <f t="shared" si="18"/>
        <v>-21</v>
      </c>
      <c r="X22" s="2">
        <f t="shared" si="18"/>
        <v>67.400000000000091</v>
      </c>
      <c r="Y22" s="2">
        <f t="shared" si="18"/>
        <v>45.200000000000045</v>
      </c>
      <c r="Z22" s="2">
        <f t="shared" si="18"/>
        <v>118.79999999999995</v>
      </c>
      <c r="AA22" s="2">
        <f t="shared" si="18"/>
        <v>234.40000000000009</v>
      </c>
      <c r="AB22" s="2">
        <f t="shared" si="18"/>
        <v>333.40000000000009</v>
      </c>
      <c r="AC22" s="2">
        <f t="shared" si="18"/>
        <v>459.40000000000009</v>
      </c>
      <c r="AD22" s="2">
        <f t="shared" si="18"/>
        <v>491.60000000000014</v>
      </c>
      <c r="AE22" s="2">
        <f t="shared" si="18"/>
        <v>567.60000000000036</v>
      </c>
      <c r="AF22" s="2">
        <f t="shared" ref="AF22:BF27" si="19">AF9+AE22-AF$15</f>
        <v>677.00000000000045</v>
      </c>
      <c r="AG22" s="2">
        <f t="shared" si="19"/>
        <v>707.2000000000005</v>
      </c>
      <c r="AH22" s="2">
        <f t="shared" si="19"/>
        <v>809.20000000000073</v>
      </c>
      <c r="AI22" s="2">
        <f t="shared" si="19"/>
        <v>892.00000000000068</v>
      </c>
      <c r="AJ22" s="2">
        <f t="shared" si="19"/>
        <v>960.60000000000082</v>
      </c>
      <c r="AK22" s="2">
        <f t="shared" si="19"/>
        <v>967.60000000000082</v>
      </c>
      <c r="AL22" s="2">
        <f t="shared" si="19"/>
        <v>991.40000000000077</v>
      </c>
      <c r="AM22" s="2">
        <f t="shared" si="19"/>
        <v>1087.4000000000005</v>
      </c>
      <c r="AN22" s="2">
        <f t="shared" si="19"/>
        <v>1195.0000000000005</v>
      </c>
      <c r="AO22" s="2">
        <f t="shared" si="19"/>
        <v>1260.0000000000005</v>
      </c>
      <c r="AP22" s="2">
        <f t="shared" si="19"/>
        <v>1340.0000000000005</v>
      </c>
      <c r="AQ22" s="2">
        <f t="shared" si="19"/>
        <v>1424.0000000000005</v>
      </c>
      <c r="AR22" s="2">
        <f t="shared" si="19"/>
        <v>1479.6000000000004</v>
      </c>
      <c r="AS22" s="2">
        <f t="shared" si="19"/>
        <v>1445.0000000000005</v>
      </c>
      <c r="AT22" s="2">
        <f t="shared" si="19"/>
        <v>1539.6000000000004</v>
      </c>
      <c r="AU22" s="2">
        <f t="shared" si="19"/>
        <v>1533.0000000000005</v>
      </c>
      <c r="AV22" s="2">
        <f t="shared" si="19"/>
        <v>1489.4000000000005</v>
      </c>
      <c r="AW22" s="2">
        <f t="shared" si="19"/>
        <v>1465.8000000000006</v>
      </c>
      <c r="AX22" s="2">
        <f t="shared" si="19"/>
        <v>1471.4000000000005</v>
      </c>
      <c r="AY22" s="2">
        <f t="shared" si="19"/>
        <v>1465.8000000000006</v>
      </c>
      <c r="AZ22" s="2">
        <f t="shared" si="19"/>
        <v>1473.2000000000007</v>
      </c>
      <c r="BA22" s="2">
        <f t="shared" si="19"/>
        <v>1497.4000000000008</v>
      </c>
      <c r="BB22" s="2">
        <f t="shared" si="19"/>
        <v>1367.8000000000006</v>
      </c>
      <c r="BC22" s="2">
        <f t="shared" si="19"/>
        <v>1444.2000000000007</v>
      </c>
      <c r="BD22" s="2">
        <f t="shared" si="19"/>
        <v>1445.6000000000008</v>
      </c>
      <c r="BE22" s="2">
        <f t="shared" si="19"/>
        <v>1442.8000000000009</v>
      </c>
      <c r="BF22" s="2">
        <f t="shared" si="19"/>
        <v>1482.400000000001</v>
      </c>
      <c r="BG22" s="2">
        <f t="shared" ref="BG22:BP27" si="20">BG9+BF22-BG$15</f>
        <v>1493.200000000001</v>
      </c>
      <c r="BH22" s="2">
        <f t="shared" si="20"/>
        <v>1370.4000000000008</v>
      </c>
      <c r="BI22" s="2">
        <f t="shared" si="20"/>
        <v>1317.2000000000005</v>
      </c>
      <c r="BJ22" s="2">
        <f t="shared" si="20"/>
        <v>1344.8000000000006</v>
      </c>
      <c r="BK22" s="2">
        <f t="shared" si="20"/>
        <v>1307.4000000000005</v>
      </c>
      <c r="BL22" s="2">
        <f t="shared" si="20"/>
        <v>1296.4000000000005</v>
      </c>
      <c r="BM22" s="2">
        <f t="shared" si="20"/>
        <v>1316.6000000000006</v>
      </c>
      <c r="BN22" s="2">
        <f t="shared" si="20"/>
        <v>1329.4000000000003</v>
      </c>
      <c r="BO22" s="2">
        <f t="shared" si="20"/>
        <v>1282.6000000000006</v>
      </c>
      <c r="BP22" s="2">
        <f t="shared" si="20"/>
        <v>1301.6000000000004</v>
      </c>
      <c r="BQ22" s="2">
        <f t="shared" ref="BQ22:BQ27" si="21">BQ9+BP22-BQ$15</f>
        <v>1218.0000000000005</v>
      </c>
      <c r="BR22" s="2">
        <f t="shared" ref="BR22:BR27" si="22">BR9+BQ22-BR$15</f>
        <v>1170.4000000000005</v>
      </c>
      <c r="BS22" s="2">
        <f t="shared" ref="BS22:BS27" si="23">BS9+BR22-BS$15</f>
        <v>1076.6000000000006</v>
      </c>
      <c r="BT22" s="2">
        <f t="shared" ref="BT22:BT27" si="24">BT9+BS22-BT$15</f>
        <v>2607.8000000000002</v>
      </c>
    </row>
    <row r="23" spans="1:72" x14ac:dyDescent="0.25">
      <c r="A23" s="38">
        <f t="shared" si="0"/>
        <v>43846</v>
      </c>
      <c r="B23" s="25">
        <f t="shared" si="1"/>
        <v>16</v>
      </c>
      <c r="C23" s="25">
        <f t="shared" si="9"/>
        <v>1</v>
      </c>
      <c r="D23" s="24" t="s">
        <v>1986</v>
      </c>
      <c r="E23" s="25">
        <v>287</v>
      </c>
      <c r="F23" s="25">
        <v>274</v>
      </c>
      <c r="G23" s="25">
        <v>306</v>
      </c>
      <c r="H23" s="25">
        <v>295</v>
      </c>
      <c r="I23" s="25">
        <v>260</v>
      </c>
      <c r="J23">
        <v>254</v>
      </c>
      <c r="K23" s="34"/>
      <c r="M23" s="38">
        <f t="shared" si="13"/>
        <v>42017</v>
      </c>
      <c r="N23" s="25">
        <f t="shared" si="12"/>
        <v>262</v>
      </c>
      <c r="O23" s="25">
        <f t="shared" si="10"/>
        <v>2</v>
      </c>
      <c r="P23" s="25">
        <f t="shared" si="3"/>
        <v>2015</v>
      </c>
      <c r="Q23" s="25">
        <v>3</v>
      </c>
      <c r="S23">
        <v>2016</v>
      </c>
      <c r="T23" s="2">
        <f t="shared" si="17"/>
        <v>-116.40000000000009</v>
      </c>
      <c r="U23" s="2">
        <f t="shared" si="18"/>
        <v>-155</v>
      </c>
      <c r="V23" s="2">
        <f t="shared" si="18"/>
        <v>-144.40000000000009</v>
      </c>
      <c r="W23" s="2">
        <f t="shared" si="18"/>
        <v>-62</v>
      </c>
      <c r="X23" s="2">
        <f t="shared" si="18"/>
        <v>-39.599999999999909</v>
      </c>
      <c r="Y23" s="2">
        <f t="shared" si="18"/>
        <v>-92.799999999999955</v>
      </c>
      <c r="Z23" s="2">
        <f t="shared" si="18"/>
        <v>-182.20000000000005</v>
      </c>
      <c r="AA23" s="2">
        <f t="shared" si="18"/>
        <v>-328.60000000000014</v>
      </c>
      <c r="AB23" s="2">
        <f t="shared" si="18"/>
        <v>-444.60000000000014</v>
      </c>
      <c r="AC23" s="2">
        <f t="shared" si="18"/>
        <v>-549.60000000000014</v>
      </c>
      <c r="AD23" s="2">
        <f t="shared" si="18"/>
        <v>-649.40000000000009</v>
      </c>
      <c r="AE23" s="2">
        <f t="shared" si="18"/>
        <v>-652.40000000000009</v>
      </c>
      <c r="AF23" s="2">
        <f t="shared" si="19"/>
        <v>-695</v>
      </c>
      <c r="AG23" s="2">
        <f t="shared" si="19"/>
        <v>-793.8</v>
      </c>
      <c r="AH23" s="2">
        <f t="shared" si="19"/>
        <v>-767.8</v>
      </c>
      <c r="AI23" s="2">
        <f t="shared" si="19"/>
        <v>-758</v>
      </c>
      <c r="AJ23" s="2">
        <f t="shared" si="19"/>
        <v>-849.40000000000009</v>
      </c>
      <c r="AK23" s="2">
        <f t="shared" si="19"/>
        <v>-879.40000000000009</v>
      </c>
      <c r="AL23" s="2">
        <f t="shared" si="19"/>
        <v>-930.60000000000014</v>
      </c>
      <c r="AM23" s="2">
        <f t="shared" si="19"/>
        <v>-937.60000000000014</v>
      </c>
      <c r="AN23" s="2">
        <f t="shared" si="19"/>
        <v>-950.00000000000023</v>
      </c>
      <c r="AO23" s="2">
        <f t="shared" si="19"/>
        <v>-971.00000000000023</v>
      </c>
      <c r="AP23" s="2">
        <f t="shared" si="19"/>
        <v>-1046.0000000000002</v>
      </c>
      <c r="AQ23" s="2">
        <f t="shared" si="19"/>
        <v>-1030.0000000000002</v>
      </c>
      <c r="AR23" s="2">
        <f t="shared" si="19"/>
        <v>-993.40000000000032</v>
      </c>
      <c r="AS23" s="2">
        <f t="shared" si="19"/>
        <v>-1012.0000000000002</v>
      </c>
      <c r="AT23" s="2">
        <f t="shared" si="19"/>
        <v>-1042.4000000000003</v>
      </c>
      <c r="AU23" s="2">
        <f t="shared" si="19"/>
        <v>-1004.0000000000002</v>
      </c>
      <c r="AV23" s="2">
        <f t="shared" si="19"/>
        <v>-960.60000000000014</v>
      </c>
      <c r="AW23" s="2">
        <f t="shared" si="19"/>
        <v>-892.2</v>
      </c>
      <c r="AX23" s="2">
        <f t="shared" si="19"/>
        <v>-900.60000000000014</v>
      </c>
      <c r="AY23" s="2">
        <f t="shared" si="19"/>
        <v>-856.2</v>
      </c>
      <c r="AZ23" s="2">
        <f t="shared" si="19"/>
        <v>-816.8</v>
      </c>
      <c r="BA23" s="2">
        <f t="shared" si="19"/>
        <v>-788.59999999999991</v>
      </c>
      <c r="BB23" s="2">
        <f t="shared" si="19"/>
        <v>-690.19999999999982</v>
      </c>
      <c r="BC23" s="2">
        <f t="shared" si="19"/>
        <v>-705.79999999999973</v>
      </c>
      <c r="BD23" s="2">
        <f t="shared" si="19"/>
        <v>-720.39999999999964</v>
      </c>
      <c r="BE23" s="2">
        <f t="shared" si="19"/>
        <v>-758.19999999999959</v>
      </c>
      <c r="BF23" s="2">
        <f t="shared" si="19"/>
        <v>-750.59999999999968</v>
      </c>
      <c r="BG23" s="2">
        <f t="shared" si="20"/>
        <v>-792.79999999999973</v>
      </c>
      <c r="BH23" s="2">
        <f t="shared" si="20"/>
        <v>-781.59999999999968</v>
      </c>
      <c r="BI23" s="2">
        <f t="shared" si="20"/>
        <v>-658.79999999999973</v>
      </c>
      <c r="BJ23" s="2">
        <f t="shared" si="20"/>
        <v>-703.19999999999982</v>
      </c>
      <c r="BK23" s="2">
        <f t="shared" si="20"/>
        <v>-680.59999999999991</v>
      </c>
      <c r="BL23" s="2">
        <f t="shared" si="20"/>
        <v>-626.59999999999991</v>
      </c>
      <c r="BM23" s="2">
        <f t="shared" si="20"/>
        <v>-545.39999999999986</v>
      </c>
      <c r="BN23" s="2">
        <f t="shared" si="20"/>
        <v>-508.59999999999991</v>
      </c>
      <c r="BO23" s="2">
        <f t="shared" si="20"/>
        <v>-456.39999999999986</v>
      </c>
      <c r="BP23" s="2">
        <f t="shared" si="20"/>
        <v>-400.39999999999986</v>
      </c>
      <c r="BQ23" s="2">
        <f t="shared" si="21"/>
        <v>-294.99999999999977</v>
      </c>
      <c r="BR23" s="2">
        <f t="shared" si="22"/>
        <v>-227.59999999999968</v>
      </c>
      <c r="BS23" s="2">
        <f t="shared" si="23"/>
        <v>-46.399999999999636</v>
      </c>
      <c r="BT23" s="2">
        <f t="shared" si="24"/>
        <v>-429.19999999999965</v>
      </c>
    </row>
    <row r="24" spans="1:72" x14ac:dyDescent="0.25">
      <c r="A24" s="38">
        <f t="shared" si="0"/>
        <v>43847</v>
      </c>
      <c r="B24" s="25">
        <f t="shared" si="1"/>
        <v>17</v>
      </c>
      <c r="C24" s="25">
        <f t="shared" si="9"/>
        <v>1</v>
      </c>
      <c r="D24" s="24" t="s">
        <v>1987</v>
      </c>
      <c r="E24" s="25">
        <v>265</v>
      </c>
      <c r="F24" s="25">
        <v>290</v>
      </c>
      <c r="G24" s="25">
        <v>304</v>
      </c>
      <c r="H24" s="25">
        <v>267</v>
      </c>
      <c r="I24" s="25">
        <v>262</v>
      </c>
      <c r="J24">
        <v>243</v>
      </c>
      <c r="K24" s="34"/>
      <c r="M24" s="38">
        <f t="shared" si="13"/>
        <v>42018</v>
      </c>
      <c r="N24" s="25">
        <f t="shared" si="12"/>
        <v>272</v>
      </c>
      <c r="O24" s="25">
        <f t="shared" si="10"/>
        <v>3</v>
      </c>
      <c r="P24" s="25">
        <f t="shared" si="3"/>
        <v>2015</v>
      </c>
      <c r="Q24" s="25">
        <v>3</v>
      </c>
      <c r="S24">
        <v>2017</v>
      </c>
      <c r="T24" s="2">
        <f t="shared" si="17"/>
        <v>172.59999999999991</v>
      </c>
      <c r="U24" s="2">
        <f t="shared" si="18"/>
        <v>342</v>
      </c>
      <c r="V24" s="2">
        <f t="shared" si="18"/>
        <v>454.59999999999991</v>
      </c>
      <c r="W24" s="2">
        <f t="shared" si="18"/>
        <v>441</v>
      </c>
      <c r="X24" s="2">
        <f t="shared" si="18"/>
        <v>437.40000000000009</v>
      </c>
      <c r="Y24" s="2">
        <f t="shared" si="18"/>
        <v>428.20000000000005</v>
      </c>
      <c r="Z24" s="2">
        <f t="shared" si="18"/>
        <v>510.79999999999973</v>
      </c>
      <c r="AA24" s="2">
        <f t="shared" si="18"/>
        <v>588.39999999999964</v>
      </c>
      <c r="AB24" s="2">
        <f t="shared" si="18"/>
        <v>600.39999999999964</v>
      </c>
      <c r="AC24" s="2">
        <f t="shared" si="18"/>
        <v>515.39999999999964</v>
      </c>
      <c r="AD24" s="2">
        <f t="shared" si="18"/>
        <v>464.59999999999968</v>
      </c>
      <c r="AE24" s="2">
        <f t="shared" si="18"/>
        <v>358.59999999999945</v>
      </c>
      <c r="AF24" s="2">
        <f t="shared" si="19"/>
        <v>319.99999999999955</v>
      </c>
      <c r="AG24" s="2">
        <f t="shared" si="19"/>
        <v>310.19999999999959</v>
      </c>
      <c r="AH24" s="2">
        <f t="shared" si="19"/>
        <v>282.19999999999959</v>
      </c>
      <c r="AI24" s="2">
        <f t="shared" si="19"/>
        <v>288.99999999999977</v>
      </c>
      <c r="AJ24" s="2">
        <f t="shared" si="19"/>
        <v>365.59999999999991</v>
      </c>
      <c r="AK24" s="2">
        <f t="shared" si="19"/>
        <v>412.59999999999991</v>
      </c>
      <c r="AL24" s="2">
        <f t="shared" si="19"/>
        <v>499.39999999999986</v>
      </c>
      <c r="AM24" s="2">
        <f t="shared" si="19"/>
        <v>511.39999999999964</v>
      </c>
      <c r="AN24" s="2">
        <f t="shared" si="19"/>
        <v>594.99999999999955</v>
      </c>
      <c r="AO24" s="2">
        <f t="shared" si="19"/>
        <v>652.99999999999955</v>
      </c>
      <c r="AP24" s="2">
        <f t="shared" si="19"/>
        <v>664.99999999999955</v>
      </c>
      <c r="AQ24" s="2">
        <f t="shared" si="19"/>
        <v>729.99999999999955</v>
      </c>
      <c r="AR24" s="2">
        <f t="shared" si="19"/>
        <v>684.59999999999945</v>
      </c>
      <c r="AS24" s="2">
        <f t="shared" si="19"/>
        <v>711.99999999999955</v>
      </c>
      <c r="AT24" s="2">
        <f t="shared" si="19"/>
        <v>681.59999999999945</v>
      </c>
      <c r="AU24" s="2">
        <f t="shared" si="19"/>
        <v>639.99999999999955</v>
      </c>
      <c r="AV24" s="2">
        <f t="shared" si="19"/>
        <v>579.39999999999964</v>
      </c>
      <c r="AW24" s="2">
        <f t="shared" si="19"/>
        <v>501.79999999999973</v>
      </c>
      <c r="AX24" s="2">
        <f t="shared" si="19"/>
        <v>455.39999999999964</v>
      </c>
      <c r="AY24" s="2">
        <f t="shared" si="19"/>
        <v>477.79999999999973</v>
      </c>
      <c r="AZ24" s="2">
        <f t="shared" si="19"/>
        <v>495.19999999999982</v>
      </c>
      <c r="BA24" s="2">
        <f t="shared" si="19"/>
        <v>483.39999999999986</v>
      </c>
      <c r="BB24" s="2">
        <f t="shared" si="19"/>
        <v>463.79999999999973</v>
      </c>
      <c r="BC24" s="2">
        <f t="shared" si="19"/>
        <v>488.19999999999982</v>
      </c>
      <c r="BD24" s="2">
        <f t="shared" si="19"/>
        <v>527.59999999999991</v>
      </c>
      <c r="BE24" s="2">
        <f t="shared" si="19"/>
        <v>520.79999999999995</v>
      </c>
      <c r="BF24" s="2">
        <f t="shared" si="19"/>
        <v>459.40000000000009</v>
      </c>
      <c r="BG24" s="2">
        <f t="shared" si="20"/>
        <v>527.20000000000005</v>
      </c>
      <c r="BH24" s="2">
        <f t="shared" si="20"/>
        <v>571.39999999999986</v>
      </c>
      <c r="BI24" s="2">
        <f t="shared" si="20"/>
        <v>592.19999999999959</v>
      </c>
      <c r="BJ24" s="2">
        <f t="shared" si="20"/>
        <v>565.79999999999973</v>
      </c>
      <c r="BK24" s="2">
        <f t="shared" si="20"/>
        <v>627.39999999999964</v>
      </c>
      <c r="BL24" s="2">
        <f t="shared" si="20"/>
        <v>572.39999999999964</v>
      </c>
      <c r="BM24" s="2">
        <f t="shared" si="20"/>
        <v>635.59999999999968</v>
      </c>
      <c r="BN24" s="2">
        <f t="shared" si="20"/>
        <v>670.39999999999941</v>
      </c>
      <c r="BO24" s="2">
        <f t="shared" si="20"/>
        <v>672.59999999999968</v>
      </c>
      <c r="BP24" s="2">
        <f t="shared" si="20"/>
        <v>651.59999999999945</v>
      </c>
      <c r="BQ24" s="2">
        <f t="shared" si="21"/>
        <v>695.99999999999955</v>
      </c>
      <c r="BR24" s="2">
        <f t="shared" si="22"/>
        <v>710.39999999999964</v>
      </c>
      <c r="BS24" s="2">
        <f t="shared" si="23"/>
        <v>808.59999999999968</v>
      </c>
      <c r="BT24" s="2">
        <f t="shared" si="24"/>
        <v>425.79999999999967</v>
      </c>
    </row>
    <row r="25" spans="1:72" x14ac:dyDescent="0.25">
      <c r="A25" s="38">
        <f t="shared" si="0"/>
        <v>43848</v>
      </c>
      <c r="B25" s="25">
        <f t="shared" si="1"/>
        <v>18</v>
      </c>
      <c r="C25" s="25">
        <f t="shared" si="9"/>
        <v>1</v>
      </c>
      <c r="D25" s="24" t="s">
        <v>1988</v>
      </c>
      <c r="E25" s="25">
        <v>263</v>
      </c>
      <c r="F25" s="25">
        <v>275</v>
      </c>
      <c r="G25" s="25">
        <v>296</v>
      </c>
      <c r="H25" s="25">
        <v>268</v>
      </c>
      <c r="I25" s="25">
        <v>261</v>
      </c>
      <c r="J25">
        <v>302</v>
      </c>
      <c r="K25" s="34"/>
      <c r="M25" s="38">
        <f t="shared" si="13"/>
        <v>42019</v>
      </c>
      <c r="N25" s="25">
        <f t="shared" si="12"/>
        <v>299</v>
      </c>
      <c r="O25" s="25">
        <f t="shared" si="10"/>
        <v>4</v>
      </c>
      <c r="P25" s="25">
        <f t="shared" si="3"/>
        <v>2015</v>
      </c>
      <c r="Q25" s="25">
        <v>3</v>
      </c>
      <c r="S25">
        <v>2018</v>
      </c>
      <c r="T25" s="2">
        <f t="shared" si="17"/>
        <v>21.599999999999909</v>
      </c>
      <c r="U25" s="2">
        <f t="shared" si="18"/>
        <v>10</v>
      </c>
      <c r="V25" s="2">
        <f t="shared" si="18"/>
        <v>7.5999999999999091</v>
      </c>
      <c r="W25" s="2">
        <f t="shared" si="18"/>
        <v>12</v>
      </c>
      <c r="X25" s="2">
        <f t="shared" si="18"/>
        <v>-20.599999999999909</v>
      </c>
      <c r="Y25" s="2">
        <f t="shared" si="18"/>
        <v>72.200000000000045</v>
      </c>
      <c r="Z25" s="2">
        <f t="shared" si="18"/>
        <v>168.79999999999973</v>
      </c>
      <c r="AA25" s="2">
        <f t="shared" si="18"/>
        <v>293.39999999999964</v>
      </c>
      <c r="AB25" s="2">
        <f t="shared" si="18"/>
        <v>503.39999999999964</v>
      </c>
      <c r="AC25" s="2">
        <f t="shared" si="18"/>
        <v>792.39999999999964</v>
      </c>
      <c r="AD25" s="2">
        <f t="shared" si="18"/>
        <v>981.59999999999968</v>
      </c>
      <c r="AE25" s="2">
        <f t="shared" si="18"/>
        <v>1180.5999999999995</v>
      </c>
      <c r="AF25" s="2">
        <f t="shared" si="19"/>
        <v>1307.9999999999995</v>
      </c>
      <c r="AG25" s="2">
        <f t="shared" si="19"/>
        <v>1492.1999999999996</v>
      </c>
      <c r="AH25" s="2">
        <f t="shared" si="19"/>
        <v>1527.1999999999998</v>
      </c>
      <c r="AI25" s="2">
        <f t="shared" si="19"/>
        <v>1452.9999999999998</v>
      </c>
      <c r="AJ25" s="2">
        <f t="shared" si="19"/>
        <v>1396.6</v>
      </c>
      <c r="AK25" s="2">
        <f t="shared" si="19"/>
        <v>1408.6</v>
      </c>
      <c r="AL25" s="2">
        <f t="shared" si="19"/>
        <v>1343.3999999999999</v>
      </c>
      <c r="AM25" s="2">
        <f t="shared" si="19"/>
        <v>1257.3999999999996</v>
      </c>
      <c r="AN25" s="2">
        <f t="shared" si="19"/>
        <v>1154.9999999999995</v>
      </c>
      <c r="AO25" s="2">
        <f t="shared" si="19"/>
        <v>1073.9999999999995</v>
      </c>
      <c r="AP25" s="2">
        <f t="shared" si="19"/>
        <v>1049.9999999999995</v>
      </c>
      <c r="AQ25" s="2">
        <f t="shared" si="19"/>
        <v>965.99999999999955</v>
      </c>
      <c r="AR25" s="2">
        <f t="shared" si="19"/>
        <v>929.59999999999945</v>
      </c>
      <c r="AS25" s="2">
        <f t="shared" si="19"/>
        <v>1002.9999999999995</v>
      </c>
      <c r="AT25" s="2">
        <f t="shared" si="19"/>
        <v>1011.5999999999995</v>
      </c>
      <c r="AU25" s="2">
        <f t="shared" si="19"/>
        <v>1029.9999999999995</v>
      </c>
      <c r="AV25" s="2">
        <f t="shared" si="19"/>
        <v>1181.3999999999996</v>
      </c>
      <c r="AW25" s="2">
        <f t="shared" si="19"/>
        <v>1261.7999999999997</v>
      </c>
      <c r="AX25" s="2">
        <f t="shared" si="19"/>
        <v>1402.3999999999996</v>
      </c>
      <c r="AY25" s="2">
        <f t="shared" si="19"/>
        <v>1322.7999999999997</v>
      </c>
      <c r="AZ25" s="2">
        <f t="shared" si="19"/>
        <v>1300.1999999999998</v>
      </c>
      <c r="BA25" s="2">
        <f t="shared" si="19"/>
        <v>1256.3999999999999</v>
      </c>
      <c r="BB25" s="2">
        <f t="shared" si="19"/>
        <v>1252.7999999999997</v>
      </c>
      <c r="BC25" s="2">
        <f t="shared" si="19"/>
        <v>1298.1999999999998</v>
      </c>
      <c r="BD25" s="2">
        <f t="shared" si="19"/>
        <v>1263.5999999999999</v>
      </c>
      <c r="BE25" s="2">
        <f t="shared" si="19"/>
        <v>1339.8</v>
      </c>
      <c r="BF25" s="2">
        <f t="shared" si="19"/>
        <v>1299.4000000000001</v>
      </c>
      <c r="BG25" s="2">
        <f t="shared" si="20"/>
        <v>1265.2</v>
      </c>
      <c r="BH25" s="2">
        <f t="shared" si="20"/>
        <v>1329.3999999999999</v>
      </c>
      <c r="BI25" s="2">
        <f t="shared" si="20"/>
        <v>1244.1999999999996</v>
      </c>
      <c r="BJ25" s="2">
        <f t="shared" si="20"/>
        <v>1233.7999999999997</v>
      </c>
      <c r="BK25" s="2">
        <f t="shared" si="20"/>
        <v>1244.3999999999996</v>
      </c>
      <c r="BL25" s="2">
        <f t="shared" si="20"/>
        <v>1221.3999999999996</v>
      </c>
      <c r="BM25" s="2">
        <f t="shared" si="20"/>
        <v>1072.5999999999997</v>
      </c>
      <c r="BN25" s="2">
        <f t="shared" si="20"/>
        <v>941.39999999999941</v>
      </c>
      <c r="BO25" s="2">
        <f t="shared" si="20"/>
        <v>983.59999999999968</v>
      </c>
      <c r="BP25" s="2">
        <f t="shared" si="20"/>
        <v>984.59999999999945</v>
      </c>
      <c r="BQ25" s="2">
        <f t="shared" si="21"/>
        <v>951.99999999999955</v>
      </c>
      <c r="BR25" s="2">
        <f t="shared" si="22"/>
        <v>892.39999999999964</v>
      </c>
      <c r="BS25" s="2">
        <f t="shared" si="23"/>
        <v>819.59999999999968</v>
      </c>
      <c r="BT25" s="2">
        <f t="shared" si="24"/>
        <v>436.79999999999967</v>
      </c>
    </row>
    <row r="26" spans="1:72" x14ac:dyDescent="0.25">
      <c r="A26" s="38">
        <f t="shared" si="0"/>
        <v>43849</v>
      </c>
      <c r="B26" s="25">
        <f t="shared" si="1"/>
        <v>19</v>
      </c>
      <c r="C26" s="25">
        <f t="shared" si="9"/>
        <v>1</v>
      </c>
      <c r="D26" s="24" t="s">
        <v>1989</v>
      </c>
      <c r="E26" s="25">
        <v>275</v>
      </c>
      <c r="F26" s="25">
        <v>276</v>
      </c>
      <c r="G26" s="25">
        <v>297</v>
      </c>
      <c r="H26" s="25">
        <v>281</v>
      </c>
      <c r="I26" s="25">
        <v>250</v>
      </c>
      <c r="J26">
        <v>265</v>
      </c>
      <c r="K26" s="34"/>
      <c r="M26" s="38">
        <f t="shared" si="13"/>
        <v>42020</v>
      </c>
      <c r="N26" s="25">
        <f t="shared" si="12"/>
        <v>287</v>
      </c>
      <c r="O26" s="25">
        <f t="shared" si="10"/>
        <v>5</v>
      </c>
      <c r="P26" s="25">
        <f t="shared" si="3"/>
        <v>2015</v>
      </c>
      <c r="Q26" s="25">
        <v>3</v>
      </c>
      <c r="S26">
        <v>2019</v>
      </c>
      <c r="T26" s="2">
        <f t="shared" si="17"/>
        <v>-33.400000000000091</v>
      </c>
      <c r="U26" s="2">
        <f t="shared" si="18"/>
        <v>-166</v>
      </c>
      <c r="V26" s="2">
        <f t="shared" si="18"/>
        <v>-274.40000000000009</v>
      </c>
      <c r="W26" s="2">
        <f t="shared" si="18"/>
        <v>-370</v>
      </c>
      <c r="X26" s="2">
        <f t="shared" si="18"/>
        <v>-444.59999999999991</v>
      </c>
      <c r="Y26" s="2">
        <f t="shared" si="18"/>
        <v>-452.79999999999995</v>
      </c>
      <c r="Z26" s="2">
        <f t="shared" si="18"/>
        <v>-616.20000000000005</v>
      </c>
      <c r="AA26" s="2">
        <f t="shared" si="18"/>
        <v>-787.60000000000014</v>
      </c>
      <c r="AB26" s="2">
        <f t="shared" si="18"/>
        <v>-992.60000000000014</v>
      </c>
      <c r="AC26" s="2">
        <f t="shared" si="18"/>
        <v>-1217.6000000000001</v>
      </c>
      <c r="AD26" s="2">
        <f t="shared" si="18"/>
        <v>-1288.4000000000001</v>
      </c>
      <c r="AE26" s="2">
        <f t="shared" si="18"/>
        <v>-1454.4</v>
      </c>
      <c r="AF26" s="2">
        <f t="shared" si="19"/>
        <v>-1610</v>
      </c>
      <c r="AG26" s="2">
        <f t="shared" si="19"/>
        <v>-1715.8</v>
      </c>
      <c r="AH26" s="2">
        <f t="shared" si="19"/>
        <v>-1850.8</v>
      </c>
      <c r="AI26" s="2">
        <f t="shared" si="19"/>
        <v>-1876</v>
      </c>
      <c r="AJ26" s="2">
        <f t="shared" si="19"/>
        <v>-1873.4</v>
      </c>
      <c r="AK26" s="2">
        <f t="shared" si="19"/>
        <v>-1909.4</v>
      </c>
      <c r="AL26" s="2">
        <f t="shared" si="19"/>
        <v>-1903.6000000000001</v>
      </c>
      <c r="AM26" s="2">
        <f t="shared" si="19"/>
        <v>-1918.6000000000001</v>
      </c>
      <c r="AN26" s="2">
        <f t="shared" si="19"/>
        <v>-1995.0000000000002</v>
      </c>
      <c r="AO26" s="2">
        <f t="shared" si="19"/>
        <v>-2016.0000000000002</v>
      </c>
      <c r="AP26" s="2">
        <f t="shared" si="19"/>
        <v>-2009.0000000000002</v>
      </c>
      <c r="AQ26" s="2">
        <f t="shared" si="19"/>
        <v>-2090</v>
      </c>
      <c r="AR26" s="2">
        <f t="shared" si="19"/>
        <v>-2100.4</v>
      </c>
      <c r="AS26" s="2">
        <f t="shared" si="19"/>
        <v>-2148</v>
      </c>
      <c r="AT26" s="2">
        <f t="shared" si="19"/>
        <v>-2190.4</v>
      </c>
      <c r="AU26" s="2">
        <f t="shared" si="19"/>
        <v>-2199</v>
      </c>
      <c r="AV26" s="2">
        <f t="shared" si="19"/>
        <v>-2289.6</v>
      </c>
      <c r="AW26" s="2">
        <f t="shared" si="19"/>
        <v>-2337.1999999999998</v>
      </c>
      <c r="AX26" s="2">
        <f t="shared" si="19"/>
        <v>-2428.6</v>
      </c>
      <c r="AY26" s="2">
        <f t="shared" si="19"/>
        <v>-2410.1999999999998</v>
      </c>
      <c r="AZ26" s="2">
        <f t="shared" si="19"/>
        <v>-2451.7999999999997</v>
      </c>
      <c r="BA26" s="2">
        <f t="shared" si="19"/>
        <v>-2448.5999999999995</v>
      </c>
      <c r="BB26" s="2">
        <f t="shared" si="19"/>
        <v>-2394.1999999999994</v>
      </c>
      <c r="BC26" s="2">
        <f t="shared" si="19"/>
        <v>-2524.7999999999993</v>
      </c>
      <c r="BD26" s="2">
        <f t="shared" si="19"/>
        <v>-2516.3999999999992</v>
      </c>
      <c r="BE26" s="2">
        <f t="shared" si="19"/>
        <v>-2545.1999999999989</v>
      </c>
      <c r="BF26" s="2">
        <f t="shared" si="19"/>
        <v>-2490.599999999999</v>
      </c>
      <c r="BG26" s="2">
        <f t="shared" si="20"/>
        <v>-2492.7999999999993</v>
      </c>
      <c r="BH26" s="2">
        <f t="shared" si="20"/>
        <v>-2489.5999999999995</v>
      </c>
      <c r="BI26" s="2">
        <f t="shared" si="20"/>
        <v>-2494.7999999999993</v>
      </c>
      <c r="BJ26" s="2">
        <f t="shared" si="20"/>
        <v>-2441.1999999999994</v>
      </c>
      <c r="BK26" s="2">
        <f t="shared" si="20"/>
        <v>-2498.5999999999995</v>
      </c>
      <c r="BL26" s="2">
        <f t="shared" si="20"/>
        <v>-2463.5999999999995</v>
      </c>
      <c r="BM26" s="2">
        <f t="shared" si="20"/>
        <v>-2479.3999999999996</v>
      </c>
      <c r="BN26" s="2">
        <f t="shared" si="20"/>
        <v>-2432.5999999999995</v>
      </c>
      <c r="BO26" s="2">
        <f t="shared" si="20"/>
        <v>-2482.3999999999996</v>
      </c>
      <c r="BP26" s="2">
        <f t="shared" si="20"/>
        <v>-2537.3999999999996</v>
      </c>
      <c r="BQ26" s="2">
        <f t="shared" si="21"/>
        <v>-2570.9999999999995</v>
      </c>
      <c r="BR26" s="2">
        <f t="shared" si="22"/>
        <v>-2545.5999999999995</v>
      </c>
      <c r="BS26" s="2">
        <f t="shared" si="23"/>
        <v>-2658.3999999999996</v>
      </c>
      <c r="BT26" s="2">
        <f t="shared" si="24"/>
        <v>-3041.2</v>
      </c>
    </row>
    <row r="27" spans="1:72" x14ac:dyDescent="0.25">
      <c r="A27" s="38">
        <f t="shared" si="0"/>
        <v>43850</v>
      </c>
      <c r="B27" s="25">
        <f t="shared" si="1"/>
        <v>20</v>
      </c>
      <c r="C27" s="25">
        <f t="shared" si="9"/>
        <v>1</v>
      </c>
      <c r="D27" s="24" t="s">
        <v>1990</v>
      </c>
      <c r="E27" s="25">
        <v>265</v>
      </c>
      <c r="F27" s="25">
        <v>308</v>
      </c>
      <c r="G27" s="25">
        <v>295</v>
      </c>
      <c r="H27" s="25">
        <v>273</v>
      </c>
      <c r="I27" s="25">
        <v>260</v>
      </c>
      <c r="J27">
        <v>230</v>
      </c>
      <c r="K27" s="34"/>
      <c r="M27" s="38">
        <f t="shared" si="13"/>
        <v>42021</v>
      </c>
      <c r="N27" s="25">
        <f t="shared" si="12"/>
        <v>265</v>
      </c>
      <c r="O27" s="25">
        <f t="shared" si="10"/>
        <v>6</v>
      </c>
      <c r="P27" s="25">
        <f t="shared" si="3"/>
        <v>2015</v>
      </c>
      <c r="Q27" s="25">
        <v>3</v>
      </c>
      <c r="S27">
        <v>2020</v>
      </c>
      <c r="T27" s="2">
        <f t="shared" si="17"/>
        <v>-157.40000000000009</v>
      </c>
      <c r="U27" s="2">
        <f t="shared" si="18"/>
        <v>-220</v>
      </c>
      <c r="V27" s="2">
        <f t="shared" si="18"/>
        <v>-341.40000000000009</v>
      </c>
      <c r="W27" s="2">
        <f t="shared" si="18"/>
        <v>-536</v>
      </c>
      <c r="X27" s="2">
        <f t="shared" si="18"/>
        <v>-575.59999999999991</v>
      </c>
      <c r="Y27" s="2">
        <f t="shared" si="18"/>
        <v>-739.8</v>
      </c>
      <c r="Z27" s="2">
        <f t="shared" si="18"/>
        <v>-843.2</v>
      </c>
      <c r="AA27" s="2">
        <f t="shared" si="18"/>
        <v>-1060.6000000000001</v>
      </c>
      <c r="AB27" s="2">
        <f t="shared" si="18"/>
        <v>-1259.6000000000001</v>
      </c>
      <c r="AC27" s="2">
        <f t="shared" si="18"/>
        <v>-1349.6000000000001</v>
      </c>
      <c r="AD27" s="2">
        <f t="shared" si="18"/>
        <v>-1521.4</v>
      </c>
      <c r="AE27" s="2">
        <f t="shared" si="18"/>
        <v>-1457.4</v>
      </c>
      <c r="AF27" s="2">
        <f t="shared" si="19"/>
        <v>-1241</v>
      </c>
      <c r="AG27" s="2">
        <f t="shared" si="19"/>
        <v>-665.8</v>
      </c>
      <c r="AH27" s="2">
        <f t="shared" ref="AH27:BF27" si="25">AH14+AG27-AH$15</f>
        <v>152.20000000000005</v>
      </c>
      <c r="AI27" s="2">
        <f t="shared" si="25"/>
        <v>911.99999999999977</v>
      </c>
      <c r="AJ27" s="2">
        <f t="shared" si="25"/>
        <v>1481.6</v>
      </c>
      <c r="AK27" s="2">
        <f t="shared" si="25"/>
        <v>2068.6</v>
      </c>
      <c r="AL27" s="2">
        <f t="shared" si="25"/>
        <v>2606.4000000000005</v>
      </c>
      <c r="AM27" s="2">
        <f t="shared" si="25"/>
        <v>3018.4000000000005</v>
      </c>
      <c r="AN27" s="2">
        <f t="shared" si="25"/>
        <v>3371.0000000000005</v>
      </c>
      <c r="AO27" s="2">
        <f t="shared" si="25"/>
        <v>3456</v>
      </c>
      <c r="AP27" s="2">
        <f t="shared" si="25"/>
        <v>3651</v>
      </c>
      <c r="AQ27" s="2">
        <f t="shared" si="25"/>
        <v>3802</v>
      </c>
      <c r="AR27" s="2">
        <f t="shared" si="25"/>
        <v>3761.6</v>
      </c>
      <c r="AS27" s="2">
        <f t="shared" si="25"/>
        <v>2655.0000000000005</v>
      </c>
      <c r="AT27" s="2">
        <f t="shared" si="25"/>
        <v>1075.6000000000004</v>
      </c>
      <c r="AU27" s="2">
        <f t="shared" si="25"/>
        <v>-490.99999999999955</v>
      </c>
      <c r="AV27" s="2">
        <f t="shared" si="25"/>
        <v>-2063.5999999999995</v>
      </c>
      <c r="AW27" s="2">
        <f t="shared" si="25"/>
        <v>-3625.1999999999994</v>
      </c>
      <c r="AX27" s="2">
        <f t="shared" si="25"/>
        <v>-5207.5999999999995</v>
      </c>
      <c r="AY27" s="2">
        <f t="shared" si="25"/>
        <v>-6737.1999999999989</v>
      </c>
      <c r="AZ27" s="2">
        <f t="shared" si="25"/>
        <v>-8264.7999999999993</v>
      </c>
      <c r="BA27" s="2">
        <f t="shared" si="25"/>
        <v>-9803.5999999999985</v>
      </c>
      <c r="BB27" s="2">
        <f t="shared" si="25"/>
        <v>-11391.199999999999</v>
      </c>
      <c r="BC27" s="2">
        <f t="shared" si="25"/>
        <v>-12962.8</v>
      </c>
      <c r="BD27" s="2">
        <f t="shared" si="25"/>
        <v>-14513.4</v>
      </c>
      <c r="BE27" s="2">
        <f t="shared" si="25"/>
        <v>-16082.199999999999</v>
      </c>
      <c r="BF27" s="2">
        <f t="shared" si="25"/>
        <v>-17675.599999999999</v>
      </c>
      <c r="BG27" s="2">
        <f t="shared" si="20"/>
        <v>-19315.8</v>
      </c>
      <c r="BH27" s="2">
        <f t="shared" si="20"/>
        <v>-20966.599999999999</v>
      </c>
      <c r="BI27" s="2">
        <f t="shared" si="20"/>
        <v>-22593.8</v>
      </c>
      <c r="BJ27" s="2">
        <f t="shared" si="20"/>
        <v>-24264.2</v>
      </c>
      <c r="BK27" s="2">
        <f t="shared" si="20"/>
        <v>-25959.600000000002</v>
      </c>
      <c r="BL27" s="2">
        <f t="shared" si="20"/>
        <v>-27622.600000000002</v>
      </c>
      <c r="BM27" s="2">
        <f t="shared" si="20"/>
        <v>-29312.400000000001</v>
      </c>
      <c r="BN27" s="2">
        <f t="shared" si="20"/>
        <v>-30977.600000000002</v>
      </c>
      <c r="BO27" s="2">
        <f t="shared" si="20"/>
        <v>-32715.4</v>
      </c>
      <c r="BP27" s="2">
        <f t="shared" si="20"/>
        <v>-34501.4</v>
      </c>
      <c r="BQ27" s="2">
        <f t="shared" si="21"/>
        <v>-36254</v>
      </c>
      <c r="BR27" s="2">
        <f t="shared" si="22"/>
        <v>-38054.6</v>
      </c>
      <c r="BS27" s="2">
        <f t="shared" si="23"/>
        <v>-39885.4</v>
      </c>
      <c r="BT27" s="2">
        <f t="shared" si="24"/>
        <v>-40268.200000000004</v>
      </c>
    </row>
    <row r="28" spans="1:72" x14ac:dyDescent="0.25">
      <c r="A28" s="38">
        <f t="shared" si="0"/>
        <v>43851</v>
      </c>
      <c r="B28" s="25">
        <f t="shared" si="1"/>
        <v>21</v>
      </c>
      <c r="C28" s="25">
        <f t="shared" si="9"/>
        <v>1</v>
      </c>
      <c r="D28" s="24" t="s">
        <v>1991</v>
      </c>
      <c r="E28" s="25">
        <v>283</v>
      </c>
      <c r="F28" s="25">
        <v>276</v>
      </c>
      <c r="G28" s="25">
        <v>281</v>
      </c>
      <c r="H28" s="25">
        <v>270</v>
      </c>
      <c r="I28" s="25">
        <v>255</v>
      </c>
      <c r="J28">
        <v>241</v>
      </c>
      <c r="K28" s="34"/>
      <c r="M28" s="38">
        <f t="shared" si="13"/>
        <v>42022</v>
      </c>
      <c r="N28" s="25">
        <f t="shared" si="12"/>
        <v>263</v>
      </c>
      <c r="O28" s="25">
        <f t="shared" si="10"/>
        <v>7</v>
      </c>
      <c r="P28" s="25">
        <f t="shared" si="3"/>
        <v>2015</v>
      </c>
      <c r="Q28" s="25">
        <v>3</v>
      </c>
      <c r="S28" t="s">
        <v>500</v>
      </c>
      <c r="T28" s="2">
        <f>T15</f>
        <v>1976.4</v>
      </c>
      <c r="U28" s="2">
        <f>U15+T28</f>
        <v>3929</v>
      </c>
      <c r="V28" s="2">
        <f t="shared" ref="V28:BF28" si="26">V15+U28</f>
        <v>5876.4</v>
      </c>
      <c r="W28" s="2">
        <f t="shared" si="26"/>
        <v>7800</v>
      </c>
      <c r="X28" s="2">
        <f t="shared" si="26"/>
        <v>9686.6</v>
      </c>
      <c r="Y28" s="2">
        <f t="shared" si="26"/>
        <v>11576.800000000001</v>
      </c>
      <c r="Z28" s="2">
        <f t="shared" si="26"/>
        <v>13504.2</v>
      </c>
      <c r="AA28" s="2">
        <f t="shared" si="26"/>
        <v>15495.6</v>
      </c>
      <c r="AB28" s="2">
        <f t="shared" si="26"/>
        <v>17472.599999999999</v>
      </c>
      <c r="AC28" s="2">
        <f t="shared" si="26"/>
        <v>19387.599999999999</v>
      </c>
      <c r="AD28" s="2">
        <f t="shared" si="26"/>
        <v>21287.399999999998</v>
      </c>
      <c r="AE28" s="2">
        <f t="shared" si="26"/>
        <v>23085.399999999998</v>
      </c>
      <c r="AF28" s="2">
        <f t="shared" si="26"/>
        <v>24905.999999999996</v>
      </c>
      <c r="AG28" s="2">
        <f t="shared" si="26"/>
        <v>26709.799999999996</v>
      </c>
      <c r="AH28" s="2">
        <f t="shared" si="26"/>
        <v>28456.799999999996</v>
      </c>
      <c r="AI28" s="2">
        <f t="shared" si="26"/>
        <v>30217.999999999996</v>
      </c>
      <c r="AJ28" s="2">
        <f t="shared" si="26"/>
        <v>31913.399999999998</v>
      </c>
      <c r="AK28" s="2">
        <f t="shared" si="26"/>
        <v>33562.399999999994</v>
      </c>
      <c r="AL28" s="2">
        <f t="shared" si="26"/>
        <v>35199.599999999991</v>
      </c>
      <c r="AM28" s="2">
        <f t="shared" si="26"/>
        <v>36771.599999999991</v>
      </c>
      <c r="AN28" s="2">
        <f t="shared" si="26"/>
        <v>38333.999999999993</v>
      </c>
      <c r="AO28" s="2">
        <f t="shared" si="26"/>
        <v>39895.999999999993</v>
      </c>
      <c r="AP28" s="2">
        <f t="shared" si="26"/>
        <v>41432.999999999993</v>
      </c>
      <c r="AQ28" s="2">
        <f t="shared" si="26"/>
        <v>42957.999999999993</v>
      </c>
      <c r="AR28" s="2">
        <f t="shared" si="26"/>
        <v>44494.399999999994</v>
      </c>
      <c r="AS28" s="2">
        <f t="shared" si="26"/>
        <v>46053.999999999993</v>
      </c>
      <c r="AT28" s="2">
        <f t="shared" si="26"/>
        <v>47633.399999999994</v>
      </c>
      <c r="AU28" s="2">
        <f t="shared" si="26"/>
        <v>49199.999999999993</v>
      </c>
      <c r="AV28" s="2">
        <f t="shared" si="26"/>
        <v>50772.599999999991</v>
      </c>
      <c r="AW28" s="2">
        <f t="shared" si="26"/>
        <v>52334.19999999999</v>
      </c>
      <c r="AX28" s="2">
        <f t="shared" si="26"/>
        <v>53916.599999999991</v>
      </c>
      <c r="AY28" s="2">
        <f t="shared" si="26"/>
        <v>55446.19999999999</v>
      </c>
      <c r="AZ28" s="2">
        <f t="shared" si="26"/>
        <v>56973.799999999988</v>
      </c>
      <c r="BA28" s="2">
        <f t="shared" si="26"/>
        <v>58512.599999999991</v>
      </c>
      <c r="BB28" s="2">
        <f t="shared" si="26"/>
        <v>60100.19999999999</v>
      </c>
      <c r="BC28" s="2">
        <f t="shared" si="26"/>
        <v>61671.799999999988</v>
      </c>
      <c r="BD28" s="2">
        <f t="shared" si="26"/>
        <v>63222.399999999987</v>
      </c>
      <c r="BE28" s="2">
        <f t="shared" si="26"/>
        <v>64791.19999999999</v>
      </c>
      <c r="BF28" s="2">
        <f t="shared" si="26"/>
        <v>66384.599999999991</v>
      </c>
      <c r="BG28" s="2">
        <f t="shared" ref="BG28" si="27">BG15+BF28</f>
        <v>68024.799999999988</v>
      </c>
      <c r="BH28" s="2">
        <f t="shared" ref="BH28" si="28">BH15+BG28</f>
        <v>69675.599999999991</v>
      </c>
      <c r="BI28" s="2">
        <f t="shared" ref="BI28" si="29">BI15+BH28</f>
        <v>71302.799999999988</v>
      </c>
      <c r="BJ28" s="2">
        <f t="shared" ref="BJ28" si="30">BJ15+BI28</f>
        <v>72973.199999999983</v>
      </c>
      <c r="BK28" s="2">
        <f t="shared" ref="BK28" si="31">BK15+BJ28</f>
        <v>74668.599999999977</v>
      </c>
      <c r="BL28" s="2">
        <f t="shared" ref="BL28" si="32">BL15+BK28</f>
        <v>76331.599999999977</v>
      </c>
      <c r="BM28" s="2">
        <f t="shared" ref="BM28" si="33">BM15+BL28</f>
        <v>78021.39999999998</v>
      </c>
      <c r="BN28" s="2">
        <f t="shared" ref="BN28" si="34">BN15+BM28</f>
        <v>79686.599999999977</v>
      </c>
      <c r="BO28" s="2">
        <f t="shared" ref="BO28" si="35">BO15+BN28</f>
        <v>81424.39999999998</v>
      </c>
      <c r="BP28" s="2">
        <f t="shared" ref="BP28" si="36">BP15+BO28</f>
        <v>83210.39999999998</v>
      </c>
      <c r="BQ28" s="2">
        <f t="shared" ref="BQ28" si="37">BQ15+BP28</f>
        <v>84962.999999999985</v>
      </c>
      <c r="BR28" s="2">
        <f t="shared" ref="BR28" si="38">BR15+BQ28</f>
        <v>86763.599999999991</v>
      </c>
      <c r="BS28" s="2">
        <f t="shared" ref="BS28" si="39">BS15+BR28</f>
        <v>88594.4</v>
      </c>
      <c r="BT28" s="2">
        <f t="shared" ref="BT28" si="40">BT15+BS28</f>
        <v>88977.2</v>
      </c>
    </row>
    <row r="29" spans="1:72" x14ac:dyDescent="0.25">
      <c r="A29" s="38">
        <f t="shared" si="0"/>
        <v>43852</v>
      </c>
      <c r="B29" s="25">
        <f t="shared" si="1"/>
        <v>22</v>
      </c>
      <c r="C29" s="25">
        <f t="shared" si="9"/>
        <v>1</v>
      </c>
      <c r="D29" s="24" t="s">
        <v>1992</v>
      </c>
      <c r="E29" s="25">
        <v>308</v>
      </c>
      <c r="F29" s="25">
        <v>255</v>
      </c>
      <c r="G29" s="25">
        <v>281</v>
      </c>
      <c r="H29" s="25">
        <v>279</v>
      </c>
      <c r="I29" s="25">
        <v>266</v>
      </c>
      <c r="J29">
        <v>265</v>
      </c>
      <c r="K29" s="34"/>
      <c r="M29" s="38">
        <f t="shared" si="13"/>
        <v>42023</v>
      </c>
      <c r="N29" s="25">
        <f t="shared" si="12"/>
        <v>275</v>
      </c>
      <c r="O29" s="25">
        <f t="shared" si="10"/>
        <v>1</v>
      </c>
      <c r="P29" s="25">
        <f t="shared" si="3"/>
        <v>2015</v>
      </c>
      <c r="Q29" s="25">
        <v>4</v>
      </c>
    </row>
    <row r="30" spans="1:72" x14ac:dyDescent="0.25">
      <c r="A30" s="38">
        <f t="shared" si="0"/>
        <v>43853</v>
      </c>
      <c r="B30" s="25">
        <f t="shared" si="1"/>
        <v>23</v>
      </c>
      <c r="C30" s="25">
        <f t="shared" si="9"/>
        <v>1</v>
      </c>
      <c r="D30" s="24" t="s">
        <v>1993</v>
      </c>
      <c r="E30" s="25">
        <v>278</v>
      </c>
      <c r="F30" s="25">
        <v>269</v>
      </c>
      <c r="G30" s="25">
        <v>288</v>
      </c>
      <c r="H30" s="25">
        <v>270</v>
      </c>
      <c r="I30" s="25">
        <v>247</v>
      </c>
      <c r="J30">
        <v>236</v>
      </c>
      <c r="K30" s="34"/>
      <c r="M30" s="38">
        <f t="shared" si="13"/>
        <v>42024</v>
      </c>
      <c r="N30" s="25">
        <f t="shared" si="12"/>
        <v>265</v>
      </c>
      <c r="O30" s="25">
        <f t="shared" si="10"/>
        <v>2</v>
      </c>
      <c r="P30" s="25">
        <f t="shared" si="3"/>
        <v>2015</v>
      </c>
      <c r="Q30" s="25">
        <v>4</v>
      </c>
      <c r="S30" t="s">
        <v>523</v>
      </c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  <c r="AF30">
        <v>13</v>
      </c>
      <c r="AG30">
        <v>14</v>
      </c>
      <c r="AH30">
        <v>15</v>
      </c>
      <c r="AI30">
        <v>16</v>
      </c>
      <c r="AJ30">
        <v>17</v>
      </c>
      <c r="AK30">
        <v>18</v>
      </c>
      <c r="AL30">
        <v>19</v>
      </c>
      <c r="AM30">
        <v>20</v>
      </c>
      <c r="AN30">
        <v>21</v>
      </c>
      <c r="AO30">
        <v>22</v>
      </c>
      <c r="AP30">
        <v>23</v>
      </c>
      <c r="AQ30">
        <v>24</v>
      </c>
      <c r="AR30">
        <v>25</v>
      </c>
      <c r="AS30">
        <v>26</v>
      </c>
      <c r="AT30">
        <v>27</v>
      </c>
      <c r="AU30">
        <v>28</v>
      </c>
      <c r="AV30">
        <v>29</v>
      </c>
      <c r="AW30">
        <v>30</v>
      </c>
      <c r="AX30">
        <v>31</v>
      </c>
      <c r="AY30">
        <v>32</v>
      </c>
      <c r="AZ30">
        <v>33</v>
      </c>
      <c r="BA30">
        <v>34</v>
      </c>
      <c r="BB30">
        <v>35</v>
      </c>
      <c r="BC30">
        <v>36</v>
      </c>
      <c r="BD30">
        <v>37</v>
      </c>
      <c r="BE30">
        <v>38</v>
      </c>
      <c r="BF30">
        <v>39</v>
      </c>
      <c r="BG30">
        <v>40</v>
      </c>
      <c r="BH30">
        <v>41</v>
      </c>
      <c r="BI30">
        <v>42</v>
      </c>
      <c r="BJ30">
        <v>43</v>
      </c>
      <c r="BK30">
        <v>44</v>
      </c>
      <c r="BL30">
        <v>45</v>
      </c>
      <c r="BM30">
        <v>46</v>
      </c>
      <c r="BN30">
        <v>47</v>
      </c>
      <c r="BO30">
        <v>48</v>
      </c>
      <c r="BP30">
        <v>49</v>
      </c>
      <c r="BQ30">
        <v>50</v>
      </c>
      <c r="BR30">
        <v>51</v>
      </c>
      <c r="BS30">
        <v>52</v>
      </c>
      <c r="BT30">
        <v>53</v>
      </c>
    </row>
    <row r="31" spans="1:72" x14ac:dyDescent="0.25">
      <c r="A31" s="38">
        <f t="shared" si="0"/>
        <v>43854</v>
      </c>
      <c r="B31" s="25">
        <f t="shared" si="1"/>
        <v>24</v>
      </c>
      <c r="C31" s="25">
        <f t="shared" si="9"/>
        <v>1</v>
      </c>
      <c r="D31" s="24" t="s">
        <v>1994</v>
      </c>
      <c r="E31" s="25">
        <v>259</v>
      </c>
      <c r="F31" s="25">
        <v>299</v>
      </c>
      <c r="G31" s="25">
        <v>253</v>
      </c>
      <c r="H31" s="25">
        <v>280</v>
      </c>
      <c r="I31" s="25">
        <v>274</v>
      </c>
      <c r="J31">
        <v>251</v>
      </c>
      <c r="K31" s="34"/>
      <c r="M31" s="38">
        <f t="shared" si="13"/>
        <v>42025</v>
      </c>
      <c r="N31" s="25">
        <f t="shared" si="12"/>
        <v>283</v>
      </c>
      <c r="O31" s="25">
        <f t="shared" si="10"/>
        <v>3</v>
      </c>
      <c r="P31" s="25">
        <f t="shared" si="3"/>
        <v>2015</v>
      </c>
      <c r="Q31" s="25">
        <v>4</v>
      </c>
      <c r="S31" t="s">
        <v>2342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x14ac:dyDescent="0.25">
      <c r="A32" s="38">
        <f t="shared" si="0"/>
        <v>43855</v>
      </c>
      <c r="B32" s="25">
        <f t="shared" si="1"/>
        <v>25</v>
      </c>
      <c r="C32" s="25">
        <f t="shared" si="9"/>
        <v>1</v>
      </c>
      <c r="D32" s="24" t="s">
        <v>1995</v>
      </c>
      <c r="E32" s="25">
        <v>278</v>
      </c>
      <c r="F32" s="25">
        <v>316</v>
      </c>
      <c r="G32" s="25">
        <v>304</v>
      </c>
      <c r="H32" s="25">
        <v>288</v>
      </c>
      <c r="I32" s="25">
        <v>263</v>
      </c>
      <c r="J32">
        <v>253</v>
      </c>
      <c r="K32" s="34"/>
      <c r="M32" s="38">
        <f t="shared" si="13"/>
        <v>42026</v>
      </c>
      <c r="N32" s="25">
        <f t="shared" si="12"/>
        <v>308</v>
      </c>
      <c r="O32" s="25">
        <f t="shared" si="10"/>
        <v>4</v>
      </c>
      <c r="P32" s="25">
        <f t="shared" si="3"/>
        <v>2015</v>
      </c>
      <c r="Q32" s="25">
        <v>4</v>
      </c>
      <c r="S32" t="s">
        <v>2343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x14ac:dyDescent="0.25">
      <c r="A33" s="38">
        <f t="shared" si="0"/>
        <v>43856</v>
      </c>
      <c r="B33" s="25">
        <f t="shared" si="1"/>
        <v>26</v>
      </c>
      <c r="C33" s="25">
        <f t="shared" si="9"/>
        <v>1</v>
      </c>
      <c r="D33" s="24" t="s">
        <v>1996</v>
      </c>
      <c r="E33" s="25">
        <v>261</v>
      </c>
      <c r="F33" s="25">
        <v>277</v>
      </c>
      <c r="G33" s="25">
        <v>257</v>
      </c>
      <c r="H33" s="25">
        <v>258</v>
      </c>
      <c r="I33" s="25">
        <v>290</v>
      </c>
      <c r="J33">
        <v>253</v>
      </c>
      <c r="K33" s="34"/>
      <c r="M33" s="38">
        <f t="shared" si="13"/>
        <v>42027</v>
      </c>
      <c r="N33" s="25">
        <f t="shared" si="12"/>
        <v>278</v>
      </c>
      <c r="O33" s="25">
        <f t="shared" si="10"/>
        <v>5</v>
      </c>
      <c r="P33" s="25">
        <f t="shared" si="3"/>
        <v>2015</v>
      </c>
      <c r="Q33" s="25">
        <v>4</v>
      </c>
      <c r="S33" t="s">
        <v>2344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x14ac:dyDescent="0.25">
      <c r="A34" s="38">
        <f t="shared" si="0"/>
        <v>43857</v>
      </c>
      <c r="B34" s="25">
        <f t="shared" si="1"/>
        <v>27</v>
      </c>
      <c r="C34" s="25">
        <f t="shared" si="9"/>
        <v>1</v>
      </c>
      <c r="D34" s="24" t="s">
        <v>1997</v>
      </c>
      <c r="E34" s="25">
        <v>269</v>
      </c>
      <c r="F34" s="25">
        <v>286</v>
      </c>
      <c r="G34" s="25">
        <v>276</v>
      </c>
      <c r="H34" s="25">
        <v>278</v>
      </c>
      <c r="I34" s="25">
        <v>233</v>
      </c>
      <c r="J34">
        <v>260</v>
      </c>
      <c r="K34" s="34"/>
      <c r="M34" s="38">
        <f t="shared" si="13"/>
        <v>42028</v>
      </c>
      <c r="N34" s="25">
        <f t="shared" si="12"/>
        <v>259</v>
      </c>
      <c r="O34" s="25">
        <f t="shared" si="10"/>
        <v>6</v>
      </c>
      <c r="P34" s="25">
        <f t="shared" si="3"/>
        <v>2015</v>
      </c>
      <c r="Q34" s="25">
        <v>4</v>
      </c>
      <c r="S34" t="s">
        <v>2345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x14ac:dyDescent="0.25">
      <c r="A35" s="38">
        <f t="shared" si="0"/>
        <v>43858</v>
      </c>
      <c r="B35" s="25">
        <f t="shared" si="1"/>
        <v>28</v>
      </c>
      <c r="C35" s="25">
        <f t="shared" si="9"/>
        <v>1</v>
      </c>
      <c r="D35" s="24" t="s">
        <v>1998</v>
      </c>
      <c r="E35" s="25">
        <v>276</v>
      </c>
      <c r="F35" s="25">
        <v>275</v>
      </c>
      <c r="G35" s="25">
        <v>263</v>
      </c>
      <c r="H35" s="25">
        <v>275</v>
      </c>
      <c r="I35" s="25">
        <v>234</v>
      </c>
      <c r="J35">
        <v>276</v>
      </c>
      <c r="K35" s="34"/>
      <c r="M35" s="38">
        <f t="shared" si="13"/>
        <v>42029</v>
      </c>
      <c r="N35" s="25">
        <f t="shared" si="12"/>
        <v>278</v>
      </c>
      <c r="O35" s="25">
        <f t="shared" si="10"/>
        <v>7</v>
      </c>
      <c r="P35" s="25">
        <f t="shared" si="3"/>
        <v>2015</v>
      </c>
      <c r="Q35" s="25">
        <v>4</v>
      </c>
      <c r="S35" t="s">
        <v>2346</v>
      </c>
      <c r="T35" s="3">
        <f t="shared" ref="T35:AE40" si="41">T22/T$28</f>
        <v>-2.2465088038858577E-2</v>
      </c>
      <c r="U35" s="3">
        <f t="shared" si="41"/>
        <v>-7.8900483583609054E-3</v>
      </c>
      <c r="V35" s="3">
        <f t="shared" si="41"/>
        <v>-7.3854740997890021E-3</v>
      </c>
      <c r="W35" s="3">
        <f t="shared" si="41"/>
        <v>-2.6923076923076922E-3</v>
      </c>
      <c r="X35" s="3">
        <f t="shared" si="41"/>
        <v>6.9580657815952029E-3</v>
      </c>
      <c r="Y35" s="3">
        <f t="shared" si="41"/>
        <v>3.9043604450279905E-3</v>
      </c>
      <c r="Z35" s="3">
        <f t="shared" si="41"/>
        <v>8.7972630737103968E-3</v>
      </c>
      <c r="AA35" s="3">
        <f t="shared" si="41"/>
        <v>1.5126874725728599E-2</v>
      </c>
      <c r="AB35" s="3">
        <f t="shared" si="41"/>
        <v>1.9081304442384081E-2</v>
      </c>
      <c r="AC35" s="3">
        <f t="shared" si="41"/>
        <v>2.3695557985516522E-2</v>
      </c>
      <c r="AD35" s="3">
        <f t="shared" si="41"/>
        <v>2.3093473134342391E-2</v>
      </c>
      <c r="AE35" s="3">
        <f t="shared" si="41"/>
        <v>2.4586968386945879E-2</v>
      </c>
      <c r="AF35" s="3">
        <f t="shared" ref="AF35:BF40" si="42">AF22/AF$28</f>
        <v>2.7182205091142719E-2</v>
      </c>
      <c r="AG35" s="3">
        <f t="shared" si="42"/>
        <v>2.6477173172393675E-2</v>
      </c>
      <c r="AH35" s="3">
        <f t="shared" si="42"/>
        <v>2.8436085575328247E-2</v>
      </c>
      <c r="AI35" s="3">
        <f t="shared" si="42"/>
        <v>2.9518829836521304E-2</v>
      </c>
      <c r="AJ35" s="3">
        <f t="shared" si="42"/>
        <v>3.0100208689766709E-2</v>
      </c>
      <c r="AK35" s="3">
        <f t="shared" si="42"/>
        <v>2.8829881057373757E-2</v>
      </c>
      <c r="AL35" s="3">
        <f t="shared" si="42"/>
        <v>2.8165092785145316E-2</v>
      </c>
      <c r="AM35" s="3">
        <f t="shared" si="42"/>
        <v>2.9571734708307519E-2</v>
      </c>
      <c r="AN35" s="3">
        <f t="shared" si="42"/>
        <v>3.1173370897897446E-2</v>
      </c>
      <c r="AO35" s="3">
        <f t="shared" si="42"/>
        <v>3.1582113495087244E-2</v>
      </c>
      <c r="AP35" s="3">
        <f t="shared" si="42"/>
        <v>3.2341370405232564E-2</v>
      </c>
      <c r="AQ35" s="3">
        <f t="shared" si="42"/>
        <v>3.3148656827599064E-2</v>
      </c>
      <c r="AR35" s="3">
        <f t="shared" si="42"/>
        <v>3.325362292782913E-2</v>
      </c>
      <c r="AS35" s="3">
        <f t="shared" si="42"/>
        <v>3.1376210535458388E-2</v>
      </c>
      <c r="AT35" s="3">
        <f t="shared" si="42"/>
        <v>3.2321858191940958E-2</v>
      </c>
      <c r="AU35" s="3">
        <f t="shared" si="42"/>
        <v>3.1158536585365867E-2</v>
      </c>
      <c r="AV35" s="3">
        <f t="shared" si="42"/>
        <v>2.9334719907981879E-2</v>
      </c>
      <c r="AW35" s="3">
        <f t="shared" si="42"/>
        <v>2.8008453363192728E-2</v>
      </c>
      <c r="AX35" s="3">
        <f t="shared" si="42"/>
        <v>2.7290296494957039E-2</v>
      </c>
      <c r="AY35" s="3">
        <f t="shared" si="42"/>
        <v>2.6436437483542623E-2</v>
      </c>
      <c r="AZ35" s="3">
        <f t="shared" si="42"/>
        <v>2.5857499412010453E-2</v>
      </c>
      <c r="BA35" s="3">
        <f t="shared" si="42"/>
        <v>2.5591069273968359E-2</v>
      </c>
      <c r="BB35" s="3">
        <f t="shared" si="42"/>
        <v>2.27586597049594E-2</v>
      </c>
      <c r="BC35" s="3">
        <f t="shared" si="42"/>
        <v>2.3417510109969241E-2</v>
      </c>
      <c r="BD35" s="3">
        <f t="shared" si="42"/>
        <v>2.286531355975099E-2</v>
      </c>
      <c r="BE35" s="3">
        <f t="shared" si="42"/>
        <v>2.2268456210102622E-2</v>
      </c>
      <c r="BF35" s="3">
        <f t="shared" si="42"/>
        <v>2.233048026198849E-2</v>
      </c>
      <c r="BG35" s="3">
        <f t="shared" ref="BG35:BP39" si="43">BG22/BG$28</f>
        <v>2.1950817936987704E-2</v>
      </c>
      <c r="BH35" s="3">
        <f t="shared" si="43"/>
        <v>1.9668291338718301E-2</v>
      </c>
      <c r="BI35" s="3">
        <f t="shared" si="43"/>
        <v>1.8473327835653027E-2</v>
      </c>
      <c r="BJ35" s="3">
        <f t="shared" si="43"/>
        <v>1.8428683407059044E-2</v>
      </c>
      <c r="BK35" s="3">
        <f t="shared" si="43"/>
        <v>1.7509368061005576E-2</v>
      </c>
      <c r="BL35" s="3">
        <f t="shared" si="43"/>
        <v>1.6983791771690897E-2</v>
      </c>
      <c r="BM35" s="3">
        <f t="shared" si="43"/>
        <v>1.6874857410915479E-2</v>
      </c>
      <c r="BN35" s="3">
        <f t="shared" si="43"/>
        <v>1.6682855084794692E-2</v>
      </c>
      <c r="BO35" s="3">
        <f t="shared" si="43"/>
        <v>1.5752035016530684E-2</v>
      </c>
      <c r="BP35" s="3">
        <f t="shared" si="43"/>
        <v>1.5642275484795177E-2</v>
      </c>
      <c r="BQ35" s="3">
        <f t="shared" ref="BQ35:BT35" si="44">BQ22/BQ$28</f>
        <v>1.4335651989689637E-2</v>
      </c>
      <c r="BR35" s="3">
        <f t="shared" si="44"/>
        <v>1.348952786652468E-2</v>
      </c>
      <c r="BS35" s="3">
        <f t="shared" si="44"/>
        <v>1.2152009607830751E-2</v>
      </c>
      <c r="BT35" s="3">
        <f t="shared" si="44"/>
        <v>2.9308631874232952E-2</v>
      </c>
    </row>
    <row r="36" spans="1:72" x14ac:dyDescent="0.25">
      <c r="A36" s="38">
        <f t="shared" si="0"/>
        <v>43859</v>
      </c>
      <c r="B36" s="25">
        <f t="shared" si="1"/>
        <v>29</v>
      </c>
      <c r="C36" s="25">
        <f t="shared" si="9"/>
        <v>1</v>
      </c>
      <c r="D36" s="24" t="s">
        <v>1999</v>
      </c>
      <c r="E36" s="25">
        <v>292</v>
      </c>
      <c r="F36" s="25">
        <v>309</v>
      </c>
      <c r="G36" s="25">
        <v>269</v>
      </c>
      <c r="H36" s="25">
        <v>274</v>
      </c>
      <c r="I36" s="25">
        <v>253</v>
      </c>
      <c r="J36">
        <v>274</v>
      </c>
      <c r="K36" s="34"/>
      <c r="M36" s="38">
        <f t="shared" si="13"/>
        <v>42030</v>
      </c>
      <c r="N36" s="25">
        <f t="shared" si="12"/>
        <v>261</v>
      </c>
      <c r="O36" s="25">
        <f t="shared" si="10"/>
        <v>1</v>
      </c>
      <c r="P36" s="25">
        <f t="shared" si="3"/>
        <v>2015</v>
      </c>
      <c r="Q36" s="25">
        <v>5</v>
      </c>
      <c r="S36" t="s">
        <v>2347</v>
      </c>
      <c r="T36" s="3">
        <f t="shared" si="41"/>
        <v>-5.889496053430484E-2</v>
      </c>
      <c r="U36" s="3">
        <f t="shared" si="41"/>
        <v>-3.9450241791804529E-2</v>
      </c>
      <c r="V36" s="3">
        <f t="shared" si="41"/>
        <v>-2.4572867742155079E-2</v>
      </c>
      <c r="W36" s="3">
        <f t="shared" si="41"/>
        <v>-7.9487179487179489E-3</v>
      </c>
      <c r="X36" s="3">
        <f t="shared" si="41"/>
        <v>-4.0881217351805494E-3</v>
      </c>
      <c r="Y36" s="3">
        <f t="shared" si="41"/>
        <v>-8.0160320641282524E-3</v>
      </c>
      <c r="Z36" s="3">
        <f t="shared" si="41"/>
        <v>-1.3492098754461578E-2</v>
      </c>
      <c r="AA36" s="3">
        <f t="shared" si="41"/>
        <v>-2.1206019773355025E-2</v>
      </c>
      <c r="AB36" s="3">
        <f t="shared" si="41"/>
        <v>-2.544555475430103E-2</v>
      </c>
      <c r="AC36" s="3">
        <f t="shared" si="41"/>
        <v>-2.8348016257814281E-2</v>
      </c>
      <c r="AD36" s="3">
        <f t="shared" si="41"/>
        <v>-3.0506308896342444E-2</v>
      </c>
      <c r="AE36" s="3">
        <f t="shared" si="41"/>
        <v>-2.8260285721711565E-2</v>
      </c>
      <c r="AF36" s="3">
        <f t="shared" si="42"/>
        <v>-2.7904922508632461E-2</v>
      </c>
      <c r="AG36" s="3">
        <f t="shared" si="42"/>
        <v>-2.9719428823877382E-2</v>
      </c>
      <c r="AH36" s="3">
        <f t="shared" si="42"/>
        <v>-2.6981248770065504E-2</v>
      </c>
      <c r="AI36" s="3">
        <f t="shared" si="42"/>
        <v>-2.5084386789330865E-2</v>
      </c>
      <c r="AJ36" s="3">
        <f t="shared" si="42"/>
        <v>-2.6615778951788283E-2</v>
      </c>
      <c r="AK36" s="3">
        <f t="shared" si="42"/>
        <v>-2.6201940266488696E-2</v>
      </c>
      <c r="AL36" s="3">
        <f t="shared" si="42"/>
        <v>-2.6437800429550348E-2</v>
      </c>
      <c r="AM36" s="3">
        <f t="shared" si="42"/>
        <v>-2.5497938626548759E-2</v>
      </c>
      <c r="AN36" s="3">
        <f t="shared" si="42"/>
        <v>-2.4782177701257381E-2</v>
      </c>
      <c r="AO36" s="3">
        <f t="shared" si="42"/>
        <v>-2.4338279526769611E-2</v>
      </c>
      <c r="AP36" s="3">
        <f t="shared" si="42"/>
        <v>-2.5245577196920339E-2</v>
      </c>
      <c r="AQ36" s="3">
        <f t="shared" si="42"/>
        <v>-2.3976907677266176E-2</v>
      </c>
      <c r="AR36" s="3">
        <f t="shared" si="42"/>
        <v>-2.2326405120644405E-2</v>
      </c>
      <c r="AS36" s="3">
        <f t="shared" si="42"/>
        <v>-2.1974204195075356E-2</v>
      </c>
      <c r="AT36" s="3">
        <f t="shared" si="42"/>
        <v>-2.1883804221407677E-2</v>
      </c>
      <c r="AU36" s="3">
        <f t="shared" si="42"/>
        <v>-2.0406504065040659E-2</v>
      </c>
      <c r="AV36" s="3">
        <f t="shared" si="42"/>
        <v>-1.8919653513903175E-2</v>
      </c>
      <c r="AW36" s="3">
        <f t="shared" si="42"/>
        <v>-1.7048125317669902E-2</v>
      </c>
      <c r="AX36" s="3">
        <f t="shared" si="42"/>
        <v>-1.6703575522195396E-2</v>
      </c>
      <c r="AY36" s="3">
        <f t="shared" si="42"/>
        <v>-1.5441996024975566E-2</v>
      </c>
      <c r="AZ36" s="3">
        <f t="shared" si="42"/>
        <v>-1.433641428165227E-2</v>
      </c>
      <c r="BA36" s="3">
        <f t="shared" si="42"/>
        <v>-1.3477439047316304E-2</v>
      </c>
      <c r="BB36" s="3">
        <f t="shared" si="42"/>
        <v>-1.1484154794825972E-2</v>
      </c>
      <c r="BC36" s="3">
        <f t="shared" si="42"/>
        <v>-1.1444452732042844E-2</v>
      </c>
      <c r="BD36" s="3">
        <f t="shared" si="42"/>
        <v>-1.1394695550943966E-2</v>
      </c>
      <c r="BE36" s="3">
        <f t="shared" si="42"/>
        <v>-1.1702206472483913E-2</v>
      </c>
      <c r="BF36" s="3">
        <f t="shared" si="42"/>
        <v>-1.1306839236810943E-2</v>
      </c>
      <c r="BG36" s="3">
        <f t="shared" si="43"/>
        <v>-1.1654573038068466E-2</v>
      </c>
      <c r="BH36" s="3">
        <f t="shared" si="43"/>
        <v>-1.1217700314026715E-2</v>
      </c>
      <c r="BI36" s="3">
        <f t="shared" si="43"/>
        <v>-9.2394688567629859E-3</v>
      </c>
      <c r="BJ36" s="3">
        <f t="shared" si="43"/>
        <v>-9.6364144644883326E-3</v>
      </c>
      <c r="BK36" s="3">
        <f t="shared" si="43"/>
        <v>-9.1149425595230139E-3</v>
      </c>
      <c r="BL36" s="3">
        <f t="shared" si="43"/>
        <v>-8.2089200278783643E-3</v>
      </c>
      <c r="BM36" s="3">
        <f t="shared" si="43"/>
        <v>-6.9903898161273702E-3</v>
      </c>
      <c r="BN36" s="3">
        <f t="shared" si="43"/>
        <v>-6.3825034572939495E-3</v>
      </c>
      <c r="BO36" s="3">
        <f t="shared" si="43"/>
        <v>-5.605199424251207E-3</v>
      </c>
      <c r="BP36" s="3">
        <f t="shared" si="43"/>
        <v>-4.8118985126859139E-3</v>
      </c>
      <c r="BQ36" s="3">
        <f t="shared" ref="BQ36:BT36" si="45">BQ23/BQ$28</f>
        <v>-3.4720996198345142E-3</v>
      </c>
      <c r="BR36" s="3">
        <f t="shared" si="45"/>
        <v>-2.6232198756160384E-3</v>
      </c>
      <c r="BS36" s="3">
        <f t="shared" si="45"/>
        <v>-5.2373513450059642E-4</v>
      </c>
      <c r="BT36" s="3">
        <f t="shared" si="45"/>
        <v>-4.8237076464532451E-3</v>
      </c>
    </row>
    <row r="37" spans="1:72" x14ac:dyDescent="0.25">
      <c r="A37" s="38">
        <f t="shared" si="0"/>
        <v>43860</v>
      </c>
      <c r="B37" s="25">
        <f t="shared" si="1"/>
        <v>30</v>
      </c>
      <c r="C37" s="25">
        <f t="shared" si="9"/>
        <v>1</v>
      </c>
      <c r="D37" s="24" t="s">
        <v>2000</v>
      </c>
      <c r="E37" s="25">
        <v>300</v>
      </c>
      <c r="F37" s="25">
        <v>267</v>
      </c>
      <c r="G37" s="25">
        <v>256</v>
      </c>
      <c r="H37" s="25">
        <v>243</v>
      </c>
      <c r="I37" s="25">
        <v>270</v>
      </c>
      <c r="J37">
        <v>269</v>
      </c>
      <c r="K37" s="34"/>
      <c r="M37" s="38">
        <f t="shared" si="13"/>
        <v>42031</v>
      </c>
      <c r="N37" s="25">
        <f t="shared" si="12"/>
        <v>269</v>
      </c>
      <c r="O37" s="25">
        <f t="shared" si="10"/>
        <v>2</v>
      </c>
      <c r="P37" s="25">
        <f t="shared" si="3"/>
        <v>2015</v>
      </c>
      <c r="Q37" s="25">
        <v>5</v>
      </c>
      <c r="S37" t="s">
        <v>2348</v>
      </c>
      <c r="T37" s="3">
        <f t="shared" si="41"/>
        <v>8.7330499898805855E-2</v>
      </c>
      <c r="U37" s="3">
        <f t="shared" si="41"/>
        <v>8.7045049630949348E-2</v>
      </c>
      <c r="V37" s="3">
        <f t="shared" si="41"/>
        <v>7.7360288612075404E-2</v>
      </c>
      <c r="W37" s="3">
        <f t="shared" si="41"/>
        <v>5.6538461538461537E-2</v>
      </c>
      <c r="X37" s="3">
        <f t="shared" si="41"/>
        <v>4.5155162802221635E-2</v>
      </c>
      <c r="Y37" s="3">
        <f t="shared" si="41"/>
        <v>3.6987768640729737E-2</v>
      </c>
      <c r="Z37" s="3">
        <f t="shared" si="41"/>
        <v>3.7825269175515742E-2</v>
      </c>
      <c r="AA37" s="3">
        <f t="shared" si="41"/>
        <v>3.7972069490694108E-2</v>
      </c>
      <c r="AB37" s="3">
        <f t="shared" si="41"/>
        <v>3.436237308700478E-2</v>
      </c>
      <c r="AC37" s="3">
        <f t="shared" si="41"/>
        <v>2.658400214570136E-2</v>
      </c>
      <c r="AD37" s="3">
        <f t="shared" si="41"/>
        <v>2.1825117205483042E-2</v>
      </c>
      <c r="AE37" s="3">
        <f t="shared" si="41"/>
        <v>1.5533627314233215E-2</v>
      </c>
      <c r="AF37" s="3">
        <f t="shared" si="42"/>
        <v>1.284830964426241E-2</v>
      </c>
      <c r="AG37" s="3">
        <f t="shared" si="42"/>
        <v>1.1613714816284646E-2</v>
      </c>
      <c r="AH37" s="3">
        <f t="shared" si="42"/>
        <v>9.916786146017811E-3</v>
      </c>
      <c r="AI37" s="3">
        <f t="shared" si="42"/>
        <v>9.5638361241643984E-3</v>
      </c>
      <c r="AJ37" s="3">
        <f t="shared" si="42"/>
        <v>1.1456002807598059E-2</v>
      </c>
      <c r="AK37" s="3">
        <f t="shared" si="42"/>
        <v>1.2293518937859032E-2</v>
      </c>
      <c r="AL37" s="3">
        <f t="shared" si="42"/>
        <v>1.4187661223422993E-2</v>
      </c>
      <c r="AM37" s="3">
        <f t="shared" si="42"/>
        <v>1.3907472070837271E-2</v>
      </c>
      <c r="AN37" s="3">
        <f t="shared" si="42"/>
        <v>1.5521469191840134E-2</v>
      </c>
      <c r="AO37" s="3">
        <f t="shared" si="42"/>
        <v>1.6367555644676148E-2</v>
      </c>
      <c r="AP37" s="3">
        <f t="shared" si="42"/>
        <v>1.6050008447372859E-2</v>
      </c>
      <c r="AQ37" s="3">
        <f t="shared" si="42"/>
        <v>1.69933423343731E-2</v>
      </c>
      <c r="AR37" s="3">
        <f t="shared" si="42"/>
        <v>1.5386205904563261E-2</v>
      </c>
      <c r="AS37" s="3">
        <f t="shared" si="42"/>
        <v>1.5460112042385019E-2</v>
      </c>
      <c r="AT37" s="3">
        <f t="shared" si="42"/>
        <v>1.4309287180843684E-2</v>
      </c>
      <c r="AU37" s="3">
        <f t="shared" si="42"/>
        <v>1.3008130081300806E-2</v>
      </c>
      <c r="AV37" s="3">
        <f t="shared" si="42"/>
        <v>1.1411666922710275E-2</v>
      </c>
      <c r="AW37" s="3">
        <f t="shared" si="42"/>
        <v>9.5883762434507414E-3</v>
      </c>
      <c r="AX37" s="3">
        <f t="shared" si="42"/>
        <v>8.4463782953672836E-3</v>
      </c>
      <c r="AY37" s="3">
        <f t="shared" si="42"/>
        <v>8.6173624161800053E-3</v>
      </c>
      <c r="AZ37" s="3">
        <f t="shared" si="42"/>
        <v>8.6917144371623442E-3</v>
      </c>
      <c r="BA37" s="3">
        <f t="shared" si="42"/>
        <v>8.2614684700389306E-3</v>
      </c>
      <c r="BB37" s="3">
        <f t="shared" si="42"/>
        <v>7.7171124222548309E-3</v>
      </c>
      <c r="BC37" s="3">
        <f t="shared" si="42"/>
        <v>7.91609779510246E-3</v>
      </c>
      <c r="BD37" s="3">
        <f t="shared" si="42"/>
        <v>8.345143493445362E-3</v>
      </c>
      <c r="BE37" s="3">
        <f t="shared" si="42"/>
        <v>8.0381286347528686E-3</v>
      </c>
      <c r="BF37" s="3">
        <f t="shared" si="42"/>
        <v>6.9202797034251945E-3</v>
      </c>
      <c r="BG37" s="3">
        <f t="shared" si="43"/>
        <v>7.7501146640636962E-3</v>
      </c>
      <c r="BH37" s="3">
        <f t="shared" si="43"/>
        <v>8.2008622817743935E-3</v>
      </c>
      <c r="BI37" s="3">
        <f t="shared" si="43"/>
        <v>8.3054241909153587E-3</v>
      </c>
      <c r="BJ37" s="3">
        <f t="shared" si="43"/>
        <v>7.7535314334577603E-3</v>
      </c>
      <c r="BK37" s="3">
        <f t="shared" si="43"/>
        <v>8.4024610077060476E-3</v>
      </c>
      <c r="BL37" s="3">
        <f t="shared" si="43"/>
        <v>7.49886023612763E-3</v>
      </c>
      <c r="BM37" s="3">
        <f t="shared" si="43"/>
        <v>8.1464828880281545E-3</v>
      </c>
      <c r="BN37" s="3">
        <f t="shared" si="43"/>
        <v>8.4129577620327585E-3</v>
      </c>
      <c r="BO37" s="3">
        <f t="shared" si="43"/>
        <v>8.2604231655376004E-3</v>
      </c>
      <c r="BP37" s="3">
        <f t="shared" si="43"/>
        <v>7.8307519252401089E-3</v>
      </c>
      <c r="BQ37" s="3">
        <f t="shared" ref="BQ37:BT37" si="46">BQ24/BQ$28</f>
        <v>8.1918011369654983E-3</v>
      </c>
      <c r="BR37" s="3">
        <f t="shared" si="46"/>
        <v>8.187765376263775E-3</v>
      </c>
      <c r="BS37" s="3">
        <f t="shared" si="46"/>
        <v>9.1269877102841679E-3</v>
      </c>
      <c r="BT37" s="3">
        <f t="shared" si="46"/>
        <v>4.7854956101113511E-3</v>
      </c>
    </row>
    <row r="38" spans="1:72" x14ac:dyDescent="0.25">
      <c r="A38" s="38">
        <f t="shared" si="0"/>
        <v>43861</v>
      </c>
      <c r="B38" s="25">
        <f t="shared" si="1"/>
        <v>31</v>
      </c>
      <c r="C38" s="25">
        <f t="shared" si="9"/>
        <v>1</v>
      </c>
      <c r="D38" s="24" t="s">
        <v>2001</v>
      </c>
      <c r="E38" s="25">
        <v>288</v>
      </c>
      <c r="F38" s="25">
        <v>276</v>
      </c>
      <c r="G38" s="25">
        <v>265</v>
      </c>
      <c r="H38" s="25">
        <v>249</v>
      </c>
      <c r="I38" s="25">
        <v>245</v>
      </c>
      <c r="J38">
        <v>247</v>
      </c>
      <c r="K38" s="34"/>
      <c r="M38" s="38">
        <f t="shared" si="13"/>
        <v>42032</v>
      </c>
      <c r="N38" s="25">
        <f t="shared" si="12"/>
        <v>276</v>
      </c>
      <c r="O38" s="25">
        <f t="shared" si="10"/>
        <v>3</v>
      </c>
      <c r="P38" s="25">
        <f t="shared" si="3"/>
        <v>2015</v>
      </c>
      <c r="Q38" s="25">
        <v>5</v>
      </c>
      <c r="S38" t="s">
        <v>2349</v>
      </c>
      <c r="T38" s="3">
        <f t="shared" si="41"/>
        <v>1.0928961748633833E-2</v>
      </c>
      <c r="U38" s="3">
        <f t="shared" si="41"/>
        <v>2.5451768897938407E-3</v>
      </c>
      <c r="V38" s="3">
        <f t="shared" si="41"/>
        <v>1.2933088285344615E-3</v>
      </c>
      <c r="W38" s="3">
        <f t="shared" si="41"/>
        <v>1.5384615384615385E-3</v>
      </c>
      <c r="X38" s="3">
        <f t="shared" si="41"/>
        <v>-2.1266491854727053E-3</v>
      </c>
      <c r="Y38" s="3">
        <f t="shared" si="41"/>
        <v>6.2366111533411683E-3</v>
      </c>
      <c r="Z38" s="3">
        <f t="shared" si="41"/>
        <v>1.2499814872410045E-2</v>
      </c>
      <c r="AA38" s="3">
        <f t="shared" si="41"/>
        <v>1.893440718655616E-2</v>
      </c>
      <c r="AB38" s="3">
        <f t="shared" si="41"/>
        <v>2.8810823804127587E-2</v>
      </c>
      <c r="AC38" s="3">
        <f t="shared" si="41"/>
        <v>4.0871484866615758E-2</v>
      </c>
      <c r="AD38" s="3">
        <f t="shared" si="41"/>
        <v>4.6111784435863459E-2</v>
      </c>
      <c r="AE38" s="3">
        <f t="shared" si="41"/>
        <v>5.1140547705476172E-2</v>
      </c>
      <c r="AF38" s="3">
        <f t="shared" si="42"/>
        <v>5.2517465670922657E-2</v>
      </c>
      <c r="AG38" s="3">
        <f t="shared" si="42"/>
        <v>5.5867134909284223E-2</v>
      </c>
      <c r="AH38" s="3">
        <f t="shared" si="42"/>
        <v>5.3667313260802339E-2</v>
      </c>
      <c r="AI38" s="3">
        <f t="shared" si="42"/>
        <v>4.8083923489311002E-2</v>
      </c>
      <c r="AJ38" s="3">
        <f t="shared" si="42"/>
        <v>4.3762181403423014E-2</v>
      </c>
      <c r="AK38" s="3">
        <f t="shared" si="42"/>
        <v>4.196958501179892E-2</v>
      </c>
      <c r="AL38" s="3">
        <f t="shared" si="42"/>
        <v>3.8165206422800267E-2</v>
      </c>
      <c r="AM38" s="3">
        <f t="shared" si="42"/>
        <v>3.4194867778394193E-2</v>
      </c>
      <c r="AN38" s="3">
        <f t="shared" si="42"/>
        <v>3.0129910784160271E-2</v>
      </c>
      <c r="AO38" s="3">
        <f t="shared" si="42"/>
        <v>2.6919991979145772E-2</v>
      </c>
      <c r="AP38" s="3">
        <f t="shared" si="42"/>
        <v>2.5342118601115047E-2</v>
      </c>
      <c r="AQ38" s="3">
        <f t="shared" si="42"/>
        <v>2.248708040411564E-2</v>
      </c>
      <c r="AR38" s="3">
        <f t="shared" si="42"/>
        <v>2.0892516811104309E-2</v>
      </c>
      <c r="AS38" s="3">
        <f t="shared" si="42"/>
        <v>2.177878143049463E-2</v>
      </c>
      <c r="AT38" s="3">
        <f t="shared" si="42"/>
        <v>2.1237199108188783E-2</v>
      </c>
      <c r="AU38" s="3">
        <f t="shared" si="42"/>
        <v>2.0934959349593489E-2</v>
      </c>
      <c r="AV38" s="3">
        <f t="shared" si="42"/>
        <v>2.3268455820659173E-2</v>
      </c>
      <c r="AW38" s="3">
        <f t="shared" si="42"/>
        <v>2.4110428744492127E-2</v>
      </c>
      <c r="AX38" s="3">
        <f t="shared" si="42"/>
        <v>2.6010542207780162E-2</v>
      </c>
      <c r="AY38" s="3">
        <f t="shared" si="42"/>
        <v>2.3857360829055912E-2</v>
      </c>
      <c r="AZ38" s="3">
        <f t="shared" si="42"/>
        <v>2.2821015975764299E-2</v>
      </c>
      <c r="BA38" s="3">
        <f t="shared" si="42"/>
        <v>2.1472298274217861E-2</v>
      </c>
      <c r="BB38" s="3">
        <f t="shared" si="42"/>
        <v>2.0845188535146306E-2</v>
      </c>
      <c r="BC38" s="3">
        <f t="shared" si="42"/>
        <v>2.1050139610000032E-2</v>
      </c>
      <c r="BD38" s="3">
        <f t="shared" si="42"/>
        <v>1.99865870324442E-2</v>
      </c>
      <c r="BE38" s="3">
        <f t="shared" si="42"/>
        <v>2.0678734149081977E-2</v>
      </c>
      <c r="BF38" s="3">
        <f t="shared" si="42"/>
        <v>1.9573816818961028E-2</v>
      </c>
      <c r="BG38" s="3">
        <f t="shared" si="43"/>
        <v>1.8599099152073955E-2</v>
      </c>
      <c r="BH38" s="3">
        <f t="shared" si="43"/>
        <v>1.9079850047936438E-2</v>
      </c>
      <c r="BI38" s="3">
        <f t="shared" si="43"/>
        <v>1.7449525123838051E-2</v>
      </c>
      <c r="BJ38" s="3">
        <f t="shared" si="43"/>
        <v>1.6907577028278876E-2</v>
      </c>
      <c r="BK38" s="3">
        <f t="shared" si="43"/>
        <v>1.666563990753811E-2</v>
      </c>
      <c r="BL38" s="3">
        <f t="shared" si="43"/>
        <v>1.600123670930519E-2</v>
      </c>
      <c r="BM38" s="3">
        <f t="shared" si="43"/>
        <v>1.3747510298456576E-2</v>
      </c>
      <c r="BN38" s="3">
        <f t="shared" si="43"/>
        <v>1.181378048505018E-2</v>
      </c>
      <c r="BO38" s="3">
        <f t="shared" si="43"/>
        <v>1.207991707645374E-2</v>
      </c>
      <c r="BP38" s="3">
        <f t="shared" si="43"/>
        <v>1.1832655533442931E-2</v>
      </c>
      <c r="BQ38" s="3">
        <f t="shared" ref="BQ38:BT38" si="47">BQ25/BQ$28</f>
        <v>1.1204877417228672E-2</v>
      </c>
      <c r="BR38" s="3">
        <f t="shared" si="47"/>
        <v>1.028541923110613E-2</v>
      </c>
      <c r="BS38" s="3">
        <f t="shared" si="47"/>
        <v>9.25114905682526E-3</v>
      </c>
      <c r="BT38" s="3">
        <f t="shared" si="47"/>
        <v>4.9091227865115973E-3</v>
      </c>
    </row>
    <row r="39" spans="1:72" x14ac:dyDescent="0.25">
      <c r="A39" s="38">
        <f t="shared" si="0"/>
        <v>43862</v>
      </c>
      <c r="B39" s="25">
        <f t="shared" si="1"/>
        <v>1</v>
      </c>
      <c r="C39" s="25">
        <v>2</v>
      </c>
      <c r="D39" s="24" t="s">
        <v>2002</v>
      </c>
      <c r="E39" s="25">
        <v>289</v>
      </c>
      <c r="F39" s="25">
        <v>250</v>
      </c>
      <c r="G39" s="25">
        <v>293</v>
      </c>
      <c r="H39" s="25">
        <v>270</v>
      </c>
      <c r="I39" s="25">
        <v>276</v>
      </c>
      <c r="J39">
        <v>276</v>
      </c>
      <c r="K39" s="34"/>
      <c r="M39" s="38">
        <f t="shared" si="13"/>
        <v>42033</v>
      </c>
      <c r="N39" s="25">
        <f t="shared" si="12"/>
        <v>292</v>
      </c>
      <c r="O39" s="25">
        <f t="shared" si="10"/>
        <v>4</v>
      </c>
      <c r="P39" s="25">
        <f t="shared" si="3"/>
        <v>2015</v>
      </c>
      <c r="Q39" s="25">
        <v>5</v>
      </c>
      <c r="S39" t="s">
        <v>2350</v>
      </c>
      <c r="T39" s="3">
        <f t="shared" si="41"/>
        <v>-1.6899413074276507E-2</v>
      </c>
      <c r="U39" s="3">
        <f t="shared" si="41"/>
        <v>-4.2249936370577758E-2</v>
      </c>
      <c r="V39" s="3">
        <f t="shared" si="41"/>
        <v>-4.6695255598665865E-2</v>
      </c>
      <c r="W39" s="3">
        <f t="shared" si="41"/>
        <v>-4.7435897435897434E-2</v>
      </c>
      <c r="X39" s="3">
        <f t="shared" si="41"/>
        <v>-4.5898457663163535E-2</v>
      </c>
      <c r="Y39" s="3">
        <f t="shared" si="41"/>
        <v>-3.9112708174970624E-2</v>
      </c>
      <c r="Z39" s="3">
        <f t="shared" si="41"/>
        <v>-4.5630248367174657E-2</v>
      </c>
      <c r="AA39" s="3">
        <f t="shared" si="41"/>
        <v>-5.0827331629623898E-2</v>
      </c>
      <c r="AB39" s="3">
        <f t="shared" si="41"/>
        <v>-5.6808946579215473E-2</v>
      </c>
      <c r="AC39" s="3">
        <f t="shared" si="41"/>
        <v>-6.2803028740019404E-2</v>
      </c>
      <c r="AD39" s="3">
        <f t="shared" si="41"/>
        <v>-6.0524065879346479E-2</v>
      </c>
      <c r="AE39" s="3">
        <f t="shared" si="41"/>
        <v>-6.3000857684943734E-2</v>
      </c>
      <c r="AF39" s="3">
        <f t="shared" si="42"/>
        <v>-6.4643057897695338E-2</v>
      </c>
      <c r="AG39" s="3">
        <f t="shared" si="42"/>
        <v>-6.4238594074085179E-2</v>
      </c>
      <c r="AH39" s="3">
        <f t="shared" si="42"/>
        <v>-6.5038936212082885E-2</v>
      </c>
      <c r="AI39" s="3">
        <f t="shared" si="42"/>
        <v>-6.2082202660665838E-2</v>
      </c>
      <c r="AJ39" s="3">
        <f t="shared" si="42"/>
        <v>-5.8702613948999484E-2</v>
      </c>
      <c r="AK39" s="3">
        <f t="shared" si="42"/>
        <v>-5.6891044740543004E-2</v>
      </c>
      <c r="AL39" s="3">
        <f t="shared" si="42"/>
        <v>-5.4080160001818221E-2</v>
      </c>
      <c r="AM39" s="3">
        <f t="shared" si="42"/>
        <v>-5.2176135930990235E-2</v>
      </c>
      <c r="AN39" s="3">
        <f t="shared" si="42"/>
        <v>-5.2042573172640494E-2</v>
      </c>
      <c r="AO39" s="3">
        <f t="shared" si="42"/>
        <v>-5.0531381592139581E-2</v>
      </c>
      <c r="AP39" s="3">
        <f t="shared" si="42"/>
        <v>-4.8487920256800147E-2</v>
      </c>
      <c r="AQ39" s="3">
        <f t="shared" si="42"/>
        <v>-4.8652171888821649E-2</v>
      </c>
      <c r="AR39" s="3">
        <f t="shared" si="42"/>
        <v>-4.7205940522852319E-2</v>
      </c>
      <c r="AS39" s="3">
        <f t="shared" si="42"/>
        <v>-4.66408998132627E-2</v>
      </c>
      <c r="AT39" s="3">
        <f t="shared" si="42"/>
        <v>-4.5984540259565776E-2</v>
      </c>
      <c r="AU39" s="3">
        <f t="shared" si="42"/>
        <v>-4.4695121951219517E-2</v>
      </c>
      <c r="AV39" s="3">
        <f t="shared" si="42"/>
        <v>-4.5095189137448158E-2</v>
      </c>
      <c r="AW39" s="3">
        <f t="shared" si="42"/>
        <v>-4.4659133033465692E-2</v>
      </c>
      <c r="AX39" s="3">
        <f t="shared" si="42"/>
        <v>-4.5043641475909092E-2</v>
      </c>
      <c r="AY39" s="3">
        <f t="shared" si="42"/>
        <v>-4.3469164703802972E-2</v>
      </c>
      <c r="AZ39" s="3">
        <f t="shared" si="42"/>
        <v>-4.3033815543284809E-2</v>
      </c>
      <c r="BA39" s="3">
        <f t="shared" si="42"/>
        <v>-4.1847396970908828E-2</v>
      </c>
      <c r="BB39" s="3">
        <f t="shared" si="42"/>
        <v>-3.9836805867534547E-2</v>
      </c>
      <c r="BC39" s="3">
        <f t="shared" si="42"/>
        <v>-4.0939294783028865E-2</v>
      </c>
      <c r="BD39" s="3">
        <f t="shared" si="42"/>
        <v>-3.9802348534696559E-2</v>
      </c>
      <c r="BE39" s="3">
        <f t="shared" si="42"/>
        <v>-3.9283112521453521E-2</v>
      </c>
      <c r="BF39" s="3">
        <f t="shared" si="42"/>
        <v>-3.7517737547563733E-2</v>
      </c>
      <c r="BG39" s="3">
        <f t="shared" si="43"/>
        <v>-3.664545871505686E-2</v>
      </c>
      <c r="BH39" s="3">
        <f t="shared" si="43"/>
        <v>-3.5731303354402395E-2</v>
      </c>
      <c r="BI39" s="3">
        <f t="shared" si="43"/>
        <v>-3.4988808293643446E-2</v>
      </c>
      <c r="BJ39" s="3">
        <f t="shared" si="43"/>
        <v>-3.3453377404307337E-2</v>
      </c>
      <c r="BK39" s="3">
        <f t="shared" si="43"/>
        <v>-3.3462526416726715E-2</v>
      </c>
      <c r="BL39" s="3">
        <f t="shared" si="43"/>
        <v>-3.2274968689245349E-2</v>
      </c>
      <c r="BM39" s="3">
        <f t="shared" si="43"/>
        <v>-3.1778460781272833E-2</v>
      </c>
      <c r="BN39" s="3">
        <f t="shared" si="43"/>
        <v>-3.0527089874583684E-2</v>
      </c>
      <c r="BO39" s="3">
        <f t="shared" si="43"/>
        <v>-3.048717583427081E-2</v>
      </c>
      <c r="BP39" s="3">
        <f t="shared" si="43"/>
        <v>-3.0493784430792308E-2</v>
      </c>
      <c r="BQ39" s="3">
        <f t="shared" ref="BQ39:BT39" si="48">BQ26/BQ$28</f>
        <v>-3.0260230924049291E-2</v>
      </c>
      <c r="BR39" s="3">
        <f t="shared" si="48"/>
        <v>-2.9339492598278536E-2</v>
      </c>
      <c r="BS39" s="3">
        <f t="shared" si="48"/>
        <v>-3.0006411240439575E-2</v>
      </c>
      <c r="BT39" s="3">
        <f t="shared" si="48"/>
        <v>-3.4179542624402655E-2</v>
      </c>
    </row>
    <row r="40" spans="1:72" x14ac:dyDescent="0.25">
      <c r="A40" s="38">
        <f t="shared" si="0"/>
        <v>43863</v>
      </c>
      <c r="B40" s="25">
        <f t="shared" si="1"/>
        <v>2</v>
      </c>
      <c r="C40" s="25">
        <f t="shared" si="9"/>
        <v>2</v>
      </c>
      <c r="D40" s="24" t="s">
        <v>2003</v>
      </c>
      <c r="E40" s="25">
        <v>279</v>
      </c>
      <c r="F40" s="25">
        <v>262</v>
      </c>
      <c r="G40" s="25">
        <v>293</v>
      </c>
      <c r="H40" s="25">
        <v>260</v>
      </c>
      <c r="I40" s="25">
        <v>244</v>
      </c>
      <c r="J40">
        <v>245</v>
      </c>
      <c r="K40" s="34"/>
      <c r="M40" s="38">
        <f t="shared" si="13"/>
        <v>42034</v>
      </c>
      <c r="N40" s="25">
        <f t="shared" si="12"/>
        <v>300</v>
      </c>
      <c r="O40" s="25">
        <f t="shared" si="10"/>
        <v>5</v>
      </c>
      <c r="P40" s="25">
        <f t="shared" si="3"/>
        <v>2015</v>
      </c>
      <c r="Q40" s="25">
        <v>5</v>
      </c>
      <c r="S40" t="s">
        <v>2351</v>
      </c>
      <c r="T40" s="3">
        <f t="shared" si="41"/>
        <v>-7.9639749038656185E-2</v>
      </c>
      <c r="U40" s="3">
        <f t="shared" si="41"/>
        <v>-5.5993891575464493E-2</v>
      </c>
      <c r="V40" s="3">
        <f t="shared" si="41"/>
        <v>-5.8096793955482971E-2</v>
      </c>
      <c r="W40" s="3">
        <f t="shared" si="41"/>
        <v>-6.8717948717948715E-2</v>
      </c>
      <c r="X40" s="3">
        <f t="shared" si="41"/>
        <v>-5.9422294716412354E-2</v>
      </c>
      <c r="Y40" s="3">
        <f t="shared" si="41"/>
        <v>-6.3903669407781069E-2</v>
      </c>
      <c r="Z40" s="3">
        <f t="shared" si="41"/>
        <v>-6.2439833533271129E-2</v>
      </c>
      <c r="AA40" s="3">
        <f t="shared" si="41"/>
        <v>-6.8445236067012583E-2</v>
      </c>
      <c r="AB40" s="3">
        <f t="shared" si="41"/>
        <v>-7.2090015223836193E-2</v>
      </c>
      <c r="AC40" s="3">
        <f t="shared" si="41"/>
        <v>-6.9611504260455148E-2</v>
      </c>
      <c r="AD40" s="3">
        <f t="shared" si="41"/>
        <v>-7.1469507783947325E-2</v>
      </c>
      <c r="AE40" s="3">
        <f t="shared" si="41"/>
        <v>-6.3130809949145356E-2</v>
      </c>
      <c r="AF40" s="3">
        <f t="shared" si="42"/>
        <v>-4.9827350839155231E-2</v>
      </c>
      <c r="AG40" s="3">
        <f t="shared" ref="AG40:BF40" si="49">AG27/AG$28</f>
        <v>-2.4927180285887578E-2</v>
      </c>
      <c r="AH40" s="3">
        <f t="shared" si="49"/>
        <v>5.3484580135503661E-3</v>
      </c>
      <c r="AI40" s="3">
        <f t="shared" si="49"/>
        <v>3.0180687007743724E-2</v>
      </c>
      <c r="AJ40" s="3">
        <f t="shared" si="49"/>
        <v>4.6425639386589959E-2</v>
      </c>
      <c r="AK40" s="3">
        <f t="shared" si="49"/>
        <v>6.1634448072843427E-2</v>
      </c>
      <c r="AL40" s="3">
        <f t="shared" si="49"/>
        <v>7.4046295980636181E-2</v>
      </c>
      <c r="AM40" s="3">
        <f t="shared" si="49"/>
        <v>8.2085087404409965E-2</v>
      </c>
      <c r="AN40" s="3">
        <f t="shared" si="49"/>
        <v>8.7937601085198547E-2</v>
      </c>
      <c r="AO40" s="3">
        <f t="shared" si="49"/>
        <v>8.6625225586524982E-2</v>
      </c>
      <c r="AP40" s="3">
        <f t="shared" si="49"/>
        <v>8.8118166678734358E-2</v>
      </c>
      <c r="AQ40" s="3">
        <f t="shared" si="49"/>
        <v>8.8505051445598046E-2</v>
      </c>
      <c r="AR40" s="3">
        <f t="shared" si="49"/>
        <v>8.4540975943040025E-2</v>
      </c>
      <c r="AS40" s="3">
        <f t="shared" si="49"/>
        <v>5.764971555130935E-2</v>
      </c>
      <c r="AT40" s="3">
        <f t="shared" si="49"/>
        <v>2.2580794148643609E-2</v>
      </c>
      <c r="AU40" s="3">
        <f t="shared" si="49"/>
        <v>-9.9796747967479602E-3</v>
      </c>
      <c r="AV40" s="3">
        <f t="shared" si="49"/>
        <v>-4.0643969385062019E-2</v>
      </c>
      <c r="AW40" s="3">
        <f t="shared" si="49"/>
        <v>-6.9270190429967404E-2</v>
      </c>
      <c r="AX40" s="3">
        <f t="shared" si="49"/>
        <v>-9.6586209071046772E-2</v>
      </c>
      <c r="AY40" s="3">
        <f t="shared" si="49"/>
        <v>-0.1215087778783758</v>
      </c>
      <c r="AZ40" s="3">
        <f t="shared" si="49"/>
        <v>-0.14506316938663036</v>
      </c>
      <c r="BA40" s="3">
        <f t="shared" si="49"/>
        <v>-0.16754681897574197</v>
      </c>
      <c r="BB40" s="3">
        <f t="shared" si="49"/>
        <v>-0.18953680686586735</v>
      </c>
      <c r="BC40" s="3">
        <f t="shared" si="49"/>
        <v>-0.21019007066438797</v>
      </c>
      <c r="BD40" s="3">
        <f t="shared" si="49"/>
        <v>-0.22956104165612193</v>
      </c>
      <c r="BE40" s="3">
        <f t="shared" si="49"/>
        <v>-0.24821580708491278</v>
      </c>
      <c r="BF40" s="3">
        <f t="shared" si="49"/>
        <v>-0.26626054838019664</v>
      </c>
      <c r="BG40" s="3">
        <f t="shared" ref="BG40:BP40" si="50">BG27/BG$28</f>
        <v>-0.28395232327033676</v>
      </c>
      <c r="BH40" s="3">
        <f t="shared" si="50"/>
        <v>-0.30091739432455555</v>
      </c>
      <c r="BI40" s="3">
        <f t="shared" si="50"/>
        <v>-0.31687114671513605</v>
      </c>
      <c r="BJ40" s="3">
        <f t="shared" si="50"/>
        <v>-0.33250837293691393</v>
      </c>
      <c r="BK40" s="3">
        <f t="shared" si="50"/>
        <v>-0.34766421226593253</v>
      </c>
      <c r="BL40" s="3">
        <f t="shared" si="50"/>
        <v>-0.36187633955006854</v>
      </c>
      <c r="BM40" s="3">
        <f t="shared" si="50"/>
        <v>-0.37569692417721301</v>
      </c>
      <c r="BN40" s="3">
        <f t="shared" si="50"/>
        <v>-0.38874290031197228</v>
      </c>
      <c r="BO40" s="3">
        <f t="shared" si="50"/>
        <v>-0.40178865303275196</v>
      </c>
      <c r="BP40" s="3">
        <f t="shared" si="50"/>
        <v>-0.41462845990405056</v>
      </c>
      <c r="BQ40" s="3">
        <f t="shared" ref="BQ40:BT40" si="51">BQ27/BQ$28</f>
        <v>-0.42670338853383244</v>
      </c>
      <c r="BR40" s="3">
        <f t="shared" si="51"/>
        <v>-0.43860098013452647</v>
      </c>
      <c r="BS40" s="3">
        <f t="shared" si="51"/>
        <v>-0.45020227012091063</v>
      </c>
      <c r="BT40" s="3">
        <f t="shared" si="51"/>
        <v>-0.452567624065491</v>
      </c>
    </row>
    <row r="41" spans="1:72" x14ac:dyDescent="0.25">
      <c r="A41" s="38">
        <f t="shared" si="0"/>
        <v>43864</v>
      </c>
      <c r="B41" s="25">
        <f t="shared" si="1"/>
        <v>3</v>
      </c>
      <c r="C41" s="25">
        <f t="shared" si="9"/>
        <v>2</v>
      </c>
      <c r="D41" s="24" t="s">
        <v>2004</v>
      </c>
      <c r="E41" s="25">
        <v>264</v>
      </c>
      <c r="F41" s="25">
        <v>300</v>
      </c>
      <c r="G41" s="25">
        <v>281</v>
      </c>
      <c r="H41" s="25">
        <v>270</v>
      </c>
      <c r="I41" s="25">
        <v>290</v>
      </c>
      <c r="J41">
        <v>241</v>
      </c>
      <c r="K41" s="34"/>
      <c r="M41" s="38">
        <f t="shared" si="13"/>
        <v>42035</v>
      </c>
      <c r="N41" s="25">
        <f t="shared" si="12"/>
        <v>288</v>
      </c>
      <c r="O41" s="25">
        <f t="shared" si="10"/>
        <v>6</v>
      </c>
      <c r="P41" s="25">
        <f t="shared" si="3"/>
        <v>2015</v>
      </c>
      <c r="Q41" s="25">
        <v>5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x14ac:dyDescent="0.25">
      <c r="A42" s="38">
        <f t="shared" si="0"/>
        <v>43865</v>
      </c>
      <c r="B42" s="25">
        <f t="shared" si="1"/>
        <v>4</v>
      </c>
      <c r="C42" s="25">
        <f t="shared" si="9"/>
        <v>2</v>
      </c>
      <c r="D42" s="24" t="s">
        <v>2005</v>
      </c>
      <c r="E42" s="25">
        <v>254</v>
      </c>
      <c r="F42" s="25">
        <v>267</v>
      </c>
      <c r="G42" s="25">
        <v>256</v>
      </c>
      <c r="H42" s="25">
        <v>288</v>
      </c>
      <c r="I42" s="25">
        <v>293</v>
      </c>
      <c r="J42">
        <v>242</v>
      </c>
      <c r="K42" s="34"/>
      <c r="M42" s="38">
        <f t="shared" si="13"/>
        <v>42036</v>
      </c>
      <c r="N42" s="25">
        <f t="shared" si="12"/>
        <v>289</v>
      </c>
      <c r="O42" s="25">
        <f t="shared" si="10"/>
        <v>7</v>
      </c>
      <c r="P42" s="25">
        <f t="shared" si="3"/>
        <v>2015</v>
      </c>
      <c r="Q42" s="25">
        <v>5</v>
      </c>
      <c r="S42" t="s">
        <v>524</v>
      </c>
      <c r="T42">
        <v>1</v>
      </c>
      <c r="U42">
        <v>2</v>
      </c>
      <c r="V42">
        <v>3</v>
      </c>
      <c r="W42">
        <v>4</v>
      </c>
      <c r="X42">
        <v>5</v>
      </c>
      <c r="Y42">
        <v>6</v>
      </c>
      <c r="Z42">
        <v>7</v>
      </c>
      <c r="AA42">
        <v>8</v>
      </c>
      <c r="AB42">
        <v>9</v>
      </c>
      <c r="AC42">
        <v>10</v>
      </c>
      <c r="AD42">
        <v>11</v>
      </c>
      <c r="AE42">
        <v>12</v>
      </c>
      <c r="AF42">
        <v>13</v>
      </c>
      <c r="AG42">
        <v>14</v>
      </c>
      <c r="AH42">
        <v>15</v>
      </c>
      <c r="AI42">
        <v>16</v>
      </c>
      <c r="AJ42">
        <v>17</v>
      </c>
      <c r="AK42">
        <v>18</v>
      </c>
      <c r="AL42">
        <v>19</v>
      </c>
      <c r="AM42">
        <v>20</v>
      </c>
      <c r="AN42">
        <v>21</v>
      </c>
      <c r="AO42">
        <v>22</v>
      </c>
      <c r="AP42">
        <v>23</v>
      </c>
      <c r="AQ42">
        <v>24</v>
      </c>
      <c r="AR42">
        <v>25</v>
      </c>
      <c r="AS42">
        <v>26</v>
      </c>
      <c r="AT42">
        <v>27</v>
      </c>
      <c r="AU42">
        <v>28</v>
      </c>
      <c r="AV42">
        <v>29</v>
      </c>
      <c r="AW42">
        <v>30</v>
      </c>
      <c r="AX42">
        <v>31</v>
      </c>
      <c r="AY42">
        <v>32</v>
      </c>
      <c r="AZ42">
        <v>33</v>
      </c>
      <c r="BA42">
        <v>34</v>
      </c>
      <c r="BB42">
        <v>35</v>
      </c>
      <c r="BC42">
        <v>36</v>
      </c>
      <c r="BD42">
        <v>37</v>
      </c>
      <c r="BE42">
        <v>38</v>
      </c>
      <c r="BF42">
        <v>39</v>
      </c>
      <c r="BG42">
        <v>40</v>
      </c>
      <c r="BH42">
        <v>41</v>
      </c>
      <c r="BI42">
        <v>42</v>
      </c>
      <c r="BJ42">
        <v>43</v>
      </c>
      <c r="BK42">
        <v>44</v>
      </c>
      <c r="BL42">
        <v>45</v>
      </c>
      <c r="BM42">
        <v>46</v>
      </c>
      <c r="BN42">
        <v>47</v>
      </c>
      <c r="BO42">
        <v>48</v>
      </c>
      <c r="BP42">
        <v>49</v>
      </c>
      <c r="BQ42">
        <v>50</v>
      </c>
      <c r="BR42">
        <v>51</v>
      </c>
      <c r="BS42">
        <v>52</v>
      </c>
      <c r="BT42">
        <v>53</v>
      </c>
    </row>
    <row r="43" spans="1:72" x14ac:dyDescent="0.25">
      <c r="A43" s="38">
        <f t="shared" si="0"/>
        <v>43866</v>
      </c>
      <c r="B43" s="25">
        <f t="shared" si="1"/>
        <v>5</v>
      </c>
      <c r="C43" s="25">
        <f t="shared" si="9"/>
        <v>2</v>
      </c>
      <c r="D43" s="24" t="s">
        <v>2006</v>
      </c>
      <c r="E43" s="25">
        <v>255</v>
      </c>
      <c r="F43" s="25">
        <v>261</v>
      </c>
      <c r="G43" s="25">
        <v>239</v>
      </c>
      <c r="H43" s="25">
        <v>291</v>
      </c>
      <c r="I43" s="25">
        <v>285</v>
      </c>
      <c r="J43">
        <v>241</v>
      </c>
      <c r="K43" s="34"/>
      <c r="M43" s="38">
        <f t="shared" si="13"/>
        <v>42037</v>
      </c>
      <c r="N43" s="25">
        <f t="shared" si="12"/>
        <v>279</v>
      </c>
      <c r="O43" s="25">
        <f t="shared" si="10"/>
        <v>1</v>
      </c>
      <c r="P43" s="25">
        <f t="shared" si="3"/>
        <v>2015</v>
      </c>
      <c r="Q43" s="25">
        <v>6</v>
      </c>
      <c r="S43" t="s">
        <v>2342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x14ac:dyDescent="0.25">
      <c r="A44" s="38">
        <f t="shared" si="0"/>
        <v>43867</v>
      </c>
      <c r="B44" s="25">
        <f t="shared" si="1"/>
        <v>6</v>
      </c>
      <c r="C44" s="25">
        <f t="shared" si="9"/>
        <v>2</v>
      </c>
      <c r="D44" s="24" t="s">
        <v>2007</v>
      </c>
      <c r="E44" s="25">
        <v>269</v>
      </c>
      <c r="F44" s="25">
        <v>266</v>
      </c>
      <c r="G44" s="25">
        <v>247</v>
      </c>
      <c r="H44" s="25">
        <v>288</v>
      </c>
      <c r="I44" s="25">
        <v>250</v>
      </c>
      <c r="J44">
        <v>258</v>
      </c>
      <c r="K44" s="34"/>
      <c r="M44" s="38">
        <f t="shared" si="13"/>
        <v>42038</v>
      </c>
      <c r="N44" s="25">
        <f t="shared" si="12"/>
        <v>264</v>
      </c>
      <c r="O44" s="25">
        <f t="shared" si="10"/>
        <v>2</v>
      </c>
      <c r="P44" s="25">
        <f t="shared" si="3"/>
        <v>2015</v>
      </c>
      <c r="Q44" s="25">
        <v>6</v>
      </c>
      <c r="S44" t="s">
        <v>2343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x14ac:dyDescent="0.25">
      <c r="A45" s="38">
        <f t="shared" si="0"/>
        <v>43868</v>
      </c>
      <c r="B45" s="25">
        <f t="shared" si="1"/>
        <v>7</v>
      </c>
      <c r="C45" s="25">
        <f t="shared" si="9"/>
        <v>2</v>
      </c>
      <c r="D45" s="24" t="s">
        <v>2008</v>
      </c>
      <c r="E45" s="25">
        <v>284</v>
      </c>
      <c r="F45" s="25">
        <v>303</v>
      </c>
      <c r="G45" s="25">
        <v>258</v>
      </c>
      <c r="H45" s="25">
        <v>297</v>
      </c>
      <c r="I45" s="25">
        <v>239</v>
      </c>
      <c r="J45">
        <v>242</v>
      </c>
      <c r="K45" s="34"/>
      <c r="M45" s="38">
        <f t="shared" si="13"/>
        <v>42039</v>
      </c>
      <c r="N45" s="25">
        <f t="shared" si="12"/>
        <v>254</v>
      </c>
      <c r="O45" s="25">
        <f t="shared" si="10"/>
        <v>3</v>
      </c>
      <c r="P45" s="25">
        <f t="shared" si="3"/>
        <v>2015</v>
      </c>
      <c r="Q45" s="25">
        <v>6</v>
      </c>
      <c r="S45" t="s">
        <v>2344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x14ac:dyDescent="0.25">
      <c r="A46" s="38">
        <f t="shared" si="0"/>
        <v>43869</v>
      </c>
      <c r="B46" s="25">
        <f t="shared" si="1"/>
        <v>8</v>
      </c>
      <c r="C46" s="25">
        <f t="shared" si="9"/>
        <v>2</v>
      </c>
      <c r="D46" s="24" t="s">
        <v>2009</v>
      </c>
      <c r="E46" s="25">
        <v>263</v>
      </c>
      <c r="F46" s="25">
        <v>260</v>
      </c>
      <c r="G46" s="25">
        <v>298</v>
      </c>
      <c r="H46" s="25">
        <v>262</v>
      </c>
      <c r="I46" s="25">
        <v>265</v>
      </c>
      <c r="J46">
        <v>244</v>
      </c>
      <c r="K46" s="34"/>
      <c r="M46" s="38">
        <f t="shared" si="13"/>
        <v>42040</v>
      </c>
      <c r="N46" s="25">
        <f t="shared" si="12"/>
        <v>255</v>
      </c>
      <c r="O46" s="25">
        <f t="shared" si="10"/>
        <v>4</v>
      </c>
      <c r="P46" s="25">
        <f t="shared" si="3"/>
        <v>2015</v>
      </c>
      <c r="Q46" s="25">
        <v>6</v>
      </c>
      <c r="S46" t="s">
        <v>2345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x14ac:dyDescent="0.25">
      <c r="A47" s="38">
        <f t="shared" si="0"/>
        <v>43870</v>
      </c>
      <c r="B47" s="25">
        <f t="shared" si="1"/>
        <v>9</v>
      </c>
      <c r="C47" s="25">
        <f t="shared" si="9"/>
        <v>2</v>
      </c>
      <c r="D47" s="24" t="s">
        <v>2010</v>
      </c>
      <c r="E47" s="25">
        <v>281</v>
      </c>
      <c r="F47" s="25">
        <v>281</v>
      </c>
      <c r="G47" s="25">
        <v>278</v>
      </c>
      <c r="H47" s="25">
        <v>260</v>
      </c>
      <c r="I47" s="25">
        <v>268</v>
      </c>
      <c r="J47">
        <v>258</v>
      </c>
      <c r="K47" s="34"/>
      <c r="M47" s="38">
        <f t="shared" si="13"/>
        <v>42041</v>
      </c>
      <c r="N47" s="25">
        <f t="shared" si="12"/>
        <v>269</v>
      </c>
      <c r="O47" s="25">
        <f t="shared" si="10"/>
        <v>5</v>
      </c>
      <c r="P47" s="25">
        <f t="shared" si="3"/>
        <v>2015</v>
      </c>
      <c r="Q47" s="25">
        <v>6</v>
      </c>
      <c r="S47" t="s">
        <v>2346</v>
      </c>
      <c r="T47" s="3">
        <f t="shared" ref="T47:BF49" si="52">T9/T$15-1</f>
        <v>-2.2465088038858605E-2</v>
      </c>
      <c r="U47" s="3">
        <f t="shared" si="52"/>
        <v>6.862644678889751E-3</v>
      </c>
      <c r="V47" s="3">
        <f t="shared" si="52"/>
        <v>-6.3674643113895701E-3</v>
      </c>
      <c r="W47" s="3">
        <f t="shared" si="52"/>
        <v>1.1644832605531397E-2</v>
      </c>
      <c r="X47" s="3">
        <f t="shared" si="52"/>
        <v>4.6856779391498016E-2</v>
      </c>
      <c r="Y47" s="3">
        <f t="shared" si="52"/>
        <v>-1.1744788911226323E-2</v>
      </c>
      <c r="Z47" s="3">
        <f t="shared" si="52"/>
        <v>3.8186157517899666E-2</v>
      </c>
      <c r="AA47" s="3">
        <f t="shared" si="52"/>
        <v>5.8049613337350481E-2</v>
      </c>
      <c r="AB47" s="3">
        <f t="shared" si="52"/>
        <v>5.0075872534142585E-2</v>
      </c>
      <c r="AC47" s="3">
        <f t="shared" si="52"/>
        <v>6.57963446475196E-2</v>
      </c>
      <c r="AD47" s="3">
        <f t="shared" si="52"/>
        <v>1.6949152542372836E-2</v>
      </c>
      <c r="AE47" s="3">
        <f t="shared" si="52"/>
        <v>4.2269187986651913E-2</v>
      </c>
      <c r="AF47" s="3">
        <f t="shared" si="52"/>
        <v>6.0090080193342832E-2</v>
      </c>
      <c r="AG47" s="3">
        <f t="shared" si="52"/>
        <v>1.6742432642199878E-2</v>
      </c>
      <c r="AH47" s="3">
        <f t="shared" si="52"/>
        <v>5.838580423583295E-2</v>
      </c>
      <c r="AI47" s="3">
        <f t="shared" si="52"/>
        <v>4.7013399954576318E-2</v>
      </c>
      <c r="AJ47" s="3">
        <f t="shared" si="52"/>
        <v>4.0462427745664664E-2</v>
      </c>
      <c r="AK47" s="3">
        <f t="shared" si="52"/>
        <v>4.2449969678592936E-3</v>
      </c>
      <c r="AL47" s="3">
        <f t="shared" si="52"/>
        <v>1.4537014414854665E-2</v>
      </c>
      <c r="AM47" s="3">
        <f t="shared" si="52"/>
        <v>6.1068702290076438E-2</v>
      </c>
      <c r="AN47" s="3">
        <f t="shared" si="52"/>
        <v>6.8868407578084989E-2</v>
      </c>
      <c r="AO47" s="3">
        <f t="shared" si="52"/>
        <v>4.161331626120357E-2</v>
      </c>
      <c r="AP47" s="3">
        <f t="shared" si="52"/>
        <v>5.204944697462599E-2</v>
      </c>
      <c r="AQ47" s="3">
        <f t="shared" si="52"/>
        <v>5.5081967213114646E-2</v>
      </c>
      <c r="AR47" s="3">
        <f t="shared" si="52"/>
        <v>3.6188492580057297E-2</v>
      </c>
      <c r="AS47" s="3">
        <f t="shared" si="52"/>
        <v>-2.2185175686073255E-2</v>
      </c>
      <c r="AT47" s="3">
        <f t="shared" si="52"/>
        <v>5.9896163099911304E-2</v>
      </c>
      <c r="AU47" s="3">
        <f t="shared" si="52"/>
        <v>-4.2129452317118954E-3</v>
      </c>
      <c r="AV47" s="3">
        <f t="shared" si="52"/>
        <v>-2.7724786976980775E-2</v>
      </c>
      <c r="AW47" s="3">
        <f t="shared" si="52"/>
        <v>-1.5112704918032738E-2</v>
      </c>
      <c r="AX47" s="3">
        <f t="shared" si="52"/>
        <v>3.5389282103133191E-3</v>
      </c>
      <c r="AY47" s="3">
        <f t="shared" si="52"/>
        <v>-3.6610878661087476E-3</v>
      </c>
      <c r="AZ47" s="3">
        <f t="shared" si="52"/>
        <v>4.8442000523698514E-3</v>
      </c>
      <c r="BA47" s="3">
        <f t="shared" si="52"/>
        <v>1.5726540161164593E-2</v>
      </c>
      <c r="BB47" s="3">
        <f t="shared" si="52"/>
        <v>-8.1632653061224469E-2</v>
      </c>
      <c r="BC47" s="3">
        <f t="shared" si="52"/>
        <v>4.8612878595062359E-2</v>
      </c>
      <c r="BD47" s="3">
        <f t="shared" si="52"/>
        <v>9.0287630594620971E-4</v>
      </c>
      <c r="BE47" s="3">
        <f t="shared" si="52"/>
        <v>-1.784803671596058E-3</v>
      </c>
      <c r="BF47" s="3">
        <f t="shared" si="52"/>
        <v>2.4852516631103327E-2</v>
      </c>
      <c r="BG47" s="3">
        <f t="shared" ref="BG47:BP48" si="53">BG9/BG$15-1</f>
        <v>6.5845628581879811E-3</v>
      </c>
      <c r="BH47" s="3">
        <f t="shared" si="53"/>
        <v>-7.4388175430094461E-2</v>
      </c>
      <c r="BI47" s="3">
        <f t="shared" si="53"/>
        <v>-3.2694198623402171E-2</v>
      </c>
      <c r="BJ47" s="3">
        <f t="shared" si="53"/>
        <v>1.6522988505746961E-2</v>
      </c>
      <c r="BK47" s="3">
        <f t="shared" si="53"/>
        <v>-2.2059690928394549E-2</v>
      </c>
      <c r="BL47" s="3">
        <f t="shared" si="53"/>
        <v>-6.6145520144317294E-3</v>
      </c>
      <c r="BM47" s="3">
        <f t="shared" si="53"/>
        <v>1.1954077405610164E-2</v>
      </c>
      <c r="BN47" s="3">
        <f t="shared" si="53"/>
        <v>7.6867643526303819E-3</v>
      </c>
      <c r="BO47" s="3">
        <f t="shared" si="53"/>
        <v>-2.6930601910461482E-2</v>
      </c>
      <c r="BP47" s="3">
        <f t="shared" si="53"/>
        <v>1.0638297872340496E-2</v>
      </c>
      <c r="BQ47" s="3">
        <f t="shared" ref="BQ47:BT47" si="54">BQ9/BQ$15-1</f>
        <v>-4.7700559169234213E-2</v>
      </c>
      <c r="BR47" s="3">
        <f t="shared" si="54"/>
        <v>-2.6435632566922052E-2</v>
      </c>
      <c r="BS47" s="3">
        <f t="shared" si="54"/>
        <v>-5.1234433034738847E-2</v>
      </c>
      <c r="BT47" s="3">
        <f t="shared" si="54"/>
        <v>4</v>
      </c>
    </row>
    <row r="48" spans="1:72" x14ac:dyDescent="0.25">
      <c r="A48" s="38">
        <f t="shared" si="0"/>
        <v>43871</v>
      </c>
      <c r="B48" s="25">
        <f t="shared" si="1"/>
        <v>10</v>
      </c>
      <c r="C48" s="25">
        <f t="shared" si="9"/>
        <v>2</v>
      </c>
      <c r="D48" s="24" t="s">
        <v>2011</v>
      </c>
      <c r="E48" s="25">
        <v>278</v>
      </c>
      <c r="F48" s="25">
        <v>246</v>
      </c>
      <c r="G48" s="25">
        <v>288</v>
      </c>
      <c r="H48" s="25">
        <v>292</v>
      </c>
      <c r="I48" s="25">
        <v>282</v>
      </c>
      <c r="J48">
        <v>273</v>
      </c>
      <c r="K48" s="34"/>
      <c r="M48" s="38">
        <f t="shared" si="13"/>
        <v>42042</v>
      </c>
      <c r="N48" s="25">
        <f t="shared" si="12"/>
        <v>284</v>
      </c>
      <c r="O48" s="25">
        <f t="shared" si="10"/>
        <v>6</v>
      </c>
      <c r="P48" s="25">
        <f t="shared" si="3"/>
        <v>2015</v>
      </c>
      <c r="Q48" s="25">
        <v>6</v>
      </c>
      <c r="S48" t="s">
        <v>2347</v>
      </c>
      <c r="T48" s="3">
        <f t="shared" si="52"/>
        <v>-5.8894960534304874E-2</v>
      </c>
      <c r="U48" s="3">
        <f t="shared" si="52"/>
        <v>-1.9768513776503127E-2</v>
      </c>
      <c r="V48" s="3">
        <f t="shared" si="52"/>
        <v>5.4431549758651165E-3</v>
      </c>
      <c r="W48" s="3">
        <f t="shared" si="52"/>
        <v>4.2836348513204392E-2</v>
      </c>
      <c r="X48" s="3">
        <f t="shared" si="52"/>
        <v>1.1873211067529033E-2</v>
      </c>
      <c r="Y48" s="3">
        <f t="shared" si="52"/>
        <v>-2.8145169823299176E-2</v>
      </c>
      <c r="Z48" s="3">
        <f t="shared" si="52"/>
        <v>-4.6383729376362037E-2</v>
      </c>
      <c r="AA48" s="3">
        <f t="shared" si="52"/>
        <v>-7.3516119313046135E-2</v>
      </c>
      <c r="AB48" s="3">
        <f t="shared" si="52"/>
        <v>-5.8674759736975224E-2</v>
      </c>
      <c r="AC48" s="3">
        <f t="shared" si="52"/>
        <v>-5.483028720626637E-2</v>
      </c>
      <c r="AD48" s="3">
        <f t="shared" si="52"/>
        <v>-5.2531845457416515E-2</v>
      </c>
      <c r="AE48" s="3">
        <f t="shared" si="52"/>
        <v>-1.6685205784204848E-3</v>
      </c>
      <c r="AF48" s="3">
        <f t="shared" si="52"/>
        <v>-2.3398879490277857E-2</v>
      </c>
      <c r="AG48" s="3">
        <f t="shared" si="52"/>
        <v>-5.4773256458587438E-2</v>
      </c>
      <c r="AH48" s="3">
        <f t="shared" si="52"/>
        <v>1.4882655981682813E-2</v>
      </c>
      <c r="AI48" s="3">
        <f t="shared" si="52"/>
        <v>5.56438791732905E-3</v>
      </c>
      <c r="AJ48" s="3">
        <f t="shared" si="52"/>
        <v>-5.3910581573670013E-2</v>
      </c>
      <c r="AK48" s="3">
        <f t="shared" si="52"/>
        <v>-1.8192844147968512E-2</v>
      </c>
      <c r="AL48" s="3">
        <f t="shared" si="52"/>
        <v>-3.1272904959687264E-2</v>
      </c>
      <c r="AM48" s="3">
        <f t="shared" si="52"/>
        <v>-4.4529262086514532E-3</v>
      </c>
      <c r="AN48" s="3">
        <f t="shared" si="52"/>
        <v>-7.9365079365080193E-3</v>
      </c>
      <c r="AO48" s="3">
        <f t="shared" si="52"/>
        <v>-1.3444302176696565E-2</v>
      </c>
      <c r="AP48" s="3">
        <f t="shared" si="52"/>
        <v>-4.8796356538711727E-2</v>
      </c>
      <c r="AQ48" s="3">
        <f t="shared" si="52"/>
        <v>1.0491803278688483E-2</v>
      </c>
      <c r="AR48" s="3">
        <f t="shared" si="52"/>
        <v>2.3821921374642008E-2</v>
      </c>
      <c r="AS48" s="3">
        <f t="shared" si="52"/>
        <v>-1.1926134906386165E-2</v>
      </c>
      <c r="AT48" s="3">
        <f t="shared" si="52"/>
        <v>-1.924781562618727E-2</v>
      </c>
      <c r="AU48" s="3">
        <f t="shared" si="52"/>
        <v>2.4511681348142522E-2</v>
      </c>
      <c r="AV48" s="3">
        <f t="shared" si="52"/>
        <v>2.7597609055068029E-2</v>
      </c>
      <c r="AW48" s="3">
        <f t="shared" si="52"/>
        <v>4.3801229508196871E-2</v>
      </c>
      <c r="AX48" s="3">
        <f t="shared" si="52"/>
        <v>-5.3083923154702006E-3</v>
      </c>
      <c r="AY48" s="3">
        <f t="shared" si="52"/>
        <v>2.90271966527198E-2</v>
      </c>
      <c r="AZ48" s="3">
        <f t="shared" si="52"/>
        <v>2.5792092170725311E-2</v>
      </c>
      <c r="BA48" s="3">
        <f t="shared" si="52"/>
        <v>1.8325968286976968E-2</v>
      </c>
      <c r="BB48" s="3">
        <f t="shared" si="52"/>
        <v>6.1980347694633453E-2</v>
      </c>
      <c r="BC48" s="3">
        <f t="shared" si="52"/>
        <v>-9.9261898701958895E-3</v>
      </c>
      <c r="BD48" s="3">
        <f t="shared" si="52"/>
        <v>-9.4157100477234579E-3</v>
      </c>
      <c r="BE48" s="3">
        <f t="shared" si="52"/>
        <v>-2.4094849566547616E-2</v>
      </c>
      <c r="BF48" s="3">
        <f t="shared" si="52"/>
        <v>4.7696749089995993E-3</v>
      </c>
      <c r="BG48" s="3">
        <f t="shared" si="53"/>
        <v>-2.5728569686623626E-2</v>
      </c>
      <c r="BH48" s="3">
        <f t="shared" si="53"/>
        <v>6.7845892900411098E-3</v>
      </c>
      <c r="BI48" s="3">
        <f t="shared" si="53"/>
        <v>7.5467059980334206E-2</v>
      </c>
      <c r="BJ48" s="3">
        <f t="shared" si="53"/>
        <v>-2.6580459770115028E-2</v>
      </c>
      <c r="BK48" s="3">
        <f t="shared" si="53"/>
        <v>1.3330187566356066E-2</v>
      </c>
      <c r="BL48" s="3">
        <f t="shared" si="53"/>
        <v>3.2471437161755823E-2</v>
      </c>
      <c r="BM48" s="3">
        <f t="shared" si="53"/>
        <v>4.8053024026512015E-2</v>
      </c>
      <c r="BN48" s="3">
        <f t="shared" si="53"/>
        <v>2.2099447513812098E-2</v>
      </c>
      <c r="BO48" s="3">
        <f t="shared" si="53"/>
        <v>3.0037979053976427E-2</v>
      </c>
      <c r="BP48" s="3">
        <f t="shared" si="53"/>
        <v>3.1354983202687592E-2</v>
      </c>
      <c r="BQ48" s="3">
        <f t="shared" ref="BQ48:BT48" si="55">BQ10/BQ$15-1</f>
        <v>6.0139221727718795E-2</v>
      </c>
      <c r="BR48" s="3">
        <f t="shared" si="55"/>
        <v>3.743196712207042E-2</v>
      </c>
      <c r="BS48" s="3">
        <f t="shared" si="55"/>
        <v>9.8973126502075681E-2</v>
      </c>
      <c r="BT48" s="3">
        <f t="shared" si="55"/>
        <v>-1</v>
      </c>
    </row>
    <row r="49" spans="1:72" x14ac:dyDescent="0.25">
      <c r="A49" s="38">
        <f t="shared" si="0"/>
        <v>43872</v>
      </c>
      <c r="B49" s="25">
        <f t="shared" si="1"/>
        <v>11</v>
      </c>
      <c r="C49" s="25">
        <f t="shared" si="9"/>
        <v>2</v>
      </c>
      <c r="D49" s="24" t="s">
        <v>2012</v>
      </c>
      <c r="E49" s="25">
        <v>288</v>
      </c>
      <c r="F49" s="25">
        <v>296</v>
      </c>
      <c r="G49" s="25">
        <v>225</v>
      </c>
      <c r="H49" s="25">
        <v>293</v>
      </c>
      <c r="I49" s="25">
        <v>258</v>
      </c>
      <c r="J49">
        <v>255</v>
      </c>
      <c r="K49" s="34"/>
      <c r="M49" s="38">
        <f t="shared" si="13"/>
        <v>42043</v>
      </c>
      <c r="N49" s="25">
        <f t="shared" si="12"/>
        <v>263</v>
      </c>
      <c r="O49" s="25">
        <f t="shared" si="10"/>
        <v>7</v>
      </c>
      <c r="P49" s="25">
        <f t="shared" si="3"/>
        <v>2015</v>
      </c>
      <c r="Q49" s="25">
        <v>6</v>
      </c>
      <c r="S49" t="s">
        <v>2348</v>
      </c>
      <c r="T49" s="3">
        <f t="shared" si="52"/>
        <v>8.7330499898805813E-2</v>
      </c>
      <c r="U49" s="3">
        <f t="shared" si="52"/>
        <v>8.6756120045068164E-2</v>
      </c>
      <c r="V49" s="3">
        <f t="shared" si="52"/>
        <v>5.7820683988908161E-2</v>
      </c>
      <c r="W49" s="3">
        <f t="shared" si="52"/>
        <v>-7.0700769390725782E-3</v>
      </c>
      <c r="X49" s="3">
        <f t="shared" si="52"/>
        <v>-1.908194635852789E-3</v>
      </c>
      <c r="Y49" s="3">
        <f t="shared" si="52"/>
        <v>-4.8672098190667423E-3</v>
      </c>
      <c r="Z49" s="3">
        <f t="shared" si="52"/>
        <v>4.2855660475251689E-2</v>
      </c>
      <c r="AA49" s="3">
        <f t="shared" si="52"/>
        <v>3.8967560510193788E-2</v>
      </c>
      <c r="AB49" s="3">
        <f t="shared" si="52"/>
        <v>6.0698027314112224E-3</v>
      </c>
      <c r="AC49" s="3">
        <f t="shared" si="52"/>
        <v>-4.4386422976501305E-2</v>
      </c>
      <c r="AD49" s="3">
        <f t="shared" si="52"/>
        <v>-2.6739656805979561E-2</v>
      </c>
      <c r="AE49" s="3">
        <f t="shared" si="52"/>
        <v>-5.8954393770856539E-2</v>
      </c>
      <c r="AF49" s="3">
        <f t="shared" si="52"/>
        <v>-2.1201801603866754E-2</v>
      </c>
      <c r="AG49" s="3">
        <f t="shared" si="52"/>
        <v>-5.4329748309125403E-3</v>
      </c>
      <c r="AH49" s="3">
        <f t="shared" si="52"/>
        <v>-1.6027475672581559E-2</v>
      </c>
      <c r="AI49" s="3">
        <f t="shared" si="52"/>
        <v>3.8610038610038533E-3</v>
      </c>
      <c r="AJ49" s="3">
        <f t="shared" si="52"/>
        <v>4.5181078211631309E-2</v>
      </c>
      <c r="AK49" s="3">
        <f t="shared" si="52"/>
        <v>2.8502122498483828E-2</v>
      </c>
      <c r="AL49" s="3">
        <f t="shared" si="52"/>
        <v>5.3017346689469891E-2</v>
      </c>
      <c r="AM49" s="3">
        <f t="shared" si="52"/>
        <v>7.6335877862594437E-3</v>
      </c>
      <c r="AN49" s="3">
        <f t="shared" si="52"/>
        <v>5.3507424475166321E-2</v>
      </c>
      <c r="AO49" s="3">
        <f t="shared" ref="AO49:BF49" si="56">AO11/AO$15-1</f>
        <v>3.7131882202304789E-2</v>
      </c>
      <c r="AP49" s="3">
        <f t="shared" si="56"/>
        <v>7.8074170461939207E-3</v>
      </c>
      <c r="AQ49" s="3">
        <f t="shared" si="56"/>
        <v>4.2622950819672045E-2</v>
      </c>
      <c r="AR49" s="3">
        <f t="shared" si="56"/>
        <v>-2.9549596459255478E-2</v>
      </c>
      <c r="AS49" s="3">
        <f t="shared" si="56"/>
        <v>1.7568607335214148E-2</v>
      </c>
      <c r="AT49" s="3">
        <f t="shared" si="56"/>
        <v>-1.924781562618727E-2</v>
      </c>
      <c r="AU49" s="3">
        <f t="shared" si="56"/>
        <v>-2.655432146048764E-2</v>
      </c>
      <c r="AV49" s="3">
        <f t="shared" si="56"/>
        <v>-3.8534910339565021E-2</v>
      </c>
      <c r="AW49" s="3">
        <f t="shared" si="56"/>
        <v>-4.9692622950819665E-2</v>
      </c>
      <c r="AX49" s="3">
        <f t="shared" si="56"/>
        <v>-2.9322548028311468E-2</v>
      </c>
      <c r="AY49" s="3">
        <f t="shared" si="56"/>
        <v>1.4644351464435212E-2</v>
      </c>
      <c r="AZ49" s="3">
        <f t="shared" si="56"/>
        <v>1.1390416339355891E-2</v>
      </c>
      <c r="BA49" s="3">
        <f t="shared" si="56"/>
        <v>-7.6683129711463405E-3</v>
      </c>
      <c r="BB49" s="3">
        <f t="shared" si="56"/>
        <v>-1.2345679012345623E-2</v>
      </c>
      <c r="BC49" s="3">
        <f t="shared" si="56"/>
        <v>1.5525579027742431E-2</v>
      </c>
      <c r="BD49" s="3">
        <f t="shared" si="56"/>
        <v>2.5409518895911365E-2</v>
      </c>
      <c r="BE49" s="3">
        <f t="shared" si="56"/>
        <v>-4.3345232024476488E-3</v>
      </c>
      <c r="BF49" s="3">
        <f t="shared" si="56"/>
        <v>-3.8533952554286488E-2</v>
      </c>
      <c r="BG49" s="3">
        <f t="shared" ref="BG49:BP49" si="57">BG11/BG$15-1</f>
        <v>4.1336422387513672E-2</v>
      </c>
      <c r="BH49" s="3">
        <f t="shared" si="57"/>
        <v>2.6774897019626875E-2</v>
      </c>
      <c r="BI49" s="3">
        <f t="shared" si="57"/>
        <v>1.2782694198623323E-2</v>
      </c>
      <c r="BJ49" s="3">
        <f t="shared" si="57"/>
        <v>-1.5804597701149503E-2</v>
      </c>
      <c r="BK49" s="3">
        <f t="shared" si="57"/>
        <v>3.6333608587943766E-2</v>
      </c>
      <c r="BL49" s="3">
        <f t="shared" si="57"/>
        <v>-3.3072760072158758E-2</v>
      </c>
      <c r="BM49" s="3">
        <f t="shared" si="57"/>
        <v>3.7400875843295101E-2</v>
      </c>
      <c r="BN49" s="3">
        <f t="shared" si="57"/>
        <v>2.0898390583713677E-2</v>
      </c>
      <c r="BO49" s="3">
        <f t="shared" si="57"/>
        <v>1.2659684658764547E-3</v>
      </c>
      <c r="BP49" s="3">
        <f t="shared" si="57"/>
        <v>-1.1758118701007847E-2</v>
      </c>
      <c r="BQ49" s="3">
        <f t="shared" ref="BQ49:BT49" si="58">BQ11/BQ$15-1</f>
        <v>2.5333789798014372E-2</v>
      </c>
      <c r="BR49" s="3">
        <f t="shared" si="58"/>
        <v>7.9973342219261667E-3</v>
      </c>
      <c r="BS49" s="3">
        <f t="shared" si="58"/>
        <v>5.3637753987328063E-2</v>
      </c>
      <c r="BT49" s="3">
        <f t="shared" si="58"/>
        <v>-1</v>
      </c>
    </row>
    <row r="50" spans="1:72" x14ac:dyDescent="0.25">
      <c r="A50" s="38">
        <f t="shared" si="0"/>
        <v>43873</v>
      </c>
      <c r="B50" s="25">
        <f t="shared" si="1"/>
        <v>12</v>
      </c>
      <c r="C50" s="25">
        <f t="shared" si="9"/>
        <v>2</v>
      </c>
      <c r="D50" s="24" t="s">
        <v>2013</v>
      </c>
      <c r="E50" s="25">
        <v>326</v>
      </c>
      <c r="F50" s="25">
        <v>257</v>
      </c>
      <c r="G50" s="25">
        <v>287</v>
      </c>
      <c r="H50" s="25">
        <v>273</v>
      </c>
      <c r="I50" s="25">
        <v>268</v>
      </c>
      <c r="J50">
        <v>274</v>
      </c>
      <c r="K50" s="34"/>
      <c r="M50" s="38">
        <f t="shared" si="13"/>
        <v>42044</v>
      </c>
      <c r="N50" s="25">
        <f t="shared" si="12"/>
        <v>281</v>
      </c>
      <c r="O50" s="25">
        <f t="shared" si="10"/>
        <v>1</v>
      </c>
      <c r="P50" s="25">
        <f t="shared" si="3"/>
        <v>2015</v>
      </c>
      <c r="Q50" s="25">
        <v>7</v>
      </c>
      <c r="S50" t="s">
        <v>2349</v>
      </c>
      <c r="T50" s="3">
        <f t="shared" ref="T50:BF52" si="59">T12/T$15-1</f>
        <v>1.0928961748633892E-2</v>
      </c>
      <c r="U50" s="3">
        <f t="shared" si="59"/>
        <v>-5.9407968862029703E-3</v>
      </c>
      <c r="V50" s="3">
        <f t="shared" si="59"/>
        <v>-1.2324124473657161E-3</v>
      </c>
      <c r="W50" s="3">
        <f t="shared" si="59"/>
        <v>2.2873778332292982E-3</v>
      </c>
      <c r="X50" s="3">
        <f t="shared" si="59"/>
        <v>-1.7279762535778564E-2</v>
      </c>
      <c r="Y50" s="3">
        <f t="shared" si="59"/>
        <v>4.909533382710829E-2</v>
      </c>
      <c r="Z50" s="3">
        <f t="shared" si="59"/>
        <v>5.0119331742243478E-2</v>
      </c>
      <c r="AA50" s="3">
        <f t="shared" si="59"/>
        <v>6.2569046901677083E-2</v>
      </c>
      <c r="AB50" s="3">
        <f t="shared" si="59"/>
        <v>0.10622154779969661</v>
      </c>
      <c r="AC50" s="3">
        <f t="shared" si="59"/>
        <v>0.1509138381201045</v>
      </c>
      <c r="AD50" s="3">
        <f t="shared" si="59"/>
        <v>9.9589430466364925E-2</v>
      </c>
      <c r="AE50" s="3">
        <f t="shared" si="59"/>
        <v>0.11067853170189101</v>
      </c>
      <c r="AF50" s="3">
        <f t="shared" si="59"/>
        <v>6.9976930682192684E-2</v>
      </c>
      <c r="AG50" s="3">
        <f t="shared" si="59"/>
        <v>0.10211775141368218</v>
      </c>
      <c r="AH50" s="3">
        <f t="shared" si="59"/>
        <v>2.0034344590726949E-2</v>
      </c>
      <c r="AI50" s="3">
        <f t="shared" si="59"/>
        <v>-4.2130365659777458E-2</v>
      </c>
      <c r="AJ50" s="3">
        <f t="shared" si="59"/>
        <v>-3.3266485785065525E-2</v>
      </c>
      <c r="AK50" s="3">
        <f t="shared" si="59"/>
        <v>7.2771376591873604E-3</v>
      </c>
      <c r="AL50" s="3">
        <f t="shared" si="59"/>
        <v>-3.9824089909601734E-2</v>
      </c>
      <c r="AM50" s="3">
        <f t="shared" si="59"/>
        <v>-5.4707379134860012E-2</v>
      </c>
      <c r="AN50" s="3">
        <f t="shared" si="59"/>
        <v>-6.5540194572452637E-2</v>
      </c>
      <c r="AO50" s="3">
        <f t="shared" si="59"/>
        <v>-5.1856594110115228E-2</v>
      </c>
      <c r="AP50" s="3">
        <f t="shared" si="59"/>
        <v>-1.561483409238773E-2</v>
      </c>
      <c r="AQ50" s="3">
        <f t="shared" si="59"/>
        <v>-5.5081967213114758E-2</v>
      </c>
      <c r="AR50" s="3">
        <f t="shared" si="59"/>
        <v>-2.3691746940900815E-2</v>
      </c>
      <c r="AS50" s="3">
        <f t="shared" si="59"/>
        <v>4.7063349576814684E-2</v>
      </c>
      <c r="AT50" s="3">
        <f t="shared" si="59"/>
        <v>5.4451057363555933E-3</v>
      </c>
      <c r="AU50" s="3">
        <f t="shared" si="59"/>
        <v>1.1745180645984954E-2</v>
      </c>
      <c r="AV50" s="3">
        <f t="shared" si="59"/>
        <v>9.6273686887956345E-2</v>
      </c>
      <c r="AW50" s="3">
        <f t="shared" si="59"/>
        <v>5.1485655737705027E-2</v>
      </c>
      <c r="AX50" s="3">
        <f t="shared" si="59"/>
        <v>8.8852376137512623E-2</v>
      </c>
      <c r="AY50" s="3">
        <f t="shared" si="59"/>
        <v>-5.2039748953974785E-2</v>
      </c>
      <c r="AZ50" s="3">
        <f t="shared" si="59"/>
        <v>-1.4794448808588601E-2</v>
      </c>
      <c r="BA50" s="3">
        <f t="shared" si="59"/>
        <v>-2.8463737977644898E-2</v>
      </c>
      <c r="BB50" s="3">
        <f t="shared" si="59"/>
        <v>-2.2675736961450532E-3</v>
      </c>
      <c r="BC50" s="3">
        <f t="shared" si="59"/>
        <v>2.8887757699160188E-2</v>
      </c>
      <c r="BD50" s="3">
        <f t="shared" si="59"/>
        <v>-2.2313942989810376E-2</v>
      </c>
      <c r="BE50" s="3">
        <f t="shared" si="59"/>
        <v>4.8572157062723109E-2</v>
      </c>
      <c r="BF50" s="3">
        <f t="shared" si="59"/>
        <v>-2.5354587674155993E-2</v>
      </c>
      <c r="BG50" s="3">
        <f t="shared" ref="BG50:BP50" si="60">BG12/BG$15-1</f>
        <v>-2.0851115717595459E-2</v>
      </c>
      <c r="BH50" s="3">
        <f t="shared" si="60"/>
        <v>3.8890235037557508E-2</v>
      </c>
      <c r="BI50" s="3">
        <f t="shared" si="60"/>
        <v>-5.2359882005899694E-2</v>
      </c>
      <c r="BJ50" s="3">
        <f t="shared" si="60"/>
        <v>-6.2260536398468513E-3</v>
      </c>
      <c r="BK50" s="3">
        <f t="shared" si="60"/>
        <v>6.2522118674057658E-3</v>
      </c>
      <c r="BL50" s="3">
        <f t="shared" si="60"/>
        <v>-1.3830426939266394E-2</v>
      </c>
      <c r="BM50" s="3">
        <f t="shared" si="60"/>
        <v>-8.8057758314593393E-2</v>
      </c>
      <c r="BN50" s="3">
        <f t="shared" si="60"/>
        <v>-7.8789334614460804E-2</v>
      </c>
      <c r="BO50" s="3">
        <f t="shared" si="60"/>
        <v>2.4283576936356299E-2</v>
      </c>
      <c r="BP50" s="3">
        <f t="shared" si="60"/>
        <v>5.5991041433367528E-4</v>
      </c>
      <c r="BQ50" s="3">
        <f t="shared" ref="BQ50:BT50" si="61">BQ12/BQ$15-1</f>
        <v>-1.8600935752596137E-2</v>
      </c>
      <c r="BR50" s="3">
        <f t="shared" si="61"/>
        <v>-3.3100077751860413E-2</v>
      </c>
      <c r="BS50" s="3">
        <f t="shared" si="61"/>
        <v>-3.9764037579200329E-2</v>
      </c>
      <c r="BT50" s="3">
        <f t="shared" si="61"/>
        <v>-1</v>
      </c>
    </row>
    <row r="51" spans="1:72" x14ac:dyDescent="0.25">
      <c r="A51" s="38">
        <f t="shared" si="0"/>
        <v>43874</v>
      </c>
      <c r="B51" s="25">
        <f t="shared" si="1"/>
        <v>13</v>
      </c>
      <c r="C51" s="25">
        <f t="shared" si="9"/>
        <v>2</v>
      </c>
      <c r="D51" s="24" t="s">
        <v>2014</v>
      </c>
      <c r="E51" s="25">
        <v>267</v>
      </c>
      <c r="F51" s="25">
        <v>258</v>
      </c>
      <c r="G51" s="25">
        <v>278</v>
      </c>
      <c r="H51" s="25">
        <v>310</v>
      </c>
      <c r="I51" s="25">
        <v>272</v>
      </c>
      <c r="J51">
        <v>246</v>
      </c>
      <c r="K51" s="34"/>
      <c r="M51" s="38">
        <f t="shared" si="13"/>
        <v>42045</v>
      </c>
      <c r="N51" s="25">
        <f t="shared" si="12"/>
        <v>278</v>
      </c>
      <c r="O51" s="25">
        <f t="shared" si="10"/>
        <v>2</v>
      </c>
      <c r="P51" s="25">
        <f t="shared" si="3"/>
        <v>2015</v>
      </c>
      <c r="Q51" s="25">
        <v>7</v>
      </c>
      <c r="S51" t="s">
        <v>2350</v>
      </c>
      <c r="T51" s="3">
        <f t="shared" si="59"/>
        <v>-1.6899413074276559E-2</v>
      </c>
      <c r="U51" s="3">
        <f t="shared" si="59"/>
        <v>-6.7909454061251595E-2</v>
      </c>
      <c r="V51" s="3">
        <f t="shared" si="59"/>
        <v>-5.5663962206018325E-2</v>
      </c>
      <c r="W51" s="3">
        <f t="shared" si="59"/>
        <v>-4.9698482012892398E-2</v>
      </c>
      <c r="X51" s="3">
        <f t="shared" si="59"/>
        <v>-3.9542033287395251E-2</v>
      </c>
      <c r="Y51" s="3">
        <f t="shared" si="59"/>
        <v>-4.3381652735160481E-3</v>
      </c>
      <c r="Z51" s="3">
        <f t="shared" si="59"/>
        <v>-8.4777420359032907E-2</v>
      </c>
      <c r="AA51" s="3">
        <f t="shared" si="59"/>
        <v>-8.607010143617555E-2</v>
      </c>
      <c r="AB51" s="3">
        <f t="shared" si="59"/>
        <v>-0.1036924633282752</v>
      </c>
      <c r="AC51" s="3">
        <f t="shared" si="59"/>
        <v>-0.11749347258485643</v>
      </c>
      <c r="AD51" s="3">
        <f t="shared" si="59"/>
        <v>-3.7267080745341574E-2</v>
      </c>
      <c r="AE51" s="3">
        <f t="shared" si="59"/>
        <v>-9.2324805339265903E-2</v>
      </c>
      <c r="AF51" s="3">
        <f t="shared" si="59"/>
        <v>-8.5466329781390682E-2</v>
      </c>
      <c r="AG51" s="3">
        <f t="shared" si="59"/>
        <v>-5.8653952766382078E-2</v>
      </c>
      <c r="AH51" s="3">
        <f t="shared" si="59"/>
        <v>-7.7275329135661153E-2</v>
      </c>
      <c r="AI51" s="3">
        <f t="shared" si="59"/>
        <v>-1.4308426073131986E-2</v>
      </c>
      <c r="AJ51" s="3">
        <f t="shared" si="59"/>
        <v>1.5335614014391208E-3</v>
      </c>
      <c r="AK51" s="3">
        <f t="shared" si="59"/>
        <v>-2.1831412977562192E-2</v>
      </c>
      <c r="AL51" s="3">
        <f t="shared" si="59"/>
        <v>3.5426337649644424E-3</v>
      </c>
      <c r="AM51" s="3">
        <f t="shared" si="59"/>
        <v>-9.5419847328244156E-3</v>
      </c>
      <c r="AN51" s="3">
        <f t="shared" si="59"/>
        <v>-4.8899129544290876E-2</v>
      </c>
      <c r="AO51" s="3">
        <f t="shared" si="59"/>
        <v>-1.3444302176696565E-2</v>
      </c>
      <c r="AP51" s="3">
        <f t="shared" si="59"/>
        <v>4.5543266102796576E-3</v>
      </c>
      <c r="AQ51" s="3">
        <f t="shared" si="59"/>
        <v>-5.3114754098360639E-2</v>
      </c>
      <c r="AR51" s="3">
        <f t="shared" si="59"/>
        <v>-6.7690705545431218E-3</v>
      </c>
      <c r="AS51" s="3">
        <f t="shared" si="59"/>
        <v>-3.0520646319569078E-2</v>
      </c>
      <c r="AT51" s="3">
        <f t="shared" si="59"/>
        <v>-2.684563758389269E-2</v>
      </c>
      <c r="AU51" s="3">
        <f t="shared" si="59"/>
        <v>-5.4895953019277188E-3</v>
      </c>
      <c r="AV51" s="3">
        <f t="shared" si="59"/>
        <v>-5.7611598626478355E-2</v>
      </c>
      <c r="AW51" s="3">
        <f t="shared" si="59"/>
        <v>-3.0481557377049162E-2</v>
      </c>
      <c r="AX51" s="3">
        <f t="shared" si="59"/>
        <v>-5.7760364004044495E-2</v>
      </c>
      <c r="AY51" s="3">
        <f t="shared" si="59"/>
        <v>1.2029288702928964E-2</v>
      </c>
      <c r="AZ51" s="3">
        <f t="shared" si="59"/>
        <v>-2.7232259753862231E-2</v>
      </c>
      <c r="BA51" s="3">
        <f t="shared" si="59"/>
        <v>2.0795425006499002E-3</v>
      </c>
      <c r="BB51" s="3">
        <f t="shared" si="59"/>
        <v>3.4265558075081914E-2</v>
      </c>
      <c r="BC51" s="3">
        <f t="shared" si="59"/>
        <v>-8.3100025451768866E-2</v>
      </c>
      <c r="BD51" s="3">
        <f t="shared" si="59"/>
        <v>5.4172578356765921E-3</v>
      </c>
      <c r="BE51" s="3">
        <f t="shared" si="59"/>
        <v>-1.8357980622131564E-2</v>
      </c>
      <c r="BF51" s="3">
        <f t="shared" si="59"/>
        <v>3.4266348688339443E-2</v>
      </c>
      <c r="BG51" s="3">
        <f t="shared" ref="BG51:BP51" si="62">BG13/BG$15-1</f>
        <v>-1.3412998414827904E-3</v>
      </c>
      <c r="BH51" s="3">
        <f t="shared" si="62"/>
        <v>1.9384540828688568E-3</v>
      </c>
      <c r="BI51" s="3">
        <f t="shared" si="62"/>
        <v>-3.1956735496558863E-3</v>
      </c>
      <c r="BJ51" s="3">
        <f t="shared" si="62"/>
        <v>3.2088122605363978E-2</v>
      </c>
      <c r="BK51" s="3">
        <f t="shared" si="62"/>
        <v>-3.3856317093311383E-2</v>
      </c>
      <c r="BL51" s="3">
        <f t="shared" si="62"/>
        <v>2.1046301864100947E-2</v>
      </c>
      <c r="BM51" s="3">
        <f t="shared" si="62"/>
        <v>-9.3502189608237751E-3</v>
      </c>
      <c r="BN51" s="3">
        <f t="shared" si="62"/>
        <v>2.8104732164304647E-2</v>
      </c>
      <c r="BO51" s="3">
        <f t="shared" si="62"/>
        <v>-2.8656922545747476E-2</v>
      </c>
      <c r="BP51" s="3">
        <f t="shared" si="62"/>
        <v>-3.0795072788353917E-2</v>
      </c>
      <c r="BQ51" s="3">
        <f t="shared" ref="BQ51:BT51" si="63">BQ13/BQ$15-1</f>
        <v>-1.9171516603902705E-2</v>
      </c>
      <c r="BR51" s="3">
        <f t="shared" si="63"/>
        <v>1.4106408974786211E-2</v>
      </c>
      <c r="BS51" s="3">
        <f t="shared" si="63"/>
        <v>-6.1612409875464236E-2</v>
      </c>
      <c r="BT51" s="3">
        <f t="shared" si="63"/>
        <v>-1</v>
      </c>
    </row>
    <row r="52" spans="1:72" x14ac:dyDescent="0.25">
      <c r="A52" s="38">
        <f t="shared" si="0"/>
        <v>43875</v>
      </c>
      <c r="B52" s="25">
        <f t="shared" si="1"/>
        <v>14</v>
      </c>
      <c r="C52" s="25">
        <f t="shared" si="9"/>
        <v>2</v>
      </c>
      <c r="D52" s="24" t="s">
        <v>2015</v>
      </c>
      <c r="E52" s="25">
        <v>266</v>
      </c>
      <c r="F52" s="25">
        <v>239</v>
      </c>
      <c r="G52" s="25">
        <v>280</v>
      </c>
      <c r="H52" s="25">
        <v>293</v>
      </c>
      <c r="I52" s="25">
        <v>263</v>
      </c>
      <c r="J52">
        <v>265</v>
      </c>
      <c r="K52" s="34"/>
      <c r="M52" s="38">
        <f t="shared" si="13"/>
        <v>42046</v>
      </c>
      <c r="N52" s="25">
        <f t="shared" si="12"/>
        <v>288</v>
      </c>
      <c r="O52" s="25">
        <f t="shared" si="10"/>
        <v>3</v>
      </c>
      <c r="P52" s="25">
        <f t="shared" si="3"/>
        <v>2015</v>
      </c>
      <c r="Q52" s="25">
        <v>7</v>
      </c>
      <c r="S52" t="s">
        <v>2351</v>
      </c>
      <c r="T52" s="3">
        <f t="shared" si="59"/>
        <v>-7.9639749038656227E-2</v>
      </c>
      <c r="U52" s="3">
        <f t="shared" si="59"/>
        <v>-3.205981767899202E-2</v>
      </c>
      <c r="V52" s="3">
        <f t="shared" si="59"/>
        <v>-6.2339529629249268E-2</v>
      </c>
      <c r="W52" s="3">
        <f t="shared" si="59"/>
        <v>-0.10116448326055305</v>
      </c>
      <c r="X52" s="3">
        <f t="shared" si="59"/>
        <v>-2.0990140994381346E-2</v>
      </c>
      <c r="Y52" s="3">
        <f t="shared" si="59"/>
        <v>-8.686911437943079E-2</v>
      </c>
      <c r="Z52" s="3">
        <f t="shared" si="59"/>
        <v>-5.3647400643353826E-2</v>
      </c>
      <c r="AA52" s="3">
        <f t="shared" si="59"/>
        <v>-0.10916942854273382</v>
      </c>
      <c r="AB52" s="3">
        <f t="shared" si="59"/>
        <v>-0.10065756196256959</v>
      </c>
      <c r="AC52" s="3">
        <f t="shared" si="59"/>
        <v>-4.6997389033942572E-2</v>
      </c>
      <c r="AD52" s="3">
        <f t="shared" si="59"/>
        <v>-9.0430571639119939E-2</v>
      </c>
      <c r="AE52" s="3">
        <f t="shared" si="59"/>
        <v>3.5595105672969973E-2</v>
      </c>
      <c r="AF52" s="3">
        <f t="shared" si="59"/>
        <v>0.11886191365483922</v>
      </c>
      <c r="AG52" s="3">
        <f t="shared" si="59"/>
        <v>0.31888235946335519</v>
      </c>
      <c r="AH52" s="3">
        <f t="shared" si="59"/>
        <v>0.46823125357756146</v>
      </c>
      <c r="AI52" s="3">
        <f t="shared" si="59"/>
        <v>0.43141040199863734</v>
      </c>
      <c r="AJ52" s="3">
        <f t="shared" si="59"/>
        <v>0.33596791317683139</v>
      </c>
      <c r="AK52" s="3">
        <f t="shared" si="59"/>
        <v>0.35597331716191638</v>
      </c>
      <c r="AL52" s="3">
        <f t="shared" si="59"/>
        <v>0.32848766186171519</v>
      </c>
      <c r="AM52" s="3">
        <f t="shared" si="59"/>
        <v>0.2620865139949109</v>
      </c>
      <c r="AN52" s="3">
        <f t="shared" si="59"/>
        <v>0.2256784434203789</v>
      </c>
      <c r="AO52" s="3">
        <f t="shared" si="59"/>
        <v>5.4417413572343198E-2</v>
      </c>
      <c r="AP52" s="3">
        <f t="shared" si="59"/>
        <v>0.12687052700065071</v>
      </c>
      <c r="AQ52" s="3">
        <f t="shared" si="59"/>
        <v>9.9016393442622919E-2</v>
      </c>
      <c r="AR52" s="3">
        <f t="shared" si="59"/>
        <v>-2.629523561572511E-2</v>
      </c>
      <c r="AS52" s="3">
        <f t="shared" si="59"/>
        <v>-0.70954090792510893</v>
      </c>
      <c r="AT52" s="3">
        <f t="shared" si="59"/>
        <v>-1</v>
      </c>
      <c r="AU52" s="3">
        <f t="shared" si="59"/>
        <v>-1</v>
      </c>
      <c r="AV52" s="3">
        <f t="shared" si="59"/>
        <v>-1</v>
      </c>
      <c r="AW52" s="3">
        <f t="shared" si="59"/>
        <v>-1</v>
      </c>
      <c r="AX52" s="3">
        <f t="shared" si="59"/>
        <v>-1</v>
      </c>
      <c r="AY52" s="3">
        <f t="shared" si="59"/>
        <v>-1</v>
      </c>
      <c r="AZ52" s="3">
        <f t="shared" si="59"/>
        <v>-1</v>
      </c>
      <c r="BA52" s="3">
        <f t="shared" si="59"/>
        <v>-1</v>
      </c>
      <c r="BB52" s="3">
        <f t="shared" si="59"/>
        <v>-1</v>
      </c>
      <c r="BC52" s="3">
        <f t="shared" si="59"/>
        <v>-1</v>
      </c>
      <c r="BD52" s="3">
        <f t="shared" si="59"/>
        <v>-1</v>
      </c>
      <c r="BE52" s="3">
        <f t="shared" si="59"/>
        <v>-1</v>
      </c>
      <c r="BF52" s="3">
        <f t="shared" si="59"/>
        <v>-1</v>
      </c>
      <c r="BG52" s="3">
        <f t="shared" ref="BG52:BP52" si="64">BG14/BG$15-1</f>
        <v>-1</v>
      </c>
      <c r="BH52" s="3">
        <f t="shared" si="64"/>
        <v>-1</v>
      </c>
      <c r="BI52" s="3">
        <f t="shared" si="64"/>
        <v>-1</v>
      </c>
      <c r="BJ52" s="3">
        <f t="shared" si="64"/>
        <v>-1</v>
      </c>
      <c r="BK52" s="3">
        <f t="shared" si="64"/>
        <v>-1</v>
      </c>
      <c r="BL52" s="3">
        <f t="shared" si="64"/>
        <v>-1</v>
      </c>
      <c r="BM52" s="3">
        <f t="shared" si="64"/>
        <v>-1</v>
      </c>
      <c r="BN52" s="3">
        <f t="shared" si="64"/>
        <v>-1</v>
      </c>
      <c r="BO52" s="3">
        <f t="shared" si="64"/>
        <v>-1</v>
      </c>
      <c r="BP52" s="3">
        <f t="shared" si="64"/>
        <v>-1</v>
      </c>
      <c r="BQ52" s="3">
        <f t="shared" ref="BQ52:BT52" si="65">BQ14/BQ$15-1</f>
        <v>-1</v>
      </c>
      <c r="BR52" s="3">
        <f t="shared" si="65"/>
        <v>-1</v>
      </c>
      <c r="BS52" s="3">
        <f t="shared" si="65"/>
        <v>-1</v>
      </c>
      <c r="BT52" s="3">
        <f t="shared" si="65"/>
        <v>-1</v>
      </c>
    </row>
    <row r="53" spans="1:72" x14ac:dyDescent="0.25">
      <c r="A53" s="38">
        <f t="shared" si="0"/>
        <v>43876</v>
      </c>
      <c r="B53" s="25">
        <f t="shared" si="1"/>
        <v>15</v>
      </c>
      <c r="C53" s="25">
        <f t="shared" si="9"/>
        <v>2</v>
      </c>
      <c r="D53" s="24" t="s">
        <v>2016</v>
      </c>
      <c r="E53" s="25">
        <v>295</v>
      </c>
      <c r="F53" s="25">
        <v>257</v>
      </c>
      <c r="G53" s="25">
        <v>270</v>
      </c>
      <c r="H53" s="25">
        <v>295</v>
      </c>
      <c r="I53" s="25">
        <v>222</v>
      </c>
      <c r="J53">
        <v>258</v>
      </c>
      <c r="K53" s="34"/>
      <c r="M53" s="38">
        <f t="shared" si="13"/>
        <v>42047</v>
      </c>
      <c r="N53" s="25">
        <f t="shared" si="12"/>
        <v>326</v>
      </c>
      <c r="O53" s="25">
        <f t="shared" si="10"/>
        <v>4</v>
      </c>
      <c r="P53" s="25">
        <f t="shared" si="3"/>
        <v>2015</v>
      </c>
      <c r="Q53" s="25">
        <v>7</v>
      </c>
    </row>
    <row r="54" spans="1:72" x14ac:dyDescent="0.25">
      <c r="A54" s="38">
        <f t="shared" si="0"/>
        <v>43877</v>
      </c>
      <c r="B54" s="25">
        <f t="shared" si="1"/>
        <v>16</v>
      </c>
      <c r="C54" s="25">
        <f t="shared" si="9"/>
        <v>2</v>
      </c>
      <c r="D54" s="24" t="s">
        <v>2017</v>
      </c>
      <c r="E54" s="25">
        <v>296</v>
      </c>
      <c r="F54" s="25">
        <v>249</v>
      </c>
      <c r="G54" s="25">
        <v>287</v>
      </c>
      <c r="H54" s="25">
        <v>309</v>
      </c>
      <c r="I54" s="25">
        <v>253</v>
      </c>
      <c r="J54">
        <v>253</v>
      </c>
      <c r="K54" s="34"/>
      <c r="M54" s="38">
        <f t="shared" si="13"/>
        <v>42048</v>
      </c>
      <c r="N54" s="25">
        <f t="shared" si="12"/>
        <v>267</v>
      </c>
      <c r="O54" s="25">
        <f t="shared" si="10"/>
        <v>5</v>
      </c>
      <c r="P54" s="25">
        <f t="shared" si="3"/>
        <v>2015</v>
      </c>
      <c r="Q54" s="25">
        <v>7</v>
      </c>
    </row>
    <row r="55" spans="1:72" x14ac:dyDescent="0.25">
      <c r="A55" s="38">
        <f t="shared" si="0"/>
        <v>43878</v>
      </c>
      <c r="B55" s="25">
        <f t="shared" si="1"/>
        <v>17</v>
      </c>
      <c r="C55" s="25">
        <f t="shared" si="9"/>
        <v>2</v>
      </c>
      <c r="D55" s="24" t="s">
        <v>2018</v>
      </c>
      <c r="E55" s="25">
        <v>296</v>
      </c>
      <c r="F55" s="25">
        <v>279</v>
      </c>
      <c r="G55" s="25">
        <v>305</v>
      </c>
      <c r="H55" s="25">
        <v>279</v>
      </c>
      <c r="I55" s="25">
        <v>228</v>
      </c>
      <c r="J55">
        <v>268</v>
      </c>
      <c r="K55" s="34"/>
      <c r="M55" s="38">
        <f t="shared" si="13"/>
        <v>42049</v>
      </c>
      <c r="N55" s="25">
        <f t="shared" si="12"/>
        <v>266</v>
      </c>
      <c r="O55" s="25">
        <f t="shared" si="10"/>
        <v>6</v>
      </c>
      <c r="P55" s="25">
        <f t="shared" si="3"/>
        <v>2015</v>
      </c>
      <c r="Q55" s="25">
        <v>7</v>
      </c>
    </row>
    <row r="56" spans="1:72" x14ac:dyDescent="0.25">
      <c r="A56" s="38">
        <f t="shared" si="0"/>
        <v>43879</v>
      </c>
      <c r="B56" s="25">
        <f t="shared" si="1"/>
        <v>18</v>
      </c>
      <c r="C56" s="25">
        <f t="shared" si="9"/>
        <v>2</v>
      </c>
      <c r="D56" s="24" t="s">
        <v>2019</v>
      </c>
      <c r="E56" s="25">
        <v>304</v>
      </c>
      <c r="F56" s="25">
        <v>244</v>
      </c>
      <c r="G56" s="25">
        <v>297</v>
      </c>
      <c r="H56" s="25">
        <v>265</v>
      </c>
      <c r="I56" s="25">
        <v>248</v>
      </c>
      <c r="J56">
        <v>258</v>
      </c>
      <c r="K56" s="34"/>
      <c r="M56" s="38">
        <f t="shared" si="13"/>
        <v>42050</v>
      </c>
      <c r="N56" s="25">
        <f t="shared" si="12"/>
        <v>295</v>
      </c>
      <c r="O56" s="25">
        <f t="shared" si="10"/>
        <v>7</v>
      </c>
      <c r="P56" s="25">
        <f t="shared" si="3"/>
        <v>2015</v>
      </c>
      <c r="Q56" s="25">
        <v>7</v>
      </c>
    </row>
    <row r="57" spans="1:72" x14ac:dyDescent="0.25">
      <c r="A57" s="38">
        <f t="shared" si="0"/>
        <v>43880</v>
      </c>
      <c r="B57" s="25">
        <f t="shared" si="1"/>
        <v>19</v>
      </c>
      <c r="C57" s="25">
        <f t="shared" si="9"/>
        <v>2</v>
      </c>
      <c r="D57" s="24" t="s">
        <v>2020</v>
      </c>
      <c r="E57" s="25">
        <v>290</v>
      </c>
      <c r="F57" s="25">
        <v>268</v>
      </c>
      <c r="G57" s="25">
        <v>293</v>
      </c>
      <c r="H57" s="25">
        <v>301</v>
      </c>
      <c r="I57" s="25">
        <v>293</v>
      </c>
      <c r="J57">
        <v>264</v>
      </c>
      <c r="K57" s="34"/>
      <c r="M57" s="38">
        <f t="shared" si="13"/>
        <v>42051</v>
      </c>
      <c r="N57" s="25">
        <f t="shared" si="12"/>
        <v>296</v>
      </c>
      <c r="O57" s="25">
        <f t="shared" si="10"/>
        <v>1</v>
      </c>
      <c r="P57" s="25">
        <f t="shared" si="3"/>
        <v>2015</v>
      </c>
      <c r="Q57" s="25">
        <v>8</v>
      </c>
    </row>
    <row r="58" spans="1:72" x14ac:dyDescent="0.25">
      <c r="A58" s="38">
        <f t="shared" si="0"/>
        <v>43881</v>
      </c>
      <c r="B58" s="25">
        <f t="shared" si="1"/>
        <v>20</v>
      </c>
      <c r="C58" s="25">
        <f t="shared" si="9"/>
        <v>2</v>
      </c>
      <c r="D58" s="24" t="s">
        <v>2021</v>
      </c>
      <c r="E58" s="25">
        <v>337</v>
      </c>
      <c r="F58" s="25">
        <v>279</v>
      </c>
      <c r="G58" s="25">
        <v>292</v>
      </c>
      <c r="H58" s="25">
        <v>291</v>
      </c>
      <c r="I58" s="25">
        <v>261</v>
      </c>
      <c r="J58">
        <v>256</v>
      </c>
      <c r="K58" s="34"/>
      <c r="M58" s="38">
        <f t="shared" si="13"/>
        <v>42052</v>
      </c>
      <c r="N58" s="25">
        <f t="shared" si="12"/>
        <v>296</v>
      </c>
      <c r="O58" s="25">
        <f t="shared" si="10"/>
        <v>2</v>
      </c>
      <c r="P58" s="25">
        <f t="shared" si="3"/>
        <v>2015</v>
      </c>
      <c r="Q58" s="25">
        <v>8</v>
      </c>
    </row>
    <row r="59" spans="1:72" x14ac:dyDescent="0.25">
      <c r="A59" s="38">
        <f t="shared" si="0"/>
        <v>43882</v>
      </c>
      <c r="B59" s="25">
        <f t="shared" si="1"/>
        <v>21</v>
      </c>
      <c r="C59" s="25">
        <f t="shared" si="9"/>
        <v>2</v>
      </c>
      <c r="D59" s="24" t="s">
        <v>2022</v>
      </c>
      <c r="E59" s="25">
        <v>288</v>
      </c>
      <c r="F59" s="25">
        <v>262</v>
      </c>
      <c r="G59" s="25">
        <v>310</v>
      </c>
      <c r="H59" s="25">
        <v>331</v>
      </c>
      <c r="I59" s="25">
        <v>265</v>
      </c>
      <c r="J59">
        <v>226</v>
      </c>
      <c r="K59" s="34"/>
      <c r="M59" s="38">
        <f t="shared" si="13"/>
        <v>42053</v>
      </c>
      <c r="N59" s="25">
        <f t="shared" si="12"/>
        <v>304</v>
      </c>
      <c r="O59" s="25">
        <f t="shared" si="10"/>
        <v>3</v>
      </c>
      <c r="P59" s="25">
        <f t="shared" si="3"/>
        <v>2015</v>
      </c>
      <c r="Q59" s="25">
        <v>8</v>
      </c>
    </row>
    <row r="60" spans="1:72" x14ac:dyDescent="0.25">
      <c r="A60" s="38">
        <f t="shared" si="0"/>
        <v>43883</v>
      </c>
      <c r="B60" s="25">
        <f t="shared" si="1"/>
        <v>22</v>
      </c>
      <c r="C60" s="25">
        <f t="shared" si="9"/>
        <v>2</v>
      </c>
      <c r="D60" s="24" t="s">
        <v>2023</v>
      </c>
      <c r="E60" s="25">
        <v>296</v>
      </c>
      <c r="F60" s="25">
        <v>255</v>
      </c>
      <c r="G60" s="25">
        <v>294</v>
      </c>
      <c r="H60" s="25">
        <v>303</v>
      </c>
      <c r="I60" s="25">
        <v>273</v>
      </c>
      <c r="J60">
        <v>260</v>
      </c>
      <c r="K60" s="34"/>
      <c r="M60" s="38">
        <f t="shared" si="13"/>
        <v>42054</v>
      </c>
      <c r="N60" s="25">
        <f t="shared" si="12"/>
        <v>290</v>
      </c>
      <c r="O60" s="25">
        <f t="shared" si="10"/>
        <v>4</v>
      </c>
      <c r="P60" s="25">
        <f t="shared" si="3"/>
        <v>2015</v>
      </c>
      <c r="Q60" s="25">
        <v>8</v>
      </c>
    </row>
    <row r="61" spans="1:72" x14ac:dyDescent="0.25">
      <c r="A61" s="38">
        <f t="shared" si="0"/>
        <v>43884</v>
      </c>
      <c r="B61" s="25">
        <f t="shared" si="1"/>
        <v>23</v>
      </c>
      <c r="C61" s="25">
        <f t="shared" si="9"/>
        <v>2</v>
      </c>
      <c r="D61" s="24" t="s">
        <v>2024</v>
      </c>
      <c r="E61" s="25">
        <v>293</v>
      </c>
      <c r="F61" s="25">
        <v>272</v>
      </c>
      <c r="G61" s="25">
        <v>317</v>
      </c>
      <c r="H61" s="25">
        <v>319</v>
      </c>
      <c r="I61" s="25">
        <v>242</v>
      </c>
      <c r="J61">
        <v>242</v>
      </c>
      <c r="K61" s="34"/>
      <c r="M61" s="38">
        <f t="shared" si="13"/>
        <v>42055</v>
      </c>
      <c r="N61" s="25">
        <f t="shared" si="12"/>
        <v>337</v>
      </c>
      <c r="O61" s="25">
        <f t="shared" si="10"/>
        <v>5</v>
      </c>
      <c r="P61" s="25">
        <f t="shared" si="3"/>
        <v>2015</v>
      </c>
      <c r="Q61" s="25">
        <v>8</v>
      </c>
    </row>
    <row r="62" spans="1:72" x14ac:dyDescent="0.25">
      <c r="A62" s="38">
        <f t="shared" si="0"/>
        <v>43885</v>
      </c>
      <c r="B62" s="25">
        <f t="shared" si="1"/>
        <v>24</v>
      </c>
      <c r="C62" s="25">
        <f t="shared" si="9"/>
        <v>2</v>
      </c>
      <c r="D62" s="24" t="s">
        <v>2025</v>
      </c>
      <c r="E62" s="25">
        <v>322</v>
      </c>
      <c r="F62" s="25">
        <v>266</v>
      </c>
      <c r="G62" s="25">
        <v>281</v>
      </c>
      <c r="H62" s="25">
        <v>287</v>
      </c>
      <c r="I62" s="25">
        <v>238</v>
      </c>
      <c r="J62">
        <v>264</v>
      </c>
      <c r="K62" s="34"/>
      <c r="M62" s="38">
        <f t="shared" si="13"/>
        <v>42056</v>
      </c>
      <c r="N62" s="25">
        <f t="shared" si="12"/>
        <v>288</v>
      </c>
      <c r="O62" s="25">
        <f t="shared" si="10"/>
        <v>6</v>
      </c>
      <c r="P62" s="25">
        <f t="shared" si="3"/>
        <v>2015</v>
      </c>
      <c r="Q62" s="25">
        <v>8</v>
      </c>
    </row>
    <row r="63" spans="1:72" x14ac:dyDescent="0.25">
      <c r="A63" s="38">
        <f t="shared" si="0"/>
        <v>43886</v>
      </c>
      <c r="B63" s="25">
        <f t="shared" si="1"/>
        <v>25</v>
      </c>
      <c r="C63" s="25">
        <f t="shared" si="9"/>
        <v>2</v>
      </c>
      <c r="D63" s="24" t="s">
        <v>2026</v>
      </c>
      <c r="E63" s="25">
        <v>323</v>
      </c>
      <c r="F63" s="25">
        <v>272</v>
      </c>
      <c r="G63" s="25">
        <v>284</v>
      </c>
      <c r="H63" s="25">
        <v>284</v>
      </c>
      <c r="I63" s="25">
        <v>278</v>
      </c>
      <c r="J63">
        <v>262</v>
      </c>
      <c r="K63" s="34"/>
      <c r="M63" s="38">
        <f t="shared" si="13"/>
        <v>42057</v>
      </c>
      <c r="N63" s="25">
        <f t="shared" si="12"/>
        <v>296</v>
      </c>
      <c r="O63" s="25">
        <f t="shared" si="10"/>
        <v>7</v>
      </c>
      <c r="P63" s="25">
        <f t="shared" si="3"/>
        <v>2015</v>
      </c>
      <c r="Q63" s="25">
        <v>8</v>
      </c>
    </row>
    <row r="64" spans="1:72" x14ac:dyDescent="0.25">
      <c r="A64" s="38">
        <f t="shared" si="0"/>
        <v>43887</v>
      </c>
      <c r="B64" s="25">
        <f t="shared" si="1"/>
        <v>26</v>
      </c>
      <c r="C64" s="25">
        <f t="shared" si="9"/>
        <v>2</v>
      </c>
      <c r="D64" s="24" t="s">
        <v>2027</v>
      </c>
      <c r="E64" s="25">
        <v>303</v>
      </c>
      <c r="F64" s="25">
        <v>261</v>
      </c>
      <c r="G64" s="25">
        <v>291</v>
      </c>
      <c r="H64" s="25">
        <v>335</v>
      </c>
      <c r="I64" s="25">
        <v>241</v>
      </c>
      <c r="J64">
        <v>258</v>
      </c>
      <c r="K64" s="34"/>
      <c r="M64" s="38">
        <f t="shared" si="13"/>
        <v>42058</v>
      </c>
      <c r="N64" s="25">
        <f t="shared" si="12"/>
        <v>293</v>
      </c>
      <c r="O64" s="25">
        <f t="shared" si="10"/>
        <v>1</v>
      </c>
      <c r="P64" s="25">
        <f t="shared" si="3"/>
        <v>2015</v>
      </c>
      <c r="Q64" s="25">
        <v>9</v>
      </c>
    </row>
    <row r="65" spans="1:17" x14ac:dyDescent="0.25">
      <c r="A65" s="38">
        <f t="shared" si="0"/>
        <v>43888</v>
      </c>
      <c r="B65" s="25">
        <f t="shared" si="1"/>
        <v>27</v>
      </c>
      <c r="C65" s="25">
        <f t="shared" si="9"/>
        <v>2</v>
      </c>
      <c r="D65" s="24" t="s">
        <v>2028</v>
      </c>
      <c r="E65" s="25">
        <v>296</v>
      </c>
      <c r="F65" s="25">
        <v>263</v>
      </c>
      <c r="G65" s="25">
        <v>254</v>
      </c>
      <c r="H65" s="25">
        <v>301</v>
      </c>
      <c r="I65" s="25">
        <v>241</v>
      </c>
      <c r="J65">
        <v>255</v>
      </c>
      <c r="K65" s="34"/>
      <c r="M65" s="38">
        <f t="shared" si="13"/>
        <v>42059</v>
      </c>
      <c r="N65" s="25">
        <f t="shared" si="12"/>
        <v>322</v>
      </c>
      <c r="O65" s="25">
        <f t="shared" si="10"/>
        <v>2</v>
      </c>
      <c r="P65" s="25">
        <f t="shared" si="3"/>
        <v>2015</v>
      </c>
      <c r="Q65" s="25">
        <v>9</v>
      </c>
    </row>
    <row r="66" spans="1:17" x14ac:dyDescent="0.25">
      <c r="A66" s="38">
        <f t="shared" si="0"/>
        <v>43889</v>
      </c>
      <c r="B66" s="25">
        <f t="shared" si="1"/>
        <v>28</v>
      </c>
      <c r="C66" s="25">
        <f t="shared" si="9"/>
        <v>2</v>
      </c>
      <c r="D66" s="24" t="s">
        <v>2029</v>
      </c>
      <c r="E66" s="25">
        <v>265</v>
      </c>
      <c r="F66" s="25">
        <v>256</v>
      </c>
      <c r="G66" s="25">
        <v>299</v>
      </c>
      <c r="H66" s="25">
        <v>304</v>
      </c>
      <c r="I66" s="25">
        <v>258</v>
      </c>
      <c r="J66">
        <v>232</v>
      </c>
      <c r="K66" s="34"/>
      <c r="M66" s="38">
        <f t="shared" si="13"/>
        <v>42060</v>
      </c>
      <c r="N66" s="25">
        <f t="shared" si="12"/>
        <v>323</v>
      </c>
      <c r="O66" s="25">
        <f t="shared" si="10"/>
        <v>3</v>
      </c>
      <c r="P66" s="25">
        <f t="shared" si="3"/>
        <v>2015</v>
      </c>
      <c r="Q66" s="25">
        <v>9</v>
      </c>
    </row>
    <row r="67" spans="1:17" x14ac:dyDescent="0.25">
      <c r="A67" s="38">
        <f t="shared" si="0"/>
        <v>43890</v>
      </c>
      <c r="B67" s="25">
        <f t="shared" si="1"/>
        <v>29</v>
      </c>
      <c r="C67" s="25">
        <f t="shared" si="9"/>
        <v>2</v>
      </c>
      <c r="D67" s="24" t="s">
        <v>2030</v>
      </c>
      <c r="E67" s="25">
        <v>0</v>
      </c>
      <c r="F67" s="25">
        <v>243</v>
      </c>
      <c r="G67" s="25">
        <v>0</v>
      </c>
      <c r="H67" s="25">
        <v>0</v>
      </c>
      <c r="I67" s="25">
        <v>0</v>
      </c>
      <c r="J67">
        <v>244</v>
      </c>
      <c r="K67" s="34"/>
      <c r="M67" s="38">
        <f t="shared" si="13"/>
        <v>42061</v>
      </c>
      <c r="N67" s="25">
        <f t="shared" si="12"/>
        <v>303</v>
      </c>
      <c r="O67" s="25">
        <f t="shared" si="10"/>
        <v>4</v>
      </c>
      <c r="P67" s="25">
        <f t="shared" si="3"/>
        <v>2015</v>
      </c>
      <c r="Q67" s="25">
        <v>9</v>
      </c>
    </row>
    <row r="68" spans="1:17" x14ac:dyDescent="0.25">
      <c r="A68" s="38">
        <f t="shared" si="0"/>
        <v>43891</v>
      </c>
      <c r="B68" s="25">
        <f t="shared" si="1"/>
        <v>1</v>
      </c>
      <c r="C68" s="25">
        <v>3</v>
      </c>
      <c r="D68" s="24" t="s">
        <v>2031</v>
      </c>
      <c r="E68" s="25">
        <v>274</v>
      </c>
      <c r="F68" s="25">
        <v>231</v>
      </c>
      <c r="G68" s="25">
        <v>318</v>
      </c>
      <c r="H68" s="25">
        <v>330</v>
      </c>
      <c r="I68" s="25">
        <v>268</v>
      </c>
      <c r="J68">
        <v>263</v>
      </c>
      <c r="K68" s="34"/>
      <c r="M68" s="38">
        <f t="shared" si="13"/>
        <v>42062</v>
      </c>
      <c r="N68" s="25">
        <f t="shared" si="12"/>
        <v>296</v>
      </c>
      <c r="O68" s="25">
        <f t="shared" si="10"/>
        <v>5</v>
      </c>
      <c r="P68" s="25">
        <f t="shared" si="3"/>
        <v>2015</v>
      </c>
      <c r="Q68" s="25">
        <v>9</v>
      </c>
    </row>
    <row r="69" spans="1:17" x14ac:dyDescent="0.25">
      <c r="A69" s="38">
        <f t="shared" si="0"/>
        <v>43892</v>
      </c>
      <c r="B69" s="25">
        <f t="shared" si="1"/>
        <v>2</v>
      </c>
      <c r="C69" s="25">
        <f t="shared" si="9"/>
        <v>3</v>
      </c>
      <c r="D69" s="24" t="s">
        <v>2032</v>
      </c>
      <c r="E69" s="25">
        <v>295</v>
      </c>
      <c r="F69" s="25">
        <v>249</v>
      </c>
      <c r="G69" s="25">
        <v>274</v>
      </c>
      <c r="H69" s="25">
        <v>303</v>
      </c>
      <c r="I69" s="25">
        <v>262</v>
      </c>
      <c r="J69">
        <v>238</v>
      </c>
      <c r="K69" s="34"/>
      <c r="M69" s="38">
        <f t="shared" si="13"/>
        <v>42063</v>
      </c>
      <c r="N69" s="25">
        <f t="shared" si="12"/>
        <v>265</v>
      </c>
      <c r="O69" s="25">
        <f t="shared" si="10"/>
        <v>6</v>
      </c>
      <c r="P69" s="25">
        <f t="shared" si="3"/>
        <v>2015</v>
      </c>
      <c r="Q69" s="25">
        <v>9</v>
      </c>
    </row>
    <row r="70" spans="1:17" x14ac:dyDescent="0.25">
      <c r="A70" s="38">
        <f t="shared" si="0"/>
        <v>43893</v>
      </c>
      <c r="B70" s="25">
        <f t="shared" si="1"/>
        <v>3</v>
      </c>
      <c r="C70" s="25">
        <f t="shared" si="9"/>
        <v>3</v>
      </c>
      <c r="D70" s="24" t="s">
        <v>2033</v>
      </c>
      <c r="E70" s="25">
        <v>310</v>
      </c>
      <c r="F70" s="25">
        <v>303</v>
      </c>
      <c r="G70" s="25">
        <v>315</v>
      </c>
      <c r="H70" s="25">
        <v>304</v>
      </c>
      <c r="I70" s="25">
        <v>224</v>
      </c>
      <c r="J70">
        <v>261</v>
      </c>
      <c r="K70" s="34"/>
      <c r="M70" s="38">
        <f t="shared" si="13"/>
        <v>42064</v>
      </c>
      <c r="N70" s="25">
        <f t="shared" si="12"/>
        <v>274</v>
      </c>
      <c r="O70" s="25">
        <f t="shared" si="10"/>
        <v>7</v>
      </c>
      <c r="P70" s="25">
        <f t="shared" si="3"/>
        <v>2015</v>
      </c>
      <c r="Q70" s="25">
        <v>9</v>
      </c>
    </row>
    <row r="71" spans="1:17" x14ac:dyDescent="0.25">
      <c r="A71" s="38">
        <f t="shared" si="0"/>
        <v>43894</v>
      </c>
      <c r="B71" s="25">
        <f t="shared" si="1"/>
        <v>4</v>
      </c>
      <c r="C71" s="25">
        <f t="shared" si="9"/>
        <v>3</v>
      </c>
      <c r="D71" s="24" t="s">
        <v>2034</v>
      </c>
      <c r="E71" s="25">
        <v>298</v>
      </c>
      <c r="F71" s="25">
        <v>305</v>
      </c>
      <c r="G71" s="25">
        <v>277</v>
      </c>
      <c r="H71" s="25">
        <v>310</v>
      </c>
      <c r="I71" s="25">
        <v>253</v>
      </c>
      <c r="J71">
        <v>289</v>
      </c>
      <c r="K71" s="34"/>
      <c r="M71" s="38">
        <f t="shared" si="13"/>
        <v>42065</v>
      </c>
      <c r="N71" s="25">
        <f t="shared" si="12"/>
        <v>295</v>
      </c>
      <c r="O71" s="25">
        <f t="shared" si="10"/>
        <v>1</v>
      </c>
      <c r="P71" s="25">
        <f t="shared" si="3"/>
        <v>2015</v>
      </c>
      <c r="Q71" s="25">
        <v>10</v>
      </c>
    </row>
    <row r="72" spans="1:17" x14ac:dyDescent="0.25">
      <c r="A72" s="38">
        <f t="shared" si="0"/>
        <v>43895</v>
      </c>
      <c r="B72" s="25">
        <f t="shared" si="1"/>
        <v>5</v>
      </c>
      <c r="C72" s="25">
        <f t="shared" si="9"/>
        <v>3</v>
      </c>
      <c r="D72" s="24" t="s">
        <v>2035</v>
      </c>
      <c r="E72" s="25">
        <v>295</v>
      </c>
      <c r="F72" s="25">
        <v>268</v>
      </c>
      <c r="G72" s="25">
        <v>252</v>
      </c>
      <c r="H72" s="25">
        <v>323</v>
      </c>
      <c r="I72" s="25">
        <v>254</v>
      </c>
      <c r="J72">
        <v>281</v>
      </c>
      <c r="K72" s="34"/>
      <c r="M72" s="38">
        <f t="shared" si="13"/>
        <v>42066</v>
      </c>
      <c r="N72" s="25">
        <f t="shared" si="12"/>
        <v>310</v>
      </c>
      <c r="O72" s="25">
        <f t="shared" si="10"/>
        <v>2</v>
      </c>
      <c r="P72" s="25">
        <f t="shared" si="3"/>
        <v>2015</v>
      </c>
      <c r="Q72" s="25">
        <v>10</v>
      </c>
    </row>
    <row r="73" spans="1:17" x14ac:dyDescent="0.25">
      <c r="A73" s="38">
        <f t="shared" ref="A73:A136" si="66">DATE(2020,C73,B73)</f>
        <v>43896</v>
      </c>
      <c r="B73" s="25">
        <f t="shared" ref="B73:B136" si="67">VALUE(TRIM(LEFT(D73,2)))</f>
        <v>6</v>
      </c>
      <c r="C73" s="25">
        <f t="shared" si="9"/>
        <v>3</v>
      </c>
      <c r="D73" s="24" t="s">
        <v>2036</v>
      </c>
      <c r="E73" s="25">
        <v>313</v>
      </c>
      <c r="F73" s="25">
        <v>262</v>
      </c>
      <c r="G73" s="25">
        <v>293</v>
      </c>
      <c r="H73" s="25">
        <v>329</v>
      </c>
      <c r="I73" s="25">
        <v>250</v>
      </c>
      <c r="J73">
        <v>250</v>
      </c>
      <c r="K73" s="34"/>
      <c r="M73" s="38">
        <f t="shared" si="13"/>
        <v>42067</v>
      </c>
      <c r="N73" s="25">
        <f t="shared" si="12"/>
        <v>298</v>
      </c>
      <c r="O73" s="25">
        <f t="shared" si="10"/>
        <v>3</v>
      </c>
      <c r="P73" s="25">
        <f t="shared" ref="P73:P136" si="68">IF(O73=1,YEAR($M76),P72)</f>
        <v>2015</v>
      </c>
      <c r="Q73" s="25">
        <v>10</v>
      </c>
    </row>
    <row r="74" spans="1:17" x14ac:dyDescent="0.25">
      <c r="A74" s="38">
        <f t="shared" si="66"/>
        <v>43897</v>
      </c>
      <c r="B74" s="25">
        <f t="shared" si="67"/>
        <v>7</v>
      </c>
      <c r="C74" s="25">
        <f t="shared" ref="C74:C137" si="69">C73</f>
        <v>3</v>
      </c>
      <c r="D74" s="24" t="s">
        <v>2037</v>
      </c>
      <c r="E74" s="25">
        <v>273</v>
      </c>
      <c r="F74" s="25">
        <v>285</v>
      </c>
      <c r="G74" s="25">
        <v>259</v>
      </c>
      <c r="H74" s="25">
        <v>309</v>
      </c>
      <c r="I74" s="25">
        <v>240</v>
      </c>
      <c r="J74">
        <v>266</v>
      </c>
      <c r="K74" s="34"/>
      <c r="M74" s="38">
        <f t="shared" si="13"/>
        <v>42068</v>
      </c>
      <c r="N74" s="25">
        <f t="shared" si="12"/>
        <v>295</v>
      </c>
      <c r="O74" s="25">
        <f t="shared" ref="O74:O137" si="70">MOD(O73,7)+1</f>
        <v>4</v>
      </c>
      <c r="P74" s="25">
        <f t="shared" si="68"/>
        <v>2015</v>
      </c>
      <c r="Q74" s="25">
        <v>10</v>
      </c>
    </row>
    <row r="75" spans="1:17" x14ac:dyDescent="0.25">
      <c r="A75" s="38">
        <f t="shared" si="66"/>
        <v>43898</v>
      </c>
      <c r="B75" s="25">
        <f t="shared" si="67"/>
        <v>8</v>
      </c>
      <c r="C75" s="25">
        <f t="shared" si="69"/>
        <v>3</v>
      </c>
      <c r="D75" s="24" t="s">
        <v>2038</v>
      </c>
      <c r="E75" s="25">
        <v>257</v>
      </c>
      <c r="F75" s="25">
        <v>256</v>
      </c>
      <c r="G75" s="25">
        <v>264</v>
      </c>
      <c r="H75" s="25">
        <v>334</v>
      </c>
      <c r="I75" s="25">
        <v>215</v>
      </c>
      <c r="J75">
        <v>240</v>
      </c>
      <c r="K75" s="34"/>
      <c r="M75" s="38">
        <f t="shared" si="13"/>
        <v>42069</v>
      </c>
      <c r="N75" s="25">
        <f t="shared" ref="N75:N138" si="71">VLOOKUP(DATE(2020,MONTH($M75),DAY($M75)),$A$8:$K$374,YEAR($M75)-2010,FALSE)</f>
        <v>313</v>
      </c>
      <c r="O75" s="25">
        <f t="shared" si="70"/>
        <v>5</v>
      </c>
      <c r="P75" s="25">
        <f t="shared" si="68"/>
        <v>2015</v>
      </c>
      <c r="Q75" s="25">
        <v>10</v>
      </c>
    </row>
    <row r="76" spans="1:17" x14ac:dyDescent="0.25">
      <c r="A76" s="38">
        <f t="shared" si="66"/>
        <v>43899</v>
      </c>
      <c r="B76" s="25">
        <f t="shared" si="67"/>
        <v>9</v>
      </c>
      <c r="C76" s="25">
        <f t="shared" si="69"/>
        <v>3</v>
      </c>
      <c r="D76" s="24" t="s">
        <v>2039</v>
      </c>
      <c r="E76" s="25">
        <v>297</v>
      </c>
      <c r="F76" s="25">
        <v>268</v>
      </c>
      <c r="G76" s="25">
        <v>267</v>
      </c>
      <c r="H76" s="25">
        <v>311</v>
      </c>
      <c r="I76" s="25">
        <v>238</v>
      </c>
      <c r="J76">
        <v>248</v>
      </c>
      <c r="K76" s="34"/>
      <c r="M76" s="38">
        <f t="shared" si="13"/>
        <v>42070</v>
      </c>
      <c r="N76" s="25">
        <f t="shared" si="71"/>
        <v>273</v>
      </c>
      <c r="O76" s="25">
        <f t="shared" si="70"/>
        <v>6</v>
      </c>
      <c r="P76" s="25">
        <f t="shared" si="68"/>
        <v>2015</v>
      </c>
      <c r="Q76" s="25">
        <v>10</v>
      </c>
    </row>
    <row r="77" spans="1:17" x14ac:dyDescent="0.25">
      <c r="A77" s="38">
        <f t="shared" si="66"/>
        <v>43900</v>
      </c>
      <c r="B77" s="25">
        <f t="shared" si="67"/>
        <v>10</v>
      </c>
      <c r="C77" s="25">
        <f t="shared" si="69"/>
        <v>3</v>
      </c>
      <c r="D77" s="24" t="s">
        <v>2040</v>
      </c>
      <c r="E77" s="25">
        <v>295</v>
      </c>
      <c r="F77" s="25">
        <v>253</v>
      </c>
      <c r="G77" s="25">
        <v>261</v>
      </c>
      <c r="H77" s="25">
        <v>305</v>
      </c>
      <c r="I77" s="25">
        <v>240</v>
      </c>
      <c r="J77">
        <v>257</v>
      </c>
      <c r="K77" s="34"/>
      <c r="M77" s="38">
        <f t="shared" ref="M77:M140" si="72">M76+1</f>
        <v>42071</v>
      </c>
      <c r="N77" s="25">
        <f t="shared" si="71"/>
        <v>257</v>
      </c>
      <c r="O77" s="25">
        <f t="shared" si="70"/>
        <v>7</v>
      </c>
      <c r="P77" s="25">
        <f t="shared" si="68"/>
        <v>2015</v>
      </c>
      <c r="Q77" s="25">
        <v>10</v>
      </c>
    </row>
    <row r="78" spans="1:17" x14ac:dyDescent="0.25">
      <c r="A78" s="38">
        <f t="shared" si="66"/>
        <v>43901</v>
      </c>
      <c r="B78" s="25">
        <f t="shared" si="67"/>
        <v>11</v>
      </c>
      <c r="C78" s="25">
        <f t="shared" si="69"/>
        <v>3</v>
      </c>
      <c r="D78" s="24" t="s">
        <v>2041</v>
      </c>
      <c r="E78" s="25">
        <v>263</v>
      </c>
      <c r="F78" s="25">
        <v>261</v>
      </c>
      <c r="G78" s="25">
        <v>245</v>
      </c>
      <c r="H78" s="25">
        <v>293</v>
      </c>
      <c r="I78" s="25">
        <v>251</v>
      </c>
      <c r="J78">
        <v>234</v>
      </c>
      <c r="K78" s="34"/>
      <c r="M78" s="38">
        <f t="shared" si="72"/>
        <v>42072</v>
      </c>
      <c r="N78" s="25">
        <f t="shared" si="71"/>
        <v>297</v>
      </c>
      <c r="O78" s="25">
        <f t="shared" si="70"/>
        <v>1</v>
      </c>
      <c r="P78" s="25">
        <f t="shared" si="68"/>
        <v>2015</v>
      </c>
      <c r="Q78" s="25">
        <v>11</v>
      </c>
    </row>
    <row r="79" spans="1:17" x14ac:dyDescent="0.25">
      <c r="A79" s="38">
        <f t="shared" si="66"/>
        <v>43902</v>
      </c>
      <c r="B79" s="25">
        <f t="shared" si="67"/>
        <v>12</v>
      </c>
      <c r="C79" s="25">
        <f t="shared" si="69"/>
        <v>3</v>
      </c>
      <c r="D79" s="24" t="s">
        <v>2042</v>
      </c>
      <c r="E79" s="25">
        <v>283</v>
      </c>
      <c r="F79" s="25">
        <v>232</v>
      </c>
      <c r="G79" s="25">
        <v>241</v>
      </c>
      <c r="H79" s="25">
        <v>318</v>
      </c>
      <c r="I79" s="25">
        <v>266</v>
      </c>
      <c r="J79">
        <v>257</v>
      </c>
      <c r="K79" s="34"/>
      <c r="M79" s="38">
        <f t="shared" si="72"/>
        <v>42073</v>
      </c>
      <c r="N79" s="25">
        <f t="shared" si="71"/>
        <v>295</v>
      </c>
      <c r="O79" s="25">
        <f t="shared" si="70"/>
        <v>2</v>
      </c>
      <c r="P79" s="25">
        <f t="shared" si="68"/>
        <v>2015</v>
      </c>
      <c r="Q79" s="25">
        <v>11</v>
      </c>
    </row>
    <row r="80" spans="1:17" x14ac:dyDescent="0.25">
      <c r="A80" s="38">
        <f t="shared" si="66"/>
        <v>43903</v>
      </c>
      <c r="B80" s="25">
        <f t="shared" si="67"/>
        <v>13</v>
      </c>
      <c r="C80" s="25">
        <f t="shared" si="69"/>
        <v>3</v>
      </c>
      <c r="D80" s="24" t="s">
        <v>2043</v>
      </c>
      <c r="E80" s="25">
        <v>260</v>
      </c>
      <c r="F80" s="25">
        <v>255</v>
      </c>
      <c r="G80" s="25">
        <v>268</v>
      </c>
      <c r="H80" s="25">
        <v>317</v>
      </c>
      <c r="I80" s="25">
        <v>257</v>
      </c>
      <c r="J80">
        <v>242</v>
      </c>
      <c r="K80" s="34"/>
      <c r="M80" s="38">
        <f t="shared" si="72"/>
        <v>42074</v>
      </c>
      <c r="N80" s="25">
        <f t="shared" si="71"/>
        <v>263</v>
      </c>
      <c r="O80" s="25">
        <f t="shared" si="70"/>
        <v>3</v>
      </c>
      <c r="P80" s="25">
        <f t="shared" si="68"/>
        <v>2015</v>
      </c>
      <c r="Q80" s="25">
        <v>11</v>
      </c>
    </row>
    <row r="81" spans="1:17" x14ac:dyDescent="0.25">
      <c r="A81" s="38">
        <f t="shared" si="66"/>
        <v>43904</v>
      </c>
      <c r="B81" s="25">
        <f t="shared" si="67"/>
        <v>14</v>
      </c>
      <c r="C81" s="25">
        <f t="shared" si="69"/>
        <v>3</v>
      </c>
      <c r="D81" s="24" t="s">
        <v>2044</v>
      </c>
      <c r="E81" s="25">
        <v>274</v>
      </c>
      <c r="F81" s="25">
        <v>222</v>
      </c>
      <c r="G81" s="25">
        <v>283</v>
      </c>
      <c r="H81" s="25">
        <v>285</v>
      </c>
      <c r="I81" s="25">
        <v>260</v>
      </c>
      <c r="J81">
        <v>246</v>
      </c>
      <c r="K81" s="34"/>
      <c r="M81" s="38">
        <f t="shared" si="72"/>
        <v>42075</v>
      </c>
      <c r="N81" s="25">
        <f t="shared" si="71"/>
        <v>283</v>
      </c>
      <c r="O81" s="25">
        <f t="shared" si="70"/>
        <v>4</v>
      </c>
      <c r="P81" s="25">
        <f t="shared" si="68"/>
        <v>2015</v>
      </c>
      <c r="Q81" s="25">
        <v>11</v>
      </c>
    </row>
    <row r="82" spans="1:17" x14ac:dyDescent="0.25">
      <c r="A82" s="38">
        <f t="shared" si="66"/>
        <v>43905</v>
      </c>
      <c r="B82" s="25">
        <f t="shared" si="67"/>
        <v>15</v>
      </c>
      <c r="C82" s="25">
        <f t="shared" si="69"/>
        <v>3</v>
      </c>
      <c r="D82" s="24" t="s">
        <v>2045</v>
      </c>
      <c r="E82" s="25">
        <v>260</v>
      </c>
      <c r="F82" s="25">
        <v>255</v>
      </c>
      <c r="G82" s="25">
        <v>260</v>
      </c>
      <c r="H82" s="25">
        <v>297</v>
      </c>
      <c r="I82" s="25">
        <v>294</v>
      </c>
      <c r="J82">
        <v>244</v>
      </c>
      <c r="K82" s="34"/>
      <c r="M82" s="38">
        <f t="shared" si="72"/>
        <v>42076</v>
      </c>
      <c r="N82" s="25">
        <f t="shared" si="71"/>
        <v>260</v>
      </c>
      <c r="O82" s="25">
        <f t="shared" si="70"/>
        <v>5</v>
      </c>
      <c r="P82" s="25">
        <f t="shared" si="68"/>
        <v>2015</v>
      </c>
      <c r="Q82" s="25">
        <v>11</v>
      </c>
    </row>
    <row r="83" spans="1:17" x14ac:dyDescent="0.25">
      <c r="A83" s="38">
        <f t="shared" si="66"/>
        <v>43906</v>
      </c>
      <c r="B83" s="25">
        <f t="shared" si="67"/>
        <v>16</v>
      </c>
      <c r="C83" s="25">
        <f t="shared" si="69"/>
        <v>3</v>
      </c>
      <c r="D83" s="24" t="s">
        <v>2046</v>
      </c>
      <c r="E83" s="25">
        <v>274</v>
      </c>
      <c r="F83" s="25">
        <v>253</v>
      </c>
      <c r="G83" s="25">
        <v>285</v>
      </c>
      <c r="H83" s="25">
        <v>289</v>
      </c>
      <c r="I83" s="25">
        <v>240</v>
      </c>
      <c r="J83">
        <v>293</v>
      </c>
      <c r="K83" s="34"/>
      <c r="M83" s="38">
        <f t="shared" si="72"/>
        <v>42077</v>
      </c>
      <c r="N83" s="25">
        <f t="shared" si="71"/>
        <v>274</v>
      </c>
      <c r="O83" s="25">
        <f t="shared" si="70"/>
        <v>6</v>
      </c>
      <c r="P83" s="25">
        <f t="shared" si="68"/>
        <v>2015</v>
      </c>
      <c r="Q83" s="25">
        <v>11</v>
      </c>
    </row>
    <row r="84" spans="1:17" x14ac:dyDescent="0.25">
      <c r="A84" s="38">
        <f t="shared" si="66"/>
        <v>43907</v>
      </c>
      <c r="B84" s="25">
        <f t="shared" si="67"/>
        <v>17</v>
      </c>
      <c r="C84" s="25">
        <f t="shared" si="69"/>
        <v>3</v>
      </c>
      <c r="D84" s="24" t="s">
        <v>2047</v>
      </c>
      <c r="E84" s="25">
        <v>272</v>
      </c>
      <c r="F84" s="25">
        <v>273</v>
      </c>
      <c r="G84" s="25">
        <v>252</v>
      </c>
      <c r="H84" s="25">
        <v>306</v>
      </c>
      <c r="I84" s="25">
        <v>261</v>
      </c>
      <c r="J84">
        <v>265</v>
      </c>
      <c r="K84" s="34"/>
      <c r="M84" s="38">
        <f t="shared" si="72"/>
        <v>42078</v>
      </c>
      <c r="N84" s="25">
        <f t="shared" si="71"/>
        <v>260</v>
      </c>
      <c r="O84" s="25">
        <f t="shared" si="70"/>
        <v>7</v>
      </c>
      <c r="P84" s="25">
        <f t="shared" si="68"/>
        <v>2015</v>
      </c>
      <c r="Q84" s="25">
        <v>11</v>
      </c>
    </row>
    <row r="85" spans="1:17" x14ac:dyDescent="0.25">
      <c r="A85" s="38">
        <f t="shared" si="66"/>
        <v>43908</v>
      </c>
      <c r="B85" s="25">
        <f t="shared" si="67"/>
        <v>18</v>
      </c>
      <c r="C85" s="25">
        <f t="shared" si="69"/>
        <v>3</v>
      </c>
      <c r="D85" s="24" t="s">
        <v>2048</v>
      </c>
      <c r="E85" s="25">
        <v>258</v>
      </c>
      <c r="F85" s="25">
        <v>264</v>
      </c>
      <c r="G85" s="25">
        <v>264</v>
      </c>
      <c r="H85" s="25">
        <v>277</v>
      </c>
      <c r="I85" s="25">
        <v>225</v>
      </c>
      <c r="J85">
        <v>256</v>
      </c>
      <c r="K85" s="34"/>
      <c r="M85" s="38">
        <f t="shared" si="72"/>
        <v>42079</v>
      </c>
      <c r="N85" s="25">
        <f t="shared" si="71"/>
        <v>274</v>
      </c>
      <c r="O85" s="25">
        <f t="shared" si="70"/>
        <v>1</v>
      </c>
      <c r="P85" s="25">
        <f t="shared" si="68"/>
        <v>2015</v>
      </c>
      <c r="Q85" s="25">
        <v>12</v>
      </c>
    </row>
    <row r="86" spans="1:17" x14ac:dyDescent="0.25">
      <c r="A86" s="38">
        <f t="shared" si="66"/>
        <v>43909</v>
      </c>
      <c r="B86" s="25">
        <f t="shared" si="67"/>
        <v>19</v>
      </c>
      <c r="C86" s="25">
        <f t="shared" si="69"/>
        <v>3</v>
      </c>
      <c r="D86" s="24" t="s">
        <v>2049</v>
      </c>
      <c r="E86" s="25">
        <v>273</v>
      </c>
      <c r="F86" s="25">
        <v>253</v>
      </c>
      <c r="G86" s="25">
        <v>237</v>
      </c>
      <c r="H86" s="25">
        <v>280</v>
      </c>
      <c r="I86" s="25">
        <v>255</v>
      </c>
      <c r="J86">
        <v>235</v>
      </c>
      <c r="K86" s="34"/>
      <c r="M86" s="38">
        <f t="shared" si="72"/>
        <v>42080</v>
      </c>
      <c r="N86" s="25">
        <f t="shared" si="71"/>
        <v>272</v>
      </c>
      <c r="O86" s="25">
        <f t="shared" si="70"/>
        <v>2</v>
      </c>
      <c r="P86" s="25">
        <f t="shared" si="68"/>
        <v>2015</v>
      </c>
      <c r="Q86" s="25">
        <v>12</v>
      </c>
    </row>
    <row r="87" spans="1:17" x14ac:dyDescent="0.25">
      <c r="A87" s="38">
        <f t="shared" si="66"/>
        <v>43910</v>
      </c>
      <c r="B87" s="25">
        <f t="shared" si="67"/>
        <v>20</v>
      </c>
      <c r="C87" s="25">
        <f t="shared" si="69"/>
        <v>3</v>
      </c>
      <c r="D87" s="24" t="s">
        <v>2050</v>
      </c>
      <c r="E87" s="25">
        <v>283</v>
      </c>
      <c r="F87" s="25">
        <v>280</v>
      </c>
      <c r="G87" s="25">
        <v>260</v>
      </c>
      <c r="H87" s="25">
        <v>284</v>
      </c>
      <c r="I87" s="25">
        <v>226</v>
      </c>
      <c r="J87">
        <v>279</v>
      </c>
      <c r="K87" s="34"/>
      <c r="M87" s="38">
        <f t="shared" si="72"/>
        <v>42081</v>
      </c>
      <c r="N87" s="25">
        <f t="shared" si="71"/>
        <v>258</v>
      </c>
      <c r="O87" s="25">
        <f t="shared" si="70"/>
        <v>3</v>
      </c>
      <c r="P87" s="25">
        <f t="shared" si="68"/>
        <v>2015</v>
      </c>
      <c r="Q87" s="25">
        <v>12</v>
      </c>
    </row>
    <row r="88" spans="1:17" x14ac:dyDescent="0.25">
      <c r="A88" s="38">
        <f t="shared" si="66"/>
        <v>43911</v>
      </c>
      <c r="B88" s="25">
        <f t="shared" si="67"/>
        <v>21</v>
      </c>
      <c r="C88" s="25">
        <f t="shared" si="69"/>
        <v>3</v>
      </c>
      <c r="D88" s="24" t="s">
        <v>2051</v>
      </c>
      <c r="E88" s="25">
        <v>250</v>
      </c>
      <c r="F88" s="25">
        <v>265</v>
      </c>
      <c r="G88" s="25">
        <v>242</v>
      </c>
      <c r="H88" s="25">
        <v>309</v>
      </c>
      <c r="I88" s="25">
        <v>228</v>
      </c>
      <c r="J88">
        <v>264</v>
      </c>
      <c r="K88" s="34"/>
      <c r="M88" s="38">
        <f t="shared" si="72"/>
        <v>42082</v>
      </c>
      <c r="N88" s="25">
        <f t="shared" si="71"/>
        <v>273</v>
      </c>
      <c r="O88" s="25">
        <f t="shared" si="70"/>
        <v>4</v>
      </c>
      <c r="P88" s="25">
        <f t="shared" si="68"/>
        <v>2015</v>
      </c>
      <c r="Q88" s="25">
        <v>12</v>
      </c>
    </row>
    <row r="89" spans="1:17" x14ac:dyDescent="0.25">
      <c r="A89" s="38">
        <f t="shared" si="66"/>
        <v>43912</v>
      </c>
      <c r="B89" s="25">
        <f t="shared" si="67"/>
        <v>22</v>
      </c>
      <c r="C89" s="25">
        <f t="shared" si="69"/>
        <v>3</v>
      </c>
      <c r="D89" s="24" t="s">
        <v>2052</v>
      </c>
      <c r="E89" s="25">
        <v>264</v>
      </c>
      <c r="F89" s="25">
        <v>251</v>
      </c>
      <c r="G89" s="25">
        <v>257</v>
      </c>
      <c r="H89" s="25">
        <v>288</v>
      </c>
      <c r="I89" s="25">
        <v>237</v>
      </c>
      <c r="J89">
        <v>270</v>
      </c>
      <c r="K89" s="34"/>
      <c r="M89" s="38">
        <f t="shared" si="72"/>
        <v>42083</v>
      </c>
      <c r="N89" s="25">
        <f t="shared" si="71"/>
        <v>283</v>
      </c>
      <c r="O89" s="25">
        <f t="shared" si="70"/>
        <v>5</v>
      </c>
      <c r="P89" s="25">
        <f t="shared" si="68"/>
        <v>2015</v>
      </c>
      <c r="Q89" s="25">
        <v>12</v>
      </c>
    </row>
    <row r="90" spans="1:17" x14ac:dyDescent="0.25">
      <c r="A90" s="38">
        <f t="shared" si="66"/>
        <v>43913</v>
      </c>
      <c r="B90" s="25">
        <f t="shared" si="67"/>
        <v>23</v>
      </c>
      <c r="C90" s="25">
        <f t="shared" si="69"/>
        <v>3</v>
      </c>
      <c r="D90" s="24" t="s">
        <v>2053</v>
      </c>
      <c r="E90" s="25">
        <v>262</v>
      </c>
      <c r="F90" s="25">
        <v>274</v>
      </c>
      <c r="G90" s="25">
        <v>231</v>
      </c>
      <c r="H90" s="25">
        <v>289</v>
      </c>
      <c r="I90" s="25">
        <v>226</v>
      </c>
      <c r="J90">
        <v>298</v>
      </c>
      <c r="K90" s="34"/>
      <c r="M90" s="38">
        <f t="shared" si="72"/>
        <v>42084</v>
      </c>
      <c r="N90" s="25">
        <f t="shared" si="71"/>
        <v>250</v>
      </c>
      <c r="O90" s="25">
        <f t="shared" si="70"/>
        <v>6</v>
      </c>
      <c r="P90" s="25">
        <f t="shared" si="68"/>
        <v>2015</v>
      </c>
      <c r="Q90" s="25">
        <v>12</v>
      </c>
    </row>
    <row r="91" spans="1:17" x14ac:dyDescent="0.25">
      <c r="A91" s="38">
        <f t="shared" si="66"/>
        <v>43914</v>
      </c>
      <c r="B91" s="25">
        <f t="shared" si="67"/>
        <v>24</v>
      </c>
      <c r="C91" s="25">
        <f t="shared" si="69"/>
        <v>3</v>
      </c>
      <c r="D91" s="24" t="s">
        <v>2054</v>
      </c>
      <c r="E91" s="25">
        <v>257</v>
      </c>
      <c r="F91" s="25">
        <v>252</v>
      </c>
      <c r="G91" s="25">
        <v>229</v>
      </c>
      <c r="H91" s="25">
        <v>298</v>
      </c>
      <c r="I91" s="25">
        <v>235</v>
      </c>
      <c r="J91">
        <v>281</v>
      </c>
      <c r="K91" s="34"/>
      <c r="M91" s="38">
        <f t="shared" si="72"/>
        <v>42085</v>
      </c>
      <c r="N91" s="25">
        <f t="shared" si="71"/>
        <v>264</v>
      </c>
      <c r="O91" s="25">
        <f t="shared" si="70"/>
        <v>7</v>
      </c>
      <c r="P91" s="25">
        <f t="shared" si="68"/>
        <v>2015</v>
      </c>
      <c r="Q91" s="25">
        <v>12</v>
      </c>
    </row>
    <row r="92" spans="1:17" x14ac:dyDescent="0.25">
      <c r="A92" s="38">
        <f t="shared" si="66"/>
        <v>43915</v>
      </c>
      <c r="B92" s="25">
        <f t="shared" si="67"/>
        <v>25</v>
      </c>
      <c r="C92" s="25">
        <f t="shared" si="69"/>
        <v>3</v>
      </c>
      <c r="D92" s="24" t="s">
        <v>2055</v>
      </c>
      <c r="E92" s="25">
        <v>220</v>
      </c>
      <c r="F92" s="25">
        <v>230</v>
      </c>
      <c r="G92" s="25">
        <v>256</v>
      </c>
      <c r="H92" s="25">
        <v>249</v>
      </c>
      <c r="I92" s="25">
        <v>237</v>
      </c>
      <c r="J92">
        <v>294</v>
      </c>
      <c r="K92" s="34"/>
      <c r="M92" s="38">
        <f t="shared" si="72"/>
        <v>42086</v>
      </c>
      <c r="N92" s="25">
        <f t="shared" si="71"/>
        <v>262</v>
      </c>
      <c r="O92" s="25">
        <f t="shared" si="70"/>
        <v>1</v>
      </c>
      <c r="P92" s="25">
        <f t="shared" si="68"/>
        <v>2015</v>
      </c>
      <c r="Q92" s="25">
        <v>13</v>
      </c>
    </row>
    <row r="93" spans="1:17" x14ac:dyDescent="0.25">
      <c r="A93" s="38">
        <f t="shared" si="66"/>
        <v>43916</v>
      </c>
      <c r="B93" s="25">
        <f t="shared" si="67"/>
        <v>26</v>
      </c>
      <c r="C93" s="25">
        <f t="shared" si="69"/>
        <v>3</v>
      </c>
      <c r="D93" s="24" t="s">
        <v>2056</v>
      </c>
      <c r="E93" s="25">
        <v>317</v>
      </c>
      <c r="F93" s="25">
        <v>264</v>
      </c>
      <c r="G93" s="25">
        <v>217</v>
      </c>
      <c r="H93" s="25">
        <v>262</v>
      </c>
      <c r="I93" s="25">
        <v>265</v>
      </c>
      <c r="J93">
        <v>303</v>
      </c>
      <c r="K93" s="34"/>
      <c r="M93" s="38">
        <f t="shared" si="72"/>
        <v>42087</v>
      </c>
      <c r="N93" s="25">
        <f t="shared" si="71"/>
        <v>257</v>
      </c>
      <c r="O93" s="25">
        <f t="shared" si="70"/>
        <v>2</v>
      </c>
      <c r="P93" s="25">
        <f t="shared" si="68"/>
        <v>2015</v>
      </c>
      <c r="Q93" s="25">
        <v>13</v>
      </c>
    </row>
    <row r="94" spans="1:17" x14ac:dyDescent="0.25">
      <c r="A94" s="38">
        <f t="shared" si="66"/>
        <v>43917</v>
      </c>
      <c r="B94" s="25">
        <f t="shared" si="67"/>
        <v>27</v>
      </c>
      <c r="C94" s="25">
        <f t="shared" si="69"/>
        <v>3</v>
      </c>
      <c r="D94" s="24" t="s">
        <v>2057</v>
      </c>
      <c r="E94" s="25">
        <v>291</v>
      </c>
      <c r="F94" s="25">
        <v>259</v>
      </c>
      <c r="G94" s="25">
        <v>279</v>
      </c>
      <c r="H94" s="25">
        <v>276</v>
      </c>
      <c r="I94" s="25">
        <v>213</v>
      </c>
      <c r="J94">
        <v>292</v>
      </c>
      <c r="K94" s="34"/>
      <c r="M94" s="38">
        <f t="shared" si="72"/>
        <v>42088</v>
      </c>
      <c r="N94" s="25">
        <f t="shared" si="71"/>
        <v>220</v>
      </c>
      <c r="O94" s="25">
        <f t="shared" si="70"/>
        <v>3</v>
      </c>
      <c r="P94" s="25">
        <f t="shared" si="68"/>
        <v>2015</v>
      </c>
      <c r="Q94" s="25">
        <v>13</v>
      </c>
    </row>
    <row r="95" spans="1:17" x14ac:dyDescent="0.25">
      <c r="A95" s="38">
        <f t="shared" si="66"/>
        <v>43918</v>
      </c>
      <c r="B95" s="25">
        <f t="shared" si="67"/>
        <v>28</v>
      </c>
      <c r="C95" s="25">
        <f t="shared" si="69"/>
        <v>3</v>
      </c>
      <c r="D95" s="24" t="s">
        <v>2058</v>
      </c>
      <c r="E95" s="25">
        <v>292</v>
      </c>
      <c r="F95" s="25">
        <v>234</v>
      </c>
      <c r="G95" s="25">
        <v>260</v>
      </c>
      <c r="H95" s="25">
        <v>300</v>
      </c>
      <c r="I95" s="25">
        <v>211</v>
      </c>
      <c r="J95">
        <v>268</v>
      </c>
      <c r="K95" s="34"/>
      <c r="M95" s="38">
        <f t="shared" si="72"/>
        <v>42089</v>
      </c>
      <c r="N95" s="25">
        <f t="shared" si="71"/>
        <v>317</v>
      </c>
      <c r="O95" s="25">
        <f t="shared" si="70"/>
        <v>4</v>
      </c>
      <c r="P95" s="25">
        <f t="shared" si="68"/>
        <v>2015</v>
      </c>
      <c r="Q95" s="25">
        <v>13</v>
      </c>
    </row>
    <row r="96" spans="1:17" x14ac:dyDescent="0.25">
      <c r="A96" s="38">
        <f t="shared" si="66"/>
        <v>43919</v>
      </c>
      <c r="B96" s="25">
        <f t="shared" si="67"/>
        <v>29</v>
      </c>
      <c r="C96" s="25">
        <f t="shared" si="69"/>
        <v>3</v>
      </c>
      <c r="D96" s="24" t="s">
        <v>2059</v>
      </c>
      <c r="E96" s="25">
        <v>291</v>
      </c>
      <c r="F96" s="25">
        <v>240</v>
      </c>
      <c r="G96" s="25">
        <v>244</v>
      </c>
      <c r="H96" s="25">
        <v>265</v>
      </c>
      <c r="I96" s="25">
        <v>251</v>
      </c>
      <c r="J96">
        <v>301</v>
      </c>
      <c r="K96" s="34"/>
      <c r="M96" s="38">
        <f t="shared" si="72"/>
        <v>42090</v>
      </c>
      <c r="N96" s="25">
        <f t="shared" si="71"/>
        <v>291</v>
      </c>
      <c r="O96" s="25">
        <f t="shared" si="70"/>
        <v>5</v>
      </c>
      <c r="P96" s="25">
        <f t="shared" si="68"/>
        <v>2015</v>
      </c>
      <c r="Q96" s="25">
        <v>13</v>
      </c>
    </row>
    <row r="97" spans="1:17" x14ac:dyDescent="0.25">
      <c r="A97" s="38">
        <f t="shared" si="66"/>
        <v>43920</v>
      </c>
      <c r="B97" s="25">
        <f t="shared" si="67"/>
        <v>30</v>
      </c>
      <c r="C97" s="25">
        <f t="shared" si="69"/>
        <v>3</v>
      </c>
      <c r="D97" s="24" t="s">
        <v>2060</v>
      </c>
      <c r="E97" s="25">
        <v>288</v>
      </c>
      <c r="F97" s="25">
        <v>258</v>
      </c>
      <c r="G97" s="25">
        <v>253</v>
      </c>
      <c r="H97" s="25">
        <v>278</v>
      </c>
      <c r="I97" s="25">
        <v>252</v>
      </c>
      <c r="J97">
        <v>338</v>
      </c>
      <c r="K97" s="34"/>
      <c r="M97" s="38">
        <f t="shared" si="72"/>
        <v>42091</v>
      </c>
      <c r="N97" s="25">
        <f t="shared" si="71"/>
        <v>292</v>
      </c>
      <c r="O97" s="25">
        <f t="shared" si="70"/>
        <v>6</v>
      </c>
      <c r="P97" s="25">
        <f t="shared" si="68"/>
        <v>2015</v>
      </c>
      <c r="Q97" s="25">
        <v>13</v>
      </c>
    </row>
    <row r="98" spans="1:17" x14ac:dyDescent="0.25">
      <c r="A98" s="38">
        <f t="shared" si="66"/>
        <v>43921</v>
      </c>
      <c r="B98" s="25">
        <f t="shared" si="67"/>
        <v>31</v>
      </c>
      <c r="C98" s="25">
        <f t="shared" si="69"/>
        <v>3</v>
      </c>
      <c r="D98" s="24" t="s">
        <v>2061</v>
      </c>
      <c r="E98" s="25">
        <v>280</v>
      </c>
      <c r="F98" s="25">
        <v>254</v>
      </c>
      <c r="G98" s="25">
        <v>233</v>
      </c>
      <c r="H98" s="25">
        <v>292</v>
      </c>
      <c r="I98" s="25">
        <v>236</v>
      </c>
      <c r="J98">
        <v>308</v>
      </c>
      <c r="K98" s="34"/>
      <c r="M98" s="38">
        <f t="shared" si="72"/>
        <v>42092</v>
      </c>
      <c r="N98" s="25">
        <f t="shared" si="71"/>
        <v>291</v>
      </c>
      <c r="O98" s="25">
        <f t="shared" si="70"/>
        <v>7</v>
      </c>
      <c r="P98" s="25">
        <f t="shared" si="68"/>
        <v>2015</v>
      </c>
      <c r="Q98" s="25">
        <v>13</v>
      </c>
    </row>
    <row r="99" spans="1:17" x14ac:dyDescent="0.25">
      <c r="A99" s="38">
        <f t="shared" si="66"/>
        <v>43922</v>
      </c>
      <c r="B99" s="25">
        <f t="shared" si="67"/>
        <v>1</v>
      </c>
      <c r="C99" s="25">
        <v>4</v>
      </c>
      <c r="D99" s="24" t="s">
        <v>2062</v>
      </c>
      <c r="E99" s="25">
        <v>285</v>
      </c>
      <c r="F99" s="25">
        <v>252</v>
      </c>
      <c r="G99" s="25">
        <v>257</v>
      </c>
      <c r="H99" s="25">
        <v>275</v>
      </c>
      <c r="I99" s="25">
        <v>227</v>
      </c>
      <c r="J99">
        <v>327</v>
      </c>
      <c r="K99" s="34"/>
      <c r="M99" s="38">
        <f t="shared" si="72"/>
        <v>42093</v>
      </c>
      <c r="N99" s="25">
        <f t="shared" si="71"/>
        <v>288</v>
      </c>
      <c r="O99" s="25">
        <f t="shared" si="70"/>
        <v>1</v>
      </c>
      <c r="P99" s="25">
        <f t="shared" si="68"/>
        <v>2015</v>
      </c>
      <c r="Q99" s="25">
        <v>14</v>
      </c>
    </row>
    <row r="100" spans="1:17" x14ac:dyDescent="0.25">
      <c r="A100" s="38">
        <f t="shared" si="66"/>
        <v>43923</v>
      </c>
      <c r="B100" s="25">
        <f t="shared" si="67"/>
        <v>2</v>
      </c>
      <c r="C100" s="25">
        <f t="shared" si="69"/>
        <v>4</v>
      </c>
      <c r="D100" s="24" t="s">
        <v>2063</v>
      </c>
      <c r="E100" s="25">
        <v>263</v>
      </c>
      <c r="F100" s="25">
        <v>277</v>
      </c>
      <c r="G100" s="25">
        <v>256</v>
      </c>
      <c r="H100" s="25">
        <v>297</v>
      </c>
      <c r="I100" s="25">
        <v>238</v>
      </c>
      <c r="J100">
        <v>369</v>
      </c>
      <c r="K100" s="34"/>
      <c r="M100" s="38">
        <f t="shared" si="72"/>
        <v>42094</v>
      </c>
      <c r="N100" s="25">
        <f t="shared" si="71"/>
        <v>280</v>
      </c>
      <c r="O100" s="25">
        <f t="shared" si="70"/>
        <v>2</v>
      </c>
      <c r="P100" s="25">
        <f t="shared" si="68"/>
        <v>2015</v>
      </c>
      <c r="Q100" s="25">
        <v>14</v>
      </c>
    </row>
    <row r="101" spans="1:17" x14ac:dyDescent="0.25">
      <c r="A101" s="38">
        <f t="shared" si="66"/>
        <v>43924</v>
      </c>
      <c r="B101" s="25">
        <f t="shared" si="67"/>
        <v>3</v>
      </c>
      <c r="C101" s="25">
        <f t="shared" si="69"/>
        <v>4</v>
      </c>
      <c r="D101" s="24" t="s">
        <v>2064</v>
      </c>
      <c r="E101" s="25">
        <v>235</v>
      </c>
      <c r="F101" s="25">
        <v>263</v>
      </c>
      <c r="G101" s="25">
        <v>251</v>
      </c>
      <c r="H101" s="25">
        <v>307</v>
      </c>
      <c r="I101" s="25">
        <v>247</v>
      </c>
      <c r="J101">
        <v>363</v>
      </c>
      <c r="K101" s="34"/>
      <c r="M101" s="38">
        <f t="shared" si="72"/>
        <v>42095</v>
      </c>
      <c r="N101" s="25">
        <f t="shared" si="71"/>
        <v>285</v>
      </c>
      <c r="O101" s="25">
        <f t="shared" si="70"/>
        <v>3</v>
      </c>
      <c r="P101" s="25">
        <f t="shared" si="68"/>
        <v>2015</v>
      </c>
      <c r="Q101" s="25">
        <v>14</v>
      </c>
    </row>
    <row r="102" spans="1:17" x14ac:dyDescent="0.25">
      <c r="A102" s="38">
        <f t="shared" si="66"/>
        <v>43925</v>
      </c>
      <c r="B102" s="25">
        <f t="shared" si="67"/>
        <v>4</v>
      </c>
      <c r="C102" s="25">
        <f t="shared" si="69"/>
        <v>4</v>
      </c>
      <c r="D102" s="24" t="s">
        <v>2065</v>
      </c>
      <c r="E102" s="25">
        <v>247</v>
      </c>
      <c r="F102" s="25">
        <v>255</v>
      </c>
      <c r="G102" s="25">
        <v>277</v>
      </c>
      <c r="H102" s="25">
        <v>281</v>
      </c>
      <c r="I102" s="25">
        <v>253</v>
      </c>
      <c r="J102">
        <v>312</v>
      </c>
      <c r="K102" s="34"/>
      <c r="M102" s="38">
        <f t="shared" si="72"/>
        <v>42096</v>
      </c>
      <c r="N102" s="25">
        <f t="shared" si="71"/>
        <v>263</v>
      </c>
      <c r="O102" s="25">
        <f t="shared" si="70"/>
        <v>4</v>
      </c>
      <c r="P102" s="25">
        <f t="shared" si="68"/>
        <v>2015</v>
      </c>
      <c r="Q102" s="25">
        <v>14</v>
      </c>
    </row>
    <row r="103" spans="1:17" x14ac:dyDescent="0.25">
      <c r="A103" s="38">
        <f t="shared" si="66"/>
        <v>43926</v>
      </c>
      <c r="B103" s="25">
        <f t="shared" si="67"/>
        <v>5</v>
      </c>
      <c r="C103" s="25">
        <f t="shared" si="69"/>
        <v>4</v>
      </c>
      <c r="D103" s="24" t="s">
        <v>2066</v>
      </c>
      <c r="E103" s="25">
        <v>236</v>
      </c>
      <c r="F103" s="25">
        <v>241</v>
      </c>
      <c r="G103" s="25">
        <v>250</v>
      </c>
      <c r="H103" s="25">
        <v>269</v>
      </c>
      <c r="I103" s="25">
        <v>259</v>
      </c>
      <c r="J103">
        <v>362</v>
      </c>
      <c r="K103" s="34"/>
      <c r="M103" s="38">
        <f t="shared" si="72"/>
        <v>42097</v>
      </c>
      <c r="N103" s="25">
        <f t="shared" si="71"/>
        <v>235</v>
      </c>
      <c r="O103" s="25">
        <f t="shared" si="70"/>
        <v>5</v>
      </c>
      <c r="P103" s="25">
        <f t="shared" si="68"/>
        <v>2015</v>
      </c>
      <c r="Q103" s="25">
        <v>14</v>
      </c>
    </row>
    <row r="104" spans="1:17" x14ac:dyDescent="0.25">
      <c r="A104" s="38">
        <f t="shared" si="66"/>
        <v>43927</v>
      </c>
      <c r="B104" s="25">
        <f t="shared" si="67"/>
        <v>6</v>
      </c>
      <c r="C104" s="25">
        <f t="shared" si="69"/>
        <v>4</v>
      </c>
      <c r="D104" s="24" t="s">
        <v>2067</v>
      </c>
      <c r="E104" s="25">
        <v>260</v>
      </c>
      <c r="F104" s="25">
        <v>245</v>
      </c>
      <c r="G104" s="25">
        <v>260</v>
      </c>
      <c r="H104" s="25">
        <v>279</v>
      </c>
      <c r="I104" s="25">
        <v>220</v>
      </c>
      <c r="J104">
        <v>369</v>
      </c>
      <c r="K104" s="34"/>
      <c r="M104" s="38">
        <f t="shared" si="72"/>
        <v>42098</v>
      </c>
      <c r="N104" s="25">
        <f t="shared" si="71"/>
        <v>247</v>
      </c>
      <c r="O104" s="25">
        <f t="shared" si="70"/>
        <v>6</v>
      </c>
      <c r="P104" s="25">
        <f t="shared" si="68"/>
        <v>2015</v>
      </c>
      <c r="Q104" s="25">
        <v>14</v>
      </c>
    </row>
    <row r="105" spans="1:17" x14ac:dyDescent="0.25">
      <c r="A105" s="38">
        <f t="shared" si="66"/>
        <v>43928</v>
      </c>
      <c r="B105" s="25">
        <f t="shared" si="67"/>
        <v>7</v>
      </c>
      <c r="C105" s="25">
        <f t="shared" si="69"/>
        <v>4</v>
      </c>
      <c r="D105" s="24" t="s">
        <v>2068</v>
      </c>
      <c r="E105" s="25">
        <v>280</v>
      </c>
      <c r="F105" s="25">
        <v>247</v>
      </c>
      <c r="G105" s="25">
        <v>291</v>
      </c>
      <c r="H105" s="25">
        <v>279</v>
      </c>
      <c r="I105" s="25">
        <v>254</v>
      </c>
      <c r="J105">
        <v>343</v>
      </c>
      <c r="K105" s="34"/>
      <c r="M105" s="38">
        <f t="shared" si="72"/>
        <v>42099</v>
      </c>
      <c r="N105" s="25">
        <f t="shared" si="71"/>
        <v>236</v>
      </c>
      <c r="O105" s="25">
        <f t="shared" si="70"/>
        <v>7</v>
      </c>
      <c r="P105" s="25">
        <f t="shared" si="68"/>
        <v>2015</v>
      </c>
      <c r="Q105" s="25">
        <v>14</v>
      </c>
    </row>
    <row r="106" spans="1:17" x14ac:dyDescent="0.25">
      <c r="A106" s="38">
        <f t="shared" si="66"/>
        <v>43929</v>
      </c>
      <c r="B106" s="25">
        <f t="shared" si="67"/>
        <v>8</v>
      </c>
      <c r="C106" s="25">
        <f t="shared" si="69"/>
        <v>4</v>
      </c>
      <c r="D106" s="24" t="s">
        <v>2069</v>
      </c>
      <c r="E106" s="25">
        <v>278</v>
      </c>
      <c r="F106" s="25">
        <v>210</v>
      </c>
      <c r="G106" s="25">
        <v>234</v>
      </c>
      <c r="H106" s="25">
        <v>276</v>
      </c>
      <c r="I106" s="25">
        <v>235</v>
      </c>
      <c r="J106">
        <v>392</v>
      </c>
      <c r="K106" s="34"/>
      <c r="M106" s="38">
        <f t="shared" si="72"/>
        <v>42100</v>
      </c>
      <c r="N106" s="25">
        <f t="shared" si="71"/>
        <v>260</v>
      </c>
      <c r="O106" s="25">
        <f t="shared" si="70"/>
        <v>1</v>
      </c>
      <c r="P106" s="25">
        <f t="shared" si="68"/>
        <v>2015</v>
      </c>
      <c r="Q106" s="25">
        <v>15</v>
      </c>
    </row>
    <row r="107" spans="1:17" x14ac:dyDescent="0.25">
      <c r="A107" s="38">
        <f t="shared" si="66"/>
        <v>43930</v>
      </c>
      <c r="B107" s="25">
        <f t="shared" si="67"/>
        <v>9</v>
      </c>
      <c r="C107" s="25">
        <f t="shared" si="69"/>
        <v>4</v>
      </c>
      <c r="D107" s="24" t="s">
        <v>2070</v>
      </c>
      <c r="E107" s="25">
        <v>258</v>
      </c>
      <c r="F107" s="25">
        <v>262</v>
      </c>
      <c r="G107" s="25">
        <v>231</v>
      </c>
      <c r="H107" s="25">
        <v>250</v>
      </c>
      <c r="I107" s="25">
        <v>211</v>
      </c>
      <c r="J107">
        <v>364</v>
      </c>
      <c r="K107" s="34"/>
      <c r="M107" s="38">
        <f t="shared" si="72"/>
        <v>42101</v>
      </c>
      <c r="N107" s="25">
        <f t="shared" si="71"/>
        <v>280</v>
      </c>
      <c r="O107" s="25">
        <f t="shared" si="70"/>
        <v>2</v>
      </c>
      <c r="P107" s="25">
        <f t="shared" si="68"/>
        <v>2015</v>
      </c>
      <c r="Q107" s="25">
        <v>15</v>
      </c>
    </row>
    <row r="108" spans="1:17" x14ac:dyDescent="0.25">
      <c r="A108" s="38">
        <f t="shared" si="66"/>
        <v>43931</v>
      </c>
      <c r="B108" s="25">
        <f t="shared" si="67"/>
        <v>10</v>
      </c>
      <c r="C108" s="25">
        <f t="shared" si="69"/>
        <v>4</v>
      </c>
      <c r="D108" s="24" t="s">
        <v>2071</v>
      </c>
      <c r="E108" s="25">
        <v>266</v>
      </c>
      <c r="F108" s="25">
        <v>245</v>
      </c>
      <c r="G108" s="25">
        <v>224</v>
      </c>
      <c r="H108" s="25">
        <v>275</v>
      </c>
      <c r="I108" s="25">
        <v>227</v>
      </c>
      <c r="J108">
        <v>376</v>
      </c>
      <c r="K108" s="34"/>
      <c r="M108" s="38">
        <f t="shared" si="72"/>
        <v>42102</v>
      </c>
      <c r="N108" s="25">
        <f t="shared" si="71"/>
        <v>278</v>
      </c>
      <c r="O108" s="25">
        <f t="shared" si="70"/>
        <v>3</v>
      </c>
      <c r="P108" s="25">
        <f t="shared" si="68"/>
        <v>2015</v>
      </c>
      <c r="Q108" s="25">
        <v>15</v>
      </c>
    </row>
    <row r="109" spans="1:17" x14ac:dyDescent="0.25">
      <c r="A109" s="38">
        <f t="shared" si="66"/>
        <v>43932</v>
      </c>
      <c r="B109" s="25">
        <f t="shared" si="67"/>
        <v>11</v>
      </c>
      <c r="C109" s="25">
        <f t="shared" si="69"/>
        <v>4</v>
      </c>
      <c r="D109" s="24" t="s">
        <v>2072</v>
      </c>
      <c r="E109" s="25">
        <v>250</v>
      </c>
      <c r="F109" s="25">
        <v>242</v>
      </c>
      <c r="G109" s="25">
        <v>234</v>
      </c>
      <c r="H109" s="25">
        <v>233</v>
      </c>
      <c r="I109" s="25">
        <v>226</v>
      </c>
      <c r="J109">
        <v>365</v>
      </c>
      <c r="K109" s="34"/>
      <c r="M109" s="38">
        <f t="shared" si="72"/>
        <v>42103</v>
      </c>
      <c r="N109" s="25">
        <f t="shared" si="71"/>
        <v>258</v>
      </c>
      <c r="O109" s="25">
        <f t="shared" si="70"/>
        <v>4</v>
      </c>
      <c r="P109" s="25">
        <f t="shared" si="68"/>
        <v>2015</v>
      </c>
      <c r="Q109" s="25">
        <v>15</v>
      </c>
    </row>
    <row r="110" spans="1:17" x14ac:dyDescent="0.25">
      <c r="A110" s="38">
        <f t="shared" si="66"/>
        <v>43933</v>
      </c>
      <c r="B110" s="25">
        <f t="shared" si="67"/>
        <v>12</v>
      </c>
      <c r="C110" s="25">
        <f t="shared" si="69"/>
        <v>4</v>
      </c>
      <c r="D110" s="24" t="s">
        <v>2073</v>
      </c>
      <c r="E110" s="25">
        <v>257</v>
      </c>
      <c r="F110" s="25">
        <v>259</v>
      </c>
      <c r="G110" s="25">
        <v>264</v>
      </c>
      <c r="H110" s="25">
        <v>251</v>
      </c>
      <c r="I110" s="25">
        <v>235</v>
      </c>
      <c r="J110">
        <v>356</v>
      </c>
      <c r="K110" s="34"/>
      <c r="M110" s="38">
        <f t="shared" si="72"/>
        <v>42104</v>
      </c>
      <c r="N110" s="25">
        <f t="shared" si="71"/>
        <v>266</v>
      </c>
      <c r="O110" s="25">
        <f t="shared" si="70"/>
        <v>5</v>
      </c>
      <c r="P110" s="25">
        <f t="shared" si="68"/>
        <v>2015</v>
      </c>
      <c r="Q110" s="25">
        <v>15</v>
      </c>
    </row>
    <row r="111" spans="1:17" x14ac:dyDescent="0.25">
      <c r="A111" s="38">
        <f t="shared" si="66"/>
        <v>43934</v>
      </c>
      <c r="B111" s="25">
        <f t="shared" si="67"/>
        <v>13</v>
      </c>
      <c r="C111" s="25">
        <f t="shared" si="69"/>
        <v>4</v>
      </c>
      <c r="D111" s="24" t="s">
        <v>2074</v>
      </c>
      <c r="E111" s="25">
        <v>252</v>
      </c>
      <c r="F111" s="25">
        <v>241</v>
      </c>
      <c r="G111" s="25">
        <v>270</v>
      </c>
      <c r="H111" s="25">
        <v>269</v>
      </c>
      <c r="I111" s="25">
        <v>255</v>
      </c>
      <c r="J111">
        <v>353</v>
      </c>
      <c r="K111" s="34"/>
      <c r="M111" s="38">
        <f t="shared" si="72"/>
        <v>42105</v>
      </c>
      <c r="N111" s="25">
        <f t="shared" si="71"/>
        <v>250</v>
      </c>
      <c r="O111" s="25">
        <f t="shared" si="70"/>
        <v>6</v>
      </c>
      <c r="P111" s="25">
        <f t="shared" si="68"/>
        <v>2015</v>
      </c>
      <c r="Q111" s="25">
        <v>15</v>
      </c>
    </row>
    <row r="112" spans="1:17" x14ac:dyDescent="0.25">
      <c r="A112" s="38">
        <f t="shared" si="66"/>
        <v>43935</v>
      </c>
      <c r="B112" s="25">
        <f t="shared" si="67"/>
        <v>14</v>
      </c>
      <c r="C112" s="25">
        <f t="shared" si="69"/>
        <v>4</v>
      </c>
      <c r="D112" s="24" t="s">
        <v>2075</v>
      </c>
      <c r="E112" s="25">
        <v>272</v>
      </c>
      <c r="F112" s="25">
        <v>251</v>
      </c>
      <c r="G112" s="25">
        <v>246</v>
      </c>
      <c r="H112" s="25">
        <v>272</v>
      </c>
      <c r="I112" s="25">
        <v>223</v>
      </c>
      <c r="J112">
        <v>353</v>
      </c>
      <c r="K112" s="34"/>
      <c r="M112" s="38">
        <f t="shared" si="72"/>
        <v>42106</v>
      </c>
      <c r="N112" s="25">
        <f t="shared" si="71"/>
        <v>257</v>
      </c>
      <c r="O112" s="25">
        <f t="shared" si="70"/>
        <v>7</v>
      </c>
      <c r="P112" s="25">
        <f t="shared" si="68"/>
        <v>2015</v>
      </c>
      <c r="Q112" s="25">
        <v>15</v>
      </c>
    </row>
    <row r="113" spans="1:17" x14ac:dyDescent="0.25">
      <c r="A113" s="38">
        <f t="shared" si="66"/>
        <v>43936</v>
      </c>
      <c r="B113" s="25">
        <f t="shared" si="67"/>
        <v>15</v>
      </c>
      <c r="C113" s="25">
        <f t="shared" si="69"/>
        <v>4</v>
      </c>
      <c r="D113" s="24" t="s">
        <v>2076</v>
      </c>
      <c r="E113" s="25">
        <v>258</v>
      </c>
      <c r="F113" s="25">
        <v>243</v>
      </c>
      <c r="G113" s="25">
        <v>225</v>
      </c>
      <c r="H113" s="25">
        <v>232</v>
      </c>
      <c r="I113" s="25">
        <v>256</v>
      </c>
      <c r="J113">
        <v>398</v>
      </c>
      <c r="K113" s="34"/>
      <c r="M113" s="38">
        <f t="shared" si="72"/>
        <v>42107</v>
      </c>
      <c r="N113" s="25">
        <f t="shared" si="71"/>
        <v>252</v>
      </c>
      <c r="O113" s="25">
        <f t="shared" si="70"/>
        <v>1</v>
      </c>
      <c r="P113" s="25">
        <f t="shared" si="68"/>
        <v>2015</v>
      </c>
      <c r="Q113" s="25">
        <v>16</v>
      </c>
    </row>
    <row r="114" spans="1:17" x14ac:dyDescent="0.25">
      <c r="A114" s="38">
        <f t="shared" si="66"/>
        <v>43937</v>
      </c>
      <c r="B114" s="25">
        <f t="shared" si="67"/>
        <v>16</v>
      </c>
      <c r="C114" s="25">
        <f t="shared" si="69"/>
        <v>4</v>
      </c>
      <c r="D114" s="24" t="s">
        <v>2077</v>
      </c>
      <c r="E114" s="25">
        <v>273</v>
      </c>
      <c r="F114" s="25">
        <v>273</v>
      </c>
      <c r="G114" s="25">
        <v>256</v>
      </c>
      <c r="H114" s="25">
        <v>227</v>
      </c>
      <c r="I114" s="25">
        <v>240</v>
      </c>
      <c r="J114">
        <v>398</v>
      </c>
      <c r="K114" s="34"/>
      <c r="M114" s="38">
        <f t="shared" si="72"/>
        <v>42108</v>
      </c>
      <c r="N114" s="25">
        <f t="shared" si="71"/>
        <v>272</v>
      </c>
      <c r="O114" s="25">
        <f t="shared" si="70"/>
        <v>2</v>
      </c>
      <c r="P114" s="25">
        <f t="shared" si="68"/>
        <v>2015</v>
      </c>
      <c r="Q114" s="25">
        <v>16</v>
      </c>
    </row>
    <row r="115" spans="1:17" x14ac:dyDescent="0.25">
      <c r="A115" s="38">
        <f t="shared" si="66"/>
        <v>43938</v>
      </c>
      <c r="B115" s="25">
        <f t="shared" si="67"/>
        <v>17</v>
      </c>
      <c r="C115" s="25">
        <f t="shared" si="69"/>
        <v>4</v>
      </c>
      <c r="D115" s="24" t="s">
        <v>2078</v>
      </c>
      <c r="E115" s="25">
        <v>274</v>
      </c>
      <c r="F115" s="25">
        <v>264</v>
      </c>
      <c r="G115" s="25">
        <v>250</v>
      </c>
      <c r="H115" s="25">
        <v>272</v>
      </c>
      <c r="I115" s="25">
        <v>249</v>
      </c>
      <c r="J115">
        <v>354</v>
      </c>
      <c r="K115" s="34"/>
      <c r="M115" s="38">
        <f t="shared" si="72"/>
        <v>42109</v>
      </c>
      <c r="N115" s="25">
        <f t="shared" si="71"/>
        <v>258</v>
      </c>
      <c r="O115" s="25">
        <f t="shared" si="70"/>
        <v>3</v>
      </c>
      <c r="P115" s="25">
        <f t="shared" si="68"/>
        <v>2015</v>
      </c>
      <c r="Q115" s="25">
        <v>16</v>
      </c>
    </row>
    <row r="116" spans="1:17" x14ac:dyDescent="0.25">
      <c r="A116" s="38">
        <f t="shared" si="66"/>
        <v>43939</v>
      </c>
      <c r="B116" s="25">
        <f t="shared" si="67"/>
        <v>18</v>
      </c>
      <c r="C116" s="25">
        <f t="shared" si="69"/>
        <v>4</v>
      </c>
      <c r="D116" s="24" t="s">
        <v>2079</v>
      </c>
      <c r="E116" s="25">
        <v>255</v>
      </c>
      <c r="F116" s="25">
        <v>248</v>
      </c>
      <c r="G116" s="25">
        <v>219</v>
      </c>
      <c r="H116" s="25">
        <v>261</v>
      </c>
      <c r="I116" s="25">
        <v>231</v>
      </c>
      <c r="J116">
        <v>338</v>
      </c>
      <c r="K116" s="34"/>
      <c r="M116" s="38">
        <f t="shared" si="72"/>
        <v>42110</v>
      </c>
      <c r="N116" s="25">
        <f t="shared" si="71"/>
        <v>273</v>
      </c>
      <c r="O116" s="25">
        <f t="shared" si="70"/>
        <v>4</v>
      </c>
      <c r="P116" s="25">
        <f t="shared" si="68"/>
        <v>2015</v>
      </c>
      <c r="Q116" s="25">
        <v>16</v>
      </c>
    </row>
    <row r="117" spans="1:17" x14ac:dyDescent="0.25">
      <c r="A117" s="38">
        <f t="shared" si="66"/>
        <v>43940</v>
      </c>
      <c r="B117" s="25">
        <f t="shared" si="67"/>
        <v>19</v>
      </c>
      <c r="C117" s="25">
        <f t="shared" si="69"/>
        <v>4</v>
      </c>
      <c r="D117" s="24" t="s">
        <v>2080</v>
      </c>
      <c r="E117" s="25">
        <v>260</v>
      </c>
      <c r="F117" s="25">
        <v>229</v>
      </c>
      <c r="G117" s="25">
        <v>224</v>
      </c>
      <c r="H117" s="25">
        <v>223</v>
      </c>
      <c r="I117" s="25">
        <v>268</v>
      </c>
      <c r="J117">
        <v>327</v>
      </c>
      <c r="K117" s="34"/>
      <c r="M117" s="38">
        <f t="shared" si="72"/>
        <v>42111</v>
      </c>
      <c r="N117" s="25">
        <f t="shared" si="71"/>
        <v>274</v>
      </c>
      <c r="O117" s="25">
        <f t="shared" si="70"/>
        <v>5</v>
      </c>
      <c r="P117" s="25">
        <f t="shared" si="68"/>
        <v>2015</v>
      </c>
      <c r="Q117" s="25">
        <v>16</v>
      </c>
    </row>
    <row r="118" spans="1:17" x14ac:dyDescent="0.25">
      <c r="A118" s="38">
        <f t="shared" si="66"/>
        <v>43941</v>
      </c>
      <c r="B118" s="25">
        <f t="shared" si="67"/>
        <v>20</v>
      </c>
      <c r="C118" s="25">
        <f t="shared" si="69"/>
        <v>4</v>
      </c>
      <c r="D118" s="24" t="s">
        <v>2081</v>
      </c>
      <c r="E118" s="25">
        <v>265</v>
      </c>
      <c r="F118" s="25">
        <v>246</v>
      </c>
      <c r="G118" s="25">
        <v>264</v>
      </c>
      <c r="H118" s="25">
        <v>239</v>
      </c>
      <c r="I118" s="25">
        <v>246</v>
      </c>
      <c r="J118">
        <v>310</v>
      </c>
      <c r="K118" s="34"/>
      <c r="M118" s="38">
        <f t="shared" si="72"/>
        <v>42112</v>
      </c>
      <c r="N118" s="25">
        <f t="shared" si="71"/>
        <v>255</v>
      </c>
      <c r="O118" s="25">
        <f t="shared" si="70"/>
        <v>6</v>
      </c>
      <c r="P118" s="25">
        <f t="shared" si="68"/>
        <v>2015</v>
      </c>
      <c r="Q118" s="25">
        <v>16</v>
      </c>
    </row>
    <row r="119" spans="1:17" x14ac:dyDescent="0.25">
      <c r="A119" s="38">
        <f t="shared" si="66"/>
        <v>43942</v>
      </c>
      <c r="B119" s="25">
        <f t="shared" si="67"/>
        <v>21</v>
      </c>
      <c r="C119" s="25">
        <f t="shared" si="69"/>
        <v>4</v>
      </c>
      <c r="D119" s="24" t="s">
        <v>2082</v>
      </c>
      <c r="E119" s="25">
        <v>263</v>
      </c>
      <c r="F119" s="25">
        <v>252</v>
      </c>
      <c r="G119" s="25">
        <v>288</v>
      </c>
      <c r="H119" s="25">
        <v>217</v>
      </c>
      <c r="I119" s="25">
        <v>246</v>
      </c>
      <c r="J119">
        <v>330</v>
      </c>
      <c r="K119" s="34"/>
      <c r="M119" s="38">
        <f t="shared" si="72"/>
        <v>42113</v>
      </c>
      <c r="N119" s="25">
        <f t="shared" si="71"/>
        <v>260</v>
      </c>
      <c r="O119" s="25">
        <f t="shared" si="70"/>
        <v>7</v>
      </c>
      <c r="P119" s="25">
        <f t="shared" si="68"/>
        <v>2015</v>
      </c>
      <c r="Q119" s="25">
        <v>16</v>
      </c>
    </row>
    <row r="120" spans="1:17" x14ac:dyDescent="0.25">
      <c r="A120" s="38">
        <f t="shared" si="66"/>
        <v>43943</v>
      </c>
      <c r="B120" s="25">
        <f t="shared" si="67"/>
        <v>22</v>
      </c>
      <c r="C120" s="25">
        <f t="shared" si="69"/>
        <v>4</v>
      </c>
      <c r="D120" s="24" t="s">
        <v>2083</v>
      </c>
      <c r="E120" s="25">
        <v>253</v>
      </c>
      <c r="F120" s="25">
        <v>258</v>
      </c>
      <c r="G120" s="25">
        <v>264</v>
      </c>
      <c r="H120" s="25">
        <v>248</v>
      </c>
      <c r="I120" s="25">
        <v>232</v>
      </c>
      <c r="J120">
        <v>333</v>
      </c>
      <c r="K120" s="34"/>
      <c r="M120" s="38">
        <f t="shared" si="72"/>
        <v>42114</v>
      </c>
      <c r="N120" s="25">
        <f t="shared" si="71"/>
        <v>265</v>
      </c>
      <c r="O120" s="25">
        <f t="shared" si="70"/>
        <v>1</v>
      </c>
      <c r="P120" s="25">
        <f t="shared" si="68"/>
        <v>2015</v>
      </c>
      <c r="Q120" s="25">
        <v>17</v>
      </c>
    </row>
    <row r="121" spans="1:17" x14ac:dyDescent="0.25">
      <c r="A121" s="38">
        <f t="shared" si="66"/>
        <v>43944</v>
      </c>
      <c r="B121" s="25">
        <f t="shared" si="67"/>
        <v>23</v>
      </c>
      <c r="C121" s="25">
        <f t="shared" si="69"/>
        <v>4</v>
      </c>
      <c r="D121" s="24" t="s">
        <v>2084</v>
      </c>
      <c r="E121" s="25">
        <v>235</v>
      </c>
      <c r="F121" s="25">
        <v>263</v>
      </c>
      <c r="G121" s="25">
        <v>259</v>
      </c>
      <c r="H121" s="25">
        <v>233</v>
      </c>
      <c r="I121" s="25">
        <v>240</v>
      </c>
      <c r="J121">
        <v>324</v>
      </c>
      <c r="K121" s="34"/>
      <c r="M121" s="38">
        <f t="shared" si="72"/>
        <v>42115</v>
      </c>
      <c r="N121" s="25">
        <f t="shared" si="71"/>
        <v>263</v>
      </c>
      <c r="O121" s="25">
        <f t="shared" si="70"/>
        <v>2</v>
      </c>
      <c r="P121" s="25">
        <f t="shared" si="68"/>
        <v>2015</v>
      </c>
      <c r="Q121" s="25">
        <v>17</v>
      </c>
    </row>
    <row r="122" spans="1:17" x14ac:dyDescent="0.25">
      <c r="A122" s="38">
        <f t="shared" si="66"/>
        <v>43945</v>
      </c>
      <c r="B122" s="25">
        <f t="shared" si="67"/>
        <v>24</v>
      </c>
      <c r="C122" s="25">
        <f t="shared" si="69"/>
        <v>4</v>
      </c>
      <c r="D122" s="24" t="s">
        <v>2085</v>
      </c>
      <c r="E122" s="25">
        <v>242</v>
      </c>
      <c r="F122" s="25">
        <v>275</v>
      </c>
      <c r="G122" s="25">
        <v>257</v>
      </c>
      <c r="H122" s="25">
        <v>226</v>
      </c>
      <c r="I122" s="25">
        <v>255</v>
      </c>
      <c r="J122">
        <v>312</v>
      </c>
      <c r="K122" s="34"/>
      <c r="M122" s="38">
        <f t="shared" si="72"/>
        <v>42116</v>
      </c>
      <c r="N122" s="25">
        <f t="shared" si="71"/>
        <v>253</v>
      </c>
      <c r="O122" s="25">
        <f t="shared" si="70"/>
        <v>3</v>
      </c>
      <c r="P122" s="25">
        <f t="shared" si="68"/>
        <v>2015</v>
      </c>
      <c r="Q122" s="25">
        <v>17</v>
      </c>
    </row>
    <row r="123" spans="1:17" x14ac:dyDescent="0.25">
      <c r="A123" s="38">
        <f t="shared" si="66"/>
        <v>43946</v>
      </c>
      <c r="B123" s="25">
        <f t="shared" si="67"/>
        <v>25</v>
      </c>
      <c r="C123" s="25">
        <f t="shared" si="69"/>
        <v>4</v>
      </c>
      <c r="D123" s="24" t="s">
        <v>2086</v>
      </c>
      <c r="E123" s="25">
        <v>255</v>
      </c>
      <c r="F123" s="25">
        <v>212</v>
      </c>
      <c r="G123" s="25">
        <v>272</v>
      </c>
      <c r="H123" s="25">
        <v>249</v>
      </c>
      <c r="I123" s="25">
        <v>255</v>
      </c>
      <c r="J123">
        <v>331</v>
      </c>
      <c r="K123" s="34"/>
      <c r="M123" s="38">
        <f t="shared" si="72"/>
        <v>42117</v>
      </c>
      <c r="N123" s="25">
        <f t="shared" si="71"/>
        <v>235</v>
      </c>
      <c r="O123" s="25">
        <f t="shared" si="70"/>
        <v>4</v>
      </c>
      <c r="P123" s="25">
        <f t="shared" si="68"/>
        <v>2015</v>
      </c>
      <c r="Q123" s="25">
        <v>17</v>
      </c>
    </row>
    <row r="124" spans="1:17" x14ac:dyDescent="0.25">
      <c r="A124" s="38">
        <f t="shared" si="66"/>
        <v>43947</v>
      </c>
      <c r="B124" s="25">
        <f t="shared" si="67"/>
        <v>26</v>
      </c>
      <c r="C124" s="25">
        <f t="shared" si="69"/>
        <v>4</v>
      </c>
      <c r="D124" s="24" t="s">
        <v>2087</v>
      </c>
      <c r="E124" s="25">
        <v>251</v>
      </c>
      <c r="F124" s="25">
        <v>244</v>
      </c>
      <c r="G124" s="25">
        <v>247</v>
      </c>
      <c r="H124" s="25">
        <v>245</v>
      </c>
      <c r="I124" s="25">
        <v>241</v>
      </c>
      <c r="J124">
        <v>325</v>
      </c>
      <c r="K124" s="34"/>
      <c r="M124" s="38">
        <f t="shared" si="72"/>
        <v>42118</v>
      </c>
      <c r="N124" s="25">
        <f t="shared" si="71"/>
        <v>242</v>
      </c>
      <c r="O124" s="25">
        <f t="shared" si="70"/>
        <v>5</v>
      </c>
      <c r="P124" s="25">
        <f t="shared" si="68"/>
        <v>2015</v>
      </c>
      <c r="Q124" s="25">
        <v>17</v>
      </c>
    </row>
    <row r="125" spans="1:17" x14ac:dyDescent="0.25">
      <c r="A125" s="38">
        <f t="shared" si="66"/>
        <v>43948</v>
      </c>
      <c r="B125" s="25">
        <f t="shared" si="67"/>
        <v>27</v>
      </c>
      <c r="C125" s="25">
        <f t="shared" si="69"/>
        <v>4</v>
      </c>
      <c r="D125" s="24" t="s">
        <v>2088</v>
      </c>
      <c r="E125" s="25">
        <v>220</v>
      </c>
      <c r="F125" s="25">
        <v>243</v>
      </c>
      <c r="G125" s="25">
        <v>265</v>
      </c>
      <c r="H125" s="25">
        <v>225</v>
      </c>
      <c r="I125" s="25">
        <v>245</v>
      </c>
      <c r="J125">
        <v>299</v>
      </c>
      <c r="K125" s="34"/>
      <c r="M125" s="38">
        <f t="shared" si="72"/>
        <v>42119</v>
      </c>
      <c r="N125" s="25">
        <f t="shared" si="71"/>
        <v>255</v>
      </c>
      <c r="O125" s="25">
        <f t="shared" si="70"/>
        <v>6</v>
      </c>
      <c r="P125" s="25">
        <f t="shared" si="68"/>
        <v>2015</v>
      </c>
      <c r="Q125" s="25">
        <v>17</v>
      </c>
    </row>
    <row r="126" spans="1:17" x14ac:dyDescent="0.25">
      <c r="A126" s="38">
        <f t="shared" si="66"/>
        <v>43949</v>
      </c>
      <c r="B126" s="25">
        <f t="shared" si="67"/>
        <v>28</v>
      </c>
      <c r="C126" s="25">
        <f t="shared" si="69"/>
        <v>4</v>
      </c>
      <c r="D126" s="24" t="s">
        <v>2089</v>
      </c>
      <c r="E126" s="25">
        <v>256</v>
      </c>
      <c r="F126" s="25">
        <v>228</v>
      </c>
      <c r="G126" s="25">
        <v>232</v>
      </c>
      <c r="H126" s="25">
        <v>235</v>
      </c>
      <c r="I126" s="25">
        <v>230</v>
      </c>
      <c r="J126">
        <v>335</v>
      </c>
      <c r="K126" s="34"/>
      <c r="M126" s="38">
        <f t="shared" si="72"/>
        <v>42120</v>
      </c>
      <c r="N126" s="25">
        <f t="shared" si="71"/>
        <v>251</v>
      </c>
      <c r="O126" s="25">
        <f t="shared" si="70"/>
        <v>7</v>
      </c>
      <c r="P126" s="25">
        <f t="shared" si="68"/>
        <v>2015</v>
      </c>
      <c r="Q126" s="25">
        <v>17</v>
      </c>
    </row>
    <row r="127" spans="1:17" x14ac:dyDescent="0.25">
      <c r="A127" s="38">
        <f t="shared" si="66"/>
        <v>43950</v>
      </c>
      <c r="B127" s="25">
        <f t="shared" si="67"/>
        <v>29</v>
      </c>
      <c r="C127" s="25">
        <f t="shared" si="69"/>
        <v>4</v>
      </c>
      <c r="D127" s="24" t="s">
        <v>2090</v>
      </c>
      <c r="E127" s="25">
        <v>265</v>
      </c>
      <c r="F127" s="25">
        <v>211</v>
      </c>
      <c r="G127" s="25">
        <v>270</v>
      </c>
      <c r="H127" s="25">
        <v>226</v>
      </c>
      <c r="I127" s="25">
        <v>225</v>
      </c>
      <c r="J127">
        <v>322</v>
      </c>
      <c r="K127" s="34"/>
      <c r="M127" s="38">
        <f t="shared" si="72"/>
        <v>42121</v>
      </c>
      <c r="N127" s="25">
        <f t="shared" si="71"/>
        <v>220</v>
      </c>
      <c r="O127" s="25">
        <f t="shared" si="70"/>
        <v>1</v>
      </c>
      <c r="P127" s="25">
        <f t="shared" si="68"/>
        <v>2015</v>
      </c>
      <c r="Q127" s="25">
        <v>18</v>
      </c>
    </row>
    <row r="128" spans="1:17" x14ac:dyDescent="0.25">
      <c r="A128" s="38">
        <f t="shared" si="66"/>
        <v>43951</v>
      </c>
      <c r="B128" s="25">
        <f t="shared" si="67"/>
        <v>30</v>
      </c>
      <c r="C128" s="25">
        <f t="shared" si="69"/>
        <v>4</v>
      </c>
      <c r="D128" s="24" t="s">
        <v>2091</v>
      </c>
      <c r="E128" s="25">
        <v>230</v>
      </c>
      <c r="F128" s="25">
        <v>227</v>
      </c>
      <c r="G128" s="25">
        <v>229</v>
      </c>
      <c r="H128" s="25">
        <v>244</v>
      </c>
      <c r="I128" s="25">
        <v>217</v>
      </c>
      <c r="J128">
        <v>319</v>
      </c>
      <c r="K128" s="34"/>
      <c r="M128" s="38">
        <f t="shared" si="72"/>
        <v>42122</v>
      </c>
      <c r="N128" s="25">
        <f t="shared" si="71"/>
        <v>256</v>
      </c>
      <c r="O128" s="25">
        <f t="shared" si="70"/>
        <v>2</v>
      </c>
      <c r="P128" s="25">
        <f t="shared" si="68"/>
        <v>2015</v>
      </c>
      <c r="Q128" s="25">
        <v>18</v>
      </c>
    </row>
    <row r="129" spans="1:17" x14ac:dyDescent="0.25">
      <c r="A129" s="38">
        <f t="shared" si="66"/>
        <v>43952</v>
      </c>
      <c r="B129" s="25">
        <f t="shared" si="67"/>
        <v>1</v>
      </c>
      <c r="C129" s="25">
        <v>5</v>
      </c>
      <c r="D129" s="24" t="s">
        <v>2092</v>
      </c>
      <c r="E129" s="25">
        <v>235</v>
      </c>
      <c r="F129" s="25">
        <v>239</v>
      </c>
      <c r="G129" s="25">
        <v>235</v>
      </c>
      <c r="H129" s="25">
        <v>249</v>
      </c>
      <c r="I129" s="25">
        <v>244</v>
      </c>
      <c r="J129">
        <v>362</v>
      </c>
      <c r="K129" s="34"/>
      <c r="M129" s="38">
        <f t="shared" si="72"/>
        <v>42123</v>
      </c>
      <c r="N129" s="25">
        <f t="shared" si="71"/>
        <v>265</v>
      </c>
      <c r="O129" s="25">
        <f t="shared" si="70"/>
        <v>3</v>
      </c>
      <c r="P129" s="25">
        <f t="shared" si="68"/>
        <v>2015</v>
      </c>
      <c r="Q129" s="25">
        <v>18</v>
      </c>
    </row>
    <row r="130" spans="1:17" x14ac:dyDescent="0.25">
      <c r="A130" s="38">
        <f t="shared" si="66"/>
        <v>43953</v>
      </c>
      <c r="B130" s="25">
        <f t="shared" si="67"/>
        <v>2</v>
      </c>
      <c r="C130" s="25">
        <f t="shared" si="69"/>
        <v>5</v>
      </c>
      <c r="D130" s="24" t="s">
        <v>2093</v>
      </c>
      <c r="E130" s="25">
        <v>218</v>
      </c>
      <c r="F130" s="25">
        <v>233</v>
      </c>
      <c r="G130" s="25">
        <v>233</v>
      </c>
      <c r="H130" s="25">
        <v>252</v>
      </c>
      <c r="I130" s="25">
        <v>249</v>
      </c>
      <c r="J130">
        <v>294</v>
      </c>
      <c r="K130" s="34"/>
      <c r="M130" s="38">
        <f t="shared" si="72"/>
        <v>42124</v>
      </c>
      <c r="N130" s="25">
        <f t="shared" si="71"/>
        <v>230</v>
      </c>
      <c r="O130" s="25">
        <f t="shared" si="70"/>
        <v>4</v>
      </c>
      <c r="P130" s="25">
        <f t="shared" si="68"/>
        <v>2015</v>
      </c>
      <c r="Q130" s="25">
        <v>18</v>
      </c>
    </row>
    <row r="131" spans="1:17" x14ac:dyDescent="0.25">
      <c r="A131" s="38">
        <f t="shared" si="66"/>
        <v>43954</v>
      </c>
      <c r="B131" s="25">
        <f t="shared" si="67"/>
        <v>3</v>
      </c>
      <c r="C131" s="25">
        <f t="shared" si="69"/>
        <v>5</v>
      </c>
      <c r="D131" s="24" t="s">
        <v>2094</v>
      </c>
      <c r="E131" s="25">
        <v>232</v>
      </c>
      <c r="F131" s="25">
        <v>239</v>
      </c>
      <c r="G131" s="25">
        <v>254</v>
      </c>
      <c r="H131" s="25">
        <v>254</v>
      </c>
      <c r="I131" s="25">
        <v>206</v>
      </c>
      <c r="J131">
        <v>305</v>
      </c>
      <c r="K131" s="34"/>
      <c r="M131" s="38">
        <f t="shared" si="72"/>
        <v>42125</v>
      </c>
      <c r="N131" s="25">
        <f t="shared" si="71"/>
        <v>235</v>
      </c>
      <c r="O131" s="25">
        <f t="shared" si="70"/>
        <v>5</v>
      </c>
      <c r="P131" s="25">
        <f t="shared" si="68"/>
        <v>2015</v>
      </c>
      <c r="Q131" s="25">
        <v>18</v>
      </c>
    </row>
    <row r="132" spans="1:17" x14ac:dyDescent="0.25">
      <c r="A132" s="38">
        <f t="shared" si="66"/>
        <v>43955</v>
      </c>
      <c r="B132" s="25">
        <f t="shared" si="67"/>
        <v>4</v>
      </c>
      <c r="C132" s="25">
        <f t="shared" si="69"/>
        <v>5</v>
      </c>
      <c r="D132" s="24" t="s">
        <v>2095</v>
      </c>
      <c r="E132" s="25">
        <v>244</v>
      </c>
      <c r="F132" s="25">
        <v>260</v>
      </c>
      <c r="G132" s="25">
        <v>273</v>
      </c>
      <c r="H132" s="25">
        <v>224</v>
      </c>
      <c r="I132" s="25">
        <v>241</v>
      </c>
      <c r="J132">
        <v>328</v>
      </c>
      <c r="K132" s="34"/>
      <c r="M132" s="38">
        <f t="shared" si="72"/>
        <v>42126</v>
      </c>
      <c r="N132" s="25">
        <f t="shared" si="71"/>
        <v>218</v>
      </c>
      <c r="O132" s="25">
        <f t="shared" si="70"/>
        <v>6</v>
      </c>
      <c r="P132" s="25">
        <f t="shared" si="68"/>
        <v>2015</v>
      </c>
      <c r="Q132" s="25">
        <v>18</v>
      </c>
    </row>
    <row r="133" spans="1:17" x14ac:dyDescent="0.25">
      <c r="A133" s="38">
        <f t="shared" si="66"/>
        <v>43956</v>
      </c>
      <c r="B133" s="25">
        <f t="shared" si="67"/>
        <v>5</v>
      </c>
      <c r="C133" s="25">
        <f t="shared" si="69"/>
        <v>5</v>
      </c>
      <c r="D133" s="24" t="s">
        <v>2096</v>
      </c>
      <c r="E133" s="25">
        <v>237</v>
      </c>
      <c r="F133" s="25">
        <v>235</v>
      </c>
      <c r="G133" s="25">
        <v>227</v>
      </c>
      <c r="H133" s="25">
        <v>222</v>
      </c>
      <c r="I133" s="25">
        <v>231</v>
      </c>
      <c r="J133">
        <v>308</v>
      </c>
      <c r="K133" s="34"/>
      <c r="M133" s="38">
        <f t="shared" si="72"/>
        <v>42127</v>
      </c>
      <c r="N133" s="25">
        <f t="shared" si="71"/>
        <v>232</v>
      </c>
      <c r="O133" s="25">
        <f t="shared" si="70"/>
        <v>7</v>
      </c>
      <c r="P133" s="25">
        <f t="shared" si="68"/>
        <v>2015</v>
      </c>
      <c r="Q133" s="25">
        <v>18</v>
      </c>
    </row>
    <row r="134" spans="1:17" x14ac:dyDescent="0.25">
      <c r="A134" s="38">
        <f t="shared" si="66"/>
        <v>43957</v>
      </c>
      <c r="B134" s="25">
        <f t="shared" si="67"/>
        <v>6</v>
      </c>
      <c r="C134" s="25">
        <f t="shared" si="69"/>
        <v>5</v>
      </c>
      <c r="D134" s="24" t="s">
        <v>2097</v>
      </c>
      <c r="E134" s="25">
        <v>238</v>
      </c>
      <c r="F134" s="25">
        <v>226</v>
      </c>
      <c r="G134" s="25">
        <v>228</v>
      </c>
      <c r="H134" s="25">
        <v>216</v>
      </c>
      <c r="I134" s="25">
        <v>239</v>
      </c>
      <c r="J134">
        <v>324</v>
      </c>
      <c r="K134" s="34"/>
      <c r="M134" s="38">
        <f t="shared" si="72"/>
        <v>42128</v>
      </c>
      <c r="N134" s="25">
        <f t="shared" si="71"/>
        <v>244</v>
      </c>
      <c r="O134" s="25">
        <f t="shared" si="70"/>
        <v>1</v>
      </c>
      <c r="P134" s="25">
        <f t="shared" si="68"/>
        <v>2015</v>
      </c>
      <c r="Q134" s="25">
        <v>19</v>
      </c>
    </row>
    <row r="135" spans="1:17" x14ac:dyDescent="0.25">
      <c r="A135" s="38">
        <f t="shared" si="66"/>
        <v>43958</v>
      </c>
      <c r="B135" s="25">
        <f t="shared" si="67"/>
        <v>7</v>
      </c>
      <c r="C135" s="25">
        <f t="shared" si="69"/>
        <v>5</v>
      </c>
      <c r="D135" s="24" t="s">
        <v>2098</v>
      </c>
      <c r="E135" s="25">
        <v>235</v>
      </c>
      <c r="F135" s="25">
        <v>215</v>
      </c>
      <c r="G135" s="25">
        <v>246</v>
      </c>
      <c r="H135" s="25">
        <v>234</v>
      </c>
      <c r="I135" s="25">
        <v>232</v>
      </c>
      <c r="J135">
        <v>327</v>
      </c>
      <c r="K135" s="34"/>
      <c r="M135" s="38">
        <f t="shared" si="72"/>
        <v>42129</v>
      </c>
      <c r="N135" s="25">
        <f t="shared" si="71"/>
        <v>237</v>
      </c>
      <c r="O135" s="25">
        <f t="shared" si="70"/>
        <v>2</v>
      </c>
      <c r="P135" s="25">
        <f t="shared" si="68"/>
        <v>2015</v>
      </c>
      <c r="Q135" s="25">
        <v>19</v>
      </c>
    </row>
    <row r="136" spans="1:17" x14ac:dyDescent="0.25">
      <c r="A136" s="38">
        <f t="shared" si="66"/>
        <v>43959</v>
      </c>
      <c r="B136" s="25">
        <f t="shared" si="67"/>
        <v>8</v>
      </c>
      <c r="C136" s="25">
        <f t="shared" si="69"/>
        <v>5</v>
      </c>
      <c r="D136" s="24" t="s">
        <v>2099</v>
      </c>
      <c r="E136" s="25">
        <v>247</v>
      </c>
      <c r="F136" s="25">
        <v>211</v>
      </c>
      <c r="G136" s="25">
        <v>228</v>
      </c>
      <c r="H136" s="25">
        <v>231</v>
      </c>
      <c r="I136" s="25">
        <v>229</v>
      </c>
      <c r="J136">
        <v>294</v>
      </c>
      <c r="K136" s="34"/>
      <c r="M136" s="38">
        <f t="shared" si="72"/>
        <v>42130</v>
      </c>
      <c r="N136" s="25">
        <f t="shared" si="71"/>
        <v>238</v>
      </c>
      <c r="O136" s="25">
        <f t="shared" si="70"/>
        <v>3</v>
      </c>
      <c r="P136" s="25">
        <f t="shared" si="68"/>
        <v>2015</v>
      </c>
      <c r="Q136" s="25">
        <v>19</v>
      </c>
    </row>
    <row r="137" spans="1:17" x14ac:dyDescent="0.25">
      <c r="A137" s="38">
        <f t="shared" ref="A137:A200" si="73">DATE(2020,C137,B137)</f>
        <v>43960</v>
      </c>
      <c r="B137" s="25">
        <f t="shared" ref="B137:B200" si="74">VALUE(TRIM(LEFT(D137,2)))</f>
        <v>9</v>
      </c>
      <c r="C137" s="25">
        <f t="shared" si="69"/>
        <v>5</v>
      </c>
      <c r="D137" s="24" t="s">
        <v>2100</v>
      </c>
      <c r="E137" s="25">
        <v>222</v>
      </c>
      <c r="F137" s="25">
        <v>217</v>
      </c>
      <c r="G137" s="25">
        <v>261</v>
      </c>
      <c r="H137" s="25">
        <v>220</v>
      </c>
      <c r="I137" s="25">
        <v>249</v>
      </c>
      <c r="J137">
        <v>284</v>
      </c>
      <c r="K137" s="34"/>
      <c r="M137" s="38">
        <f t="shared" si="72"/>
        <v>42131</v>
      </c>
      <c r="N137" s="25">
        <f t="shared" si="71"/>
        <v>235</v>
      </c>
      <c r="O137" s="25">
        <f t="shared" si="70"/>
        <v>4</v>
      </c>
      <c r="P137" s="25">
        <f t="shared" ref="P137:P200" si="75">IF(O137=1,YEAR($M140),P136)</f>
        <v>2015</v>
      </c>
      <c r="Q137" s="25">
        <v>19</v>
      </c>
    </row>
    <row r="138" spans="1:17" x14ac:dyDescent="0.25">
      <c r="A138" s="38">
        <f t="shared" si="73"/>
        <v>43961</v>
      </c>
      <c r="B138" s="25">
        <f t="shared" si="74"/>
        <v>10</v>
      </c>
      <c r="C138" s="25">
        <f t="shared" ref="C138:C201" si="76">C137</f>
        <v>5</v>
      </c>
      <c r="D138" s="24" t="s">
        <v>2101</v>
      </c>
      <c r="E138" s="25">
        <v>238</v>
      </c>
      <c r="F138" s="25">
        <v>247</v>
      </c>
      <c r="G138" s="25">
        <v>235</v>
      </c>
      <c r="H138" s="25">
        <v>230</v>
      </c>
      <c r="I138" s="25">
        <v>235</v>
      </c>
      <c r="J138">
        <v>310</v>
      </c>
      <c r="K138" s="34"/>
      <c r="M138" s="38">
        <f t="shared" si="72"/>
        <v>42132</v>
      </c>
      <c r="N138" s="25">
        <f t="shared" si="71"/>
        <v>247</v>
      </c>
      <c r="O138" s="25">
        <f t="shared" ref="O138:O201" si="77">MOD(O137,7)+1</f>
        <v>5</v>
      </c>
      <c r="P138" s="25">
        <f t="shared" si="75"/>
        <v>2015</v>
      </c>
      <c r="Q138" s="25">
        <v>19</v>
      </c>
    </row>
    <row r="139" spans="1:17" x14ac:dyDescent="0.25">
      <c r="A139" s="38">
        <f t="shared" si="73"/>
        <v>43962</v>
      </c>
      <c r="B139" s="25">
        <f t="shared" si="74"/>
        <v>11</v>
      </c>
      <c r="C139" s="25">
        <f t="shared" si="76"/>
        <v>5</v>
      </c>
      <c r="D139" s="24" t="s">
        <v>2102</v>
      </c>
      <c r="E139" s="25">
        <v>220</v>
      </c>
      <c r="F139" s="25">
        <v>215</v>
      </c>
      <c r="G139" s="25">
        <v>279</v>
      </c>
      <c r="H139" s="25">
        <v>225</v>
      </c>
      <c r="I139" s="25">
        <v>233</v>
      </c>
      <c r="J139">
        <v>319</v>
      </c>
      <c r="K139" s="34"/>
      <c r="M139" s="38">
        <f t="shared" si="72"/>
        <v>42133</v>
      </c>
      <c r="N139" s="25">
        <f t="shared" ref="N139:N202" si="78">VLOOKUP(DATE(2020,MONTH($M139),DAY($M139)),$A$8:$K$374,YEAR($M139)-2010,FALSE)</f>
        <v>222</v>
      </c>
      <c r="O139" s="25">
        <f t="shared" si="77"/>
        <v>6</v>
      </c>
      <c r="P139" s="25">
        <f t="shared" si="75"/>
        <v>2015</v>
      </c>
      <c r="Q139" s="25">
        <v>19</v>
      </c>
    </row>
    <row r="140" spans="1:17" x14ac:dyDescent="0.25">
      <c r="A140" s="38">
        <f t="shared" si="73"/>
        <v>43963</v>
      </c>
      <c r="B140" s="25">
        <f t="shared" si="74"/>
        <v>12</v>
      </c>
      <c r="C140" s="25">
        <f t="shared" si="76"/>
        <v>5</v>
      </c>
      <c r="D140" s="24" t="s">
        <v>2103</v>
      </c>
      <c r="E140" s="25">
        <v>248</v>
      </c>
      <c r="F140" s="25">
        <v>241</v>
      </c>
      <c r="G140" s="25">
        <v>235</v>
      </c>
      <c r="H140" s="25">
        <v>213</v>
      </c>
      <c r="I140" s="25">
        <v>226</v>
      </c>
      <c r="J140">
        <v>289</v>
      </c>
      <c r="K140" s="34"/>
      <c r="M140" s="38">
        <f t="shared" si="72"/>
        <v>42134</v>
      </c>
      <c r="N140" s="25">
        <f t="shared" si="78"/>
        <v>238</v>
      </c>
      <c r="O140" s="25">
        <f t="shared" si="77"/>
        <v>7</v>
      </c>
      <c r="P140" s="25">
        <f t="shared" si="75"/>
        <v>2015</v>
      </c>
      <c r="Q140" s="25">
        <v>19</v>
      </c>
    </row>
    <row r="141" spans="1:17" x14ac:dyDescent="0.25">
      <c r="A141" s="38">
        <f t="shared" si="73"/>
        <v>43964</v>
      </c>
      <c r="B141" s="25">
        <f t="shared" si="74"/>
        <v>13</v>
      </c>
      <c r="C141" s="25">
        <f t="shared" si="76"/>
        <v>5</v>
      </c>
      <c r="D141" s="24" t="s">
        <v>2104</v>
      </c>
      <c r="E141" s="25">
        <v>252</v>
      </c>
      <c r="F141" s="25">
        <v>228</v>
      </c>
      <c r="G141" s="25">
        <v>257</v>
      </c>
      <c r="H141" s="25">
        <v>219</v>
      </c>
      <c r="I141" s="25">
        <v>215</v>
      </c>
      <c r="J141">
        <v>284</v>
      </c>
      <c r="K141" s="34"/>
      <c r="M141" s="38">
        <f t="shared" ref="M141:M204" si="79">M140+1</f>
        <v>42135</v>
      </c>
      <c r="N141" s="25">
        <f t="shared" si="78"/>
        <v>220</v>
      </c>
      <c r="O141" s="25">
        <f t="shared" si="77"/>
        <v>1</v>
      </c>
      <c r="P141" s="25">
        <f t="shared" si="75"/>
        <v>2015</v>
      </c>
      <c r="Q141" s="25">
        <v>20</v>
      </c>
    </row>
    <row r="142" spans="1:17" x14ac:dyDescent="0.25">
      <c r="A142" s="38">
        <f t="shared" si="73"/>
        <v>43965</v>
      </c>
      <c r="B142" s="25">
        <f t="shared" si="74"/>
        <v>14</v>
      </c>
      <c r="C142" s="25">
        <f t="shared" si="76"/>
        <v>5</v>
      </c>
      <c r="D142" s="24" t="s">
        <v>2105</v>
      </c>
      <c r="E142" s="25">
        <v>217</v>
      </c>
      <c r="F142" s="25">
        <v>217</v>
      </c>
      <c r="G142" s="25">
        <v>229</v>
      </c>
      <c r="H142" s="25">
        <v>238</v>
      </c>
      <c r="I142" s="25">
        <v>217</v>
      </c>
      <c r="J142">
        <v>275</v>
      </c>
      <c r="K142" s="34"/>
      <c r="M142" s="38">
        <f t="shared" si="79"/>
        <v>42136</v>
      </c>
      <c r="N142" s="25">
        <f t="shared" si="78"/>
        <v>248</v>
      </c>
      <c r="O142" s="25">
        <f t="shared" si="77"/>
        <v>2</v>
      </c>
      <c r="P142" s="25">
        <f t="shared" si="75"/>
        <v>2015</v>
      </c>
      <c r="Q142" s="25">
        <v>20</v>
      </c>
    </row>
    <row r="143" spans="1:17" x14ac:dyDescent="0.25">
      <c r="A143" s="38">
        <f t="shared" si="73"/>
        <v>43966</v>
      </c>
      <c r="B143" s="25">
        <f t="shared" si="74"/>
        <v>15</v>
      </c>
      <c r="C143" s="25">
        <f t="shared" si="76"/>
        <v>5</v>
      </c>
      <c r="D143" s="24" t="s">
        <v>2106</v>
      </c>
      <c r="E143" s="25">
        <v>246</v>
      </c>
      <c r="F143" s="25">
        <v>221</v>
      </c>
      <c r="G143" s="25">
        <v>224</v>
      </c>
      <c r="H143" s="25">
        <v>223</v>
      </c>
      <c r="I143" s="25">
        <v>225</v>
      </c>
      <c r="J143">
        <v>275</v>
      </c>
      <c r="K143" s="34"/>
      <c r="M143" s="38">
        <f t="shared" si="79"/>
        <v>42137</v>
      </c>
      <c r="N143" s="25">
        <f t="shared" si="78"/>
        <v>252</v>
      </c>
      <c r="O143" s="25">
        <f t="shared" si="77"/>
        <v>3</v>
      </c>
      <c r="P143" s="25">
        <f t="shared" si="75"/>
        <v>2015</v>
      </c>
      <c r="Q143" s="25">
        <v>20</v>
      </c>
    </row>
    <row r="144" spans="1:17" x14ac:dyDescent="0.25">
      <c r="A144" s="38">
        <f t="shared" si="73"/>
        <v>43967</v>
      </c>
      <c r="B144" s="25">
        <f t="shared" si="74"/>
        <v>16</v>
      </c>
      <c r="C144" s="25">
        <f t="shared" si="76"/>
        <v>5</v>
      </c>
      <c r="D144" s="24" t="s">
        <v>2107</v>
      </c>
      <c r="E144" s="25">
        <v>253</v>
      </c>
      <c r="F144" s="25">
        <v>251</v>
      </c>
      <c r="G144" s="25">
        <v>220</v>
      </c>
      <c r="H144" s="25">
        <v>233</v>
      </c>
      <c r="I144" s="25">
        <v>220</v>
      </c>
      <c r="J144">
        <v>264</v>
      </c>
      <c r="K144" s="34"/>
      <c r="M144" s="38">
        <f t="shared" si="79"/>
        <v>42138</v>
      </c>
      <c r="N144" s="25">
        <f t="shared" si="78"/>
        <v>217</v>
      </c>
      <c r="O144" s="25">
        <f t="shared" si="77"/>
        <v>4</v>
      </c>
      <c r="P144" s="25">
        <f t="shared" si="75"/>
        <v>2015</v>
      </c>
      <c r="Q144" s="25">
        <v>20</v>
      </c>
    </row>
    <row r="145" spans="1:17" x14ac:dyDescent="0.25">
      <c r="A145" s="38">
        <f t="shared" si="73"/>
        <v>43968</v>
      </c>
      <c r="B145" s="25">
        <f t="shared" si="74"/>
        <v>17</v>
      </c>
      <c r="C145" s="25">
        <f t="shared" si="76"/>
        <v>5</v>
      </c>
      <c r="D145" s="24" t="s">
        <v>2108</v>
      </c>
      <c r="E145" s="25">
        <v>232</v>
      </c>
      <c r="F145" s="25">
        <v>221</v>
      </c>
      <c r="G145" s="25">
        <v>225</v>
      </c>
      <c r="H145" s="25">
        <v>225</v>
      </c>
      <c r="I145" s="25">
        <v>208</v>
      </c>
      <c r="J145">
        <v>278</v>
      </c>
      <c r="K145" s="34"/>
      <c r="M145" s="38">
        <f t="shared" si="79"/>
        <v>42139</v>
      </c>
      <c r="N145" s="25">
        <f t="shared" si="78"/>
        <v>246</v>
      </c>
      <c r="O145" s="25">
        <f t="shared" si="77"/>
        <v>5</v>
      </c>
      <c r="P145" s="25">
        <f t="shared" si="75"/>
        <v>2015</v>
      </c>
      <c r="Q145" s="25">
        <v>20</v>
      </c>
    </row>
    <row r="146" spans="1:17" x14ac:dyDescent="0.25">
      <c r="A146" s="38">
        <f t="shared" si="73"/>
        <v>43969</v>
      </c>
      <c r="B146" s="25">
        <f t="shared" si="74"/>
        <v>18</v>
      </c>
      <c r="C146" s="25">
        <f t="shared" si="76"/>
        <v>5</v>
      </c>
      <c r="D146" s="24" t="s">
        <v>2109</v>
      </c>
      <c r="E146" s="25">
        <v>253</v>
      </c>
      <c r="F146" s="25">
        <v>222</v>
      </c>
      <c r="G146" s="25">
        <v>243</v>
      </c>
      <c r="H146" s="25">
        <v>204</v>
      </c>
      <c r="I146" s="25">
        <v>224</v>
      </c>
      <c r="J146">
        <v>302</v>
      </c>
      <c r="K146" s="34"/>
      <c r="M146" s="38">
        <f t="shared" si="79"/>
        <v>42140</v>
      </c>
      <c r="N146" s="25">
        <f t="shared" si="78"/>
        <v>253</v>
      </c>
      <c r="O146" s="25">
        <f t="shared" si="77"/>
        <v>6</v>
      </c>
      <c r="P146" s="25">
        <f t="shared" si="75"/>
        <v>2015</v>
      </c>
      <c r="Q146" s="25">
        <v>20</v>
      </c>
    </row>
    <row r="147" spans="1:17" x14ac:dyDescent="0.25">
      <c r="A147" s="38">
        <f t="shared" si="73"/>
        <v>43970</v>
      </c>
      <c r="B147" s="25">
        <f t="shared" si="74"/>
        <v>19</v>
      </c>
      <c r="C147" s="25">
        <f t="shared" si="76"/>
        <v>5</v>
      </c>
      <c r="D147" s="24" t="s">
        <v>2110</v>
      </c>
      <c r="E147" s="25">
        <v>222</v>
      </c>
      <c r="F147" s="25">
        <v>217</v>
      </c>
      <c r="G147" s="25">
        <v>231</v>
      </c>
      <c r="H147" s="25">
        <v>185</v>
      </c>
      <c r="I147" s="25">
        <v>248</v>
      </c>
      <c r="J147">
        <v>258</v>
      </c>
      <c r="K147" s="34"/>
      <c r="M147" s="38">
        <f t="shared" si="79"/>
        <v>42141</v>
      </c>
      <c r="N147" s="25">
        <f t="shared" si="78"/>
        <v>232</v>
      </c>
      <c r="O147" s="25">
        <f t="shared" si="77"/>
        <v>7</v>
      </c>
      <c r="P147" s="25">
        <f t="shared" si="75"/>
        <v>2015</v>
      </c>
      <c r="Q147" s="25">
        <v>20</v>
      </c>
    </row>
    <row r="148" spans="1:17" x14ac:dyDescent="0.25">
      <c r="A148" s="38">
        <f t="shared" si="73"/>
        <v>43971</v>
      </c>
      <c r="B148" s="25">
        <f t="shared" si="74"/>
        <v>20</v>
      </c>
      <c r="C148" s="25">
        <f t="shared" si="76"/>
        <v>5</v>
      </c>
      <c r="D148" s="24" t="s">
        <v>2111</v>
      </c>
      <c r="E148" s="25">
        <v>244</v>
      </c>
      <c r="F148" s="25">
        <v>222</v>
      </c>
      <c r="G148" s="25">
        <v>254</v>
      </c>
      <c r="H148" s="25">
        <v>178</v>
      </c>
      <c r="I148" s="25">
        <v>204</v>
      </c>
      <c r="J148">
        <v>278</v>
      </c>
      <c r="K148" s="34"/>
      <c r="M148" s="38">
        <f t="shared" si="79"/>
        <v>42142</v>
      </c>
      <c r="N148" s="25">
        <f t="shared" si="78"/>
        <v>253</v>
      </c>
      <c r="O148" s="25">
        <f t="shared" si="77"/>
        <v>1</v>
      </c>
      <c r="P148" s="25">
        <f t="shared" si="75"/>
        <v>2015</v>
      </c>
      <c r="Q148" s="25">
        <v>21</v>
      </c>
    </row>
    <row r="149" spans="1:17" x14ac:dyDescent="0.25">
      <c r="A149" s="38">
        <f t="shared" si="73"/>
        <v>43972</v>
      </c>
      <c r="B149" s="25">
        <f t="shared" si="74"/>
        <v>21</v>
      </c>
      <c r="C149" s="25">
        <f t="shared" si="76"/>
        <v>5</v>
      </c>
      <c r="D149" s="24" t="s">
        <v>2112</v>
      </c>
      <c r="E149" s="25">
        <v>239</v>
      </c>
      <c r="F149" s="25">
        <v>224</v>
      </c>
      <c r="G149" s="25">
        <v>187</v>
      </c>
      <c r="H149" s="25">
        <v>210</v>
      </c>
      <c r="I149" s="25">
        <v>208</v>
      </c>
      <c r="J149">
        <v>247</v>
      </c>
      <c r="K149" s="34"/>
      <c r="M149" s="38">
        <f t="shared" si="79"/>
        <v>42143</v>
      </c>
      <c r="N149" s="25">
        <f t="shared" si="78"/>
        <v>222</v>
      </c>
      <c r="O149" s="25">
        <f t="shared" si="77"/>
        <v>2</v>
      </c>
      <c r="P149" s="25">
        <f t="shared" si="75"/>
        <v>2015</v>
      </c>
      <c r="Q149" s="25">
        <v>21</v>
      </c>
    </row>
    <row r="150" spans="1:17" x14ac:dyDescent="0.25">
      <c r="A150" s="38">
        <f t="shared" si="73"/>
        <v>43973</v>
      </c>
      <c r="B150" s="25">
        <f t="shared" si="74"/>
        <v>22</v>
      </c>
      <c r="C150" s="25">
        <f t="shared" si="76"/>
        <v>5</v>
      </c>
      <c r="D150" s="24" t="s">
        <v>2113</v>
      </c>
      <c r="E150" s="25">
        <v>240</v>
      </c>
      <c r="F150" s="25">
        <v>208</v>
      </c>
      <c r="G150" s="25">
        <v>220</v>
      </c>
      <c r="H150" s="25">
        <v>201</v>
      </c>
      <c r="I150" s="25">
        <v>219</v>
      </c>
      <c r="J150">
        <v>292</v>
      </c>
      <c r="K150" s="34"/>
      <c r="M150" s="38">
        <f t="shared" si="79"/>
        <v>42144</v>
      </c>
      <c r="N150" s="25">
        <f t="shared" si="78"/>
        <v>244</v>
      </c>
      <c r="O150" s="25">
        <f t="shared" si="77"/>
        <v>3</v>
      </c>
      <c r="P150" s="25">
        <f t="shared" si="75"/>
        <v>2015</v>
      </c>
      <c r="Q150" s="25">
        <v>21</v>
      </c>
    </row>
    <row r="151" spans="1:17" x14ac:dyDescent="0.25">
      <c r="A151" s="38">
        <f t="shared" si="73"/>
        <v>43974</v>
      </c>
      <c r="B151" s="25">
        <f t="shared" si="74"/>
        <v>23</v>
      </c>
      <c r="C151" s="25">
        <f t="shared" si="76"/>
        <v>5</v>
      </c>
      <c r="D151" s="24" t="s">
        <v>2114</v>
      </c>
      <c r="E151" s="25">
        <v>217</v>
      </c>
      <c r="F151" s="25">
        <v>227</v>
      </c>
      <c r="G151" s="25">
        <v>232</v>
      </c>
      <c r="H151" s="25">
        <v>219</v>
      </c>
      <c r="I151" s="25">
        <v>190</v>
      </c>
      <c r="J151">
        <v>270</v>
      </c>
      <c r="K151" s="34"/>
      <c r="M151" s="38">
        <f t="shared" si="79"/>
        <v>42145</v>
      </c>
      <c r="N151" s="25">
        <f t="shared" si="78"/>
        <v>239</v>
      </c>
      <c r="O151" s="25">
        <f t="shared" si="77"/>
        <v>4</v>
      </c>
      <c r="P151" s="25">
        <f t="shared" si="75"/>
        <v>2015</v>
      </c>
      <c r="Q151" s="25">
        <v>21</v>
      </c>
    </row>
    <row r="152" spans="1:17" x14ac:dyDescent="0.25">
      <c r="A152" s="38">
        <f t="shared" si="73"/>
        <v>43975</v>
      </c>
      <c r="B152" s="25">
        <f t="shared" si="74"/>
        <v>24</v>
      </c>
      <c r="C152" s="25">
        <f t="shared" si="76"/>
        <v>5</v>
      </c>
      <c r="D152" s="24" t="s">
        <v>2115</v>
      </c>
      <c r="E152" s="25">
        <v>255</v>
      </c>
      <c r="F152" s="25">
        <v>230</v>
      </c>
      <c r="G152" s="25">
        <v>251</v>
      </c>
      <c r="H152" s="25">
        <v>223</v>
      </c>
      <c r="I152" s="25">
        <v>230</v>
      </c>
      <c r="J152">
        <v>268</v>
      </c>
      <c r="K152" s="34"/>
      <c r="M152" s="38">
        <f t="shared" si="79"/>
        <v>42146</v>
      </c>
      <c r="N152" s="25">
        <f t="shared" si="78"/>
        <v>240</v>
      </c>
      <c r="O152" s="25">
        <f t="shared" si="77"/>
        <v>5</v>
      </c>
      <c r="P152" s="25">
        <f t="shared" si="75"/>
        <v>2015</v>
      </c>
      <c r="Q152" s="25">
        <v>21</v>
      </c>
    </row>
    <row r="153" spans="1:17" x14ac:dyDescent="0.25">
      <c r="A153" s="38">
        <f t="shared" si="73"/>
        <v>43976</v>
      </c>
      <c r="B153" s="25">
        <f t="shared" si="74"/>
        <v>25</v>
      </c>
      <c r="C153" s="25">
        <f t="shared" si="76"/>
        <v>5</v>
      </c>
      <c r="D153" s="24" t="s">
        <v>2116</v>
      </c>
      <c r="E153" s="25">
        <v>220</v>
      </c>
      <c r="F153" s="25">
        <v>192</v>
      </c>
      <c r="G153" s="25">
        <v>226</v>
      </c>
      <c r="H153" s="25">
        <v>207</v>
      </c>
      <c r="I153" s="25">
        <v>233</v>
      </c>
      <c r="J153">
        <v>240</v>
      </c>
      <c r="K153" s="34"/>
      <c r="M153" s="38">
        <f t="shared" si="79"/>
        <v>42147</v>
      </c>
      <c r="N153" s="25">
        <f t="shared" si="78"/>
        <v>217</v>
      </c>
      <c r="O153" s="25">
        <f t="shared" si="77"/>
        <v>6</v>
      </c>
      <c r="P153" s="25">
        <f t="shared" si="75"/>
        <v>2015</v>
      </c>
      <c r="Q153" s="25">
        <v>21</v>
      </c>
    </row>
    <row r="154" spans="1:17" x14ac:dyDescent="0.25">
      <c r="A154" s="38">
        <f t="shared" si="73"/>
        <v>43977</v>
      </c>
      <c r="B154" s="25">
        <f t="shared" si="74"/>
        <v>26</v>
      </c>
      <c r="C154" s="25">
        <f t="shared" si="76"/>
        <v>5</v>
      </c>
      <c r="D154" s="24" t="s">
        <v>2117</v>
      </c>
      <c r="E154" s="25">
        <v>233</v>
      </c>
      <c r="F154" s="25">
        <v>201</v>
      </c>
      <c r="G154" s="25">
        <v>245</v>
      </c>
      <c r="H154" s="25">
        <v>213</v>
      </c>
      <c r="I154" s="25">
        <v>202</v>
      </c>
      <c r="J154">
        <v>226</v>
      </c>
      <c r="K154" s="34"/>
      <c r="M154" s="38">
        <f t="shared" si="79"/>
        <v>42148</v>
      </c>
      <c r="N154" s="25">
        <f t="shared" si="78"/>
        <v>255</v>
      </c>
      <c r="O154" s="25">
        <f t="shared" si="77"/>
        <v>7</v>
      </c>
      <c r="P154" s="25">
        <f t="shared" si="75"/>
        <v>2015</v>
      </c>
      <c r="Q154" s="25">
        <v>21</v>
      </c>
    </row>
    <row r="155" spans="1:17" x14ac:dyDescent="0.25">
      <c r="A155" s="38">
        <f t="shared" si="73"/>
        <v>43978</v>
      </c>
      <c r="B155" s="25">
        <f t="shared" si="74"/>
        <v>27</v>
      </c>
      <c r="C155" s="25">
        <f t="shared" si="76"/>
        <v>5</v>
      </c>
      <c r="D155" s="24" t="s">
        <v>2118</v>
      </c>
      <c r="E155" s="25">
        <v>219</v>
      </c>
      <c r="F155" s="25">
        <v>225</v>
      </c>
      <c r="G155" s="25">
        <v>224</v>
      </c>
      <c r="H155" s="25">
        <v>187</v>
      </c>
      <c r="I155" s="25">
        <v>224</v>
      </c>
      <c r="J155">
        <v>244</v>
      </c>
      <c r="K155" s="34"/>
      <c r="M155" s="38">
        <f t="shared" si="79"/>
        <v>42149</v>
      </c>
      <c r="N155" s="25">
        <f t="shared" si="78"/>
        <v>220</v>
      </c>
      <c r="O155" s="25">
        <f t="shared" si="77"/>
        <v>1</v>
      </c>
      <c r="P155" s="25">
        <f t="shared" si="75"/>
        <v>2015</v>
      </c>
      <c r="Q155" s="25">
        <v>22</v>
      </c>
    </row>
    <row r="156" spans="1:17" x14ac:dyDescent="0.25">
      <c r="A156" s="38">
        <f t="shared" si="73"/>
        <v>43979</v>
      </c>
      <c r="B156" s="25">
        <f t="shared" si="74"/>
        <v>28</v>
      </c>
      <c r="C156" s="25">
        <f t="shared" si="76"/>
        <v>5</v>
      </c>
      <c r="D156" s="24" t="s">
        <v>2119</v>
      </c>
      <c r="E156" s="25">
        <v>234</v>
      </c>
      <c r="F156" s="25">
        <v>272</v>
      </c>
      <c r="G156" s="25">
        <v>248</v>
      </c>
      <c r="H156" s="25">
        <v>215</v>
      </c>
      <c r="I156" s="25">
        <v>218</v>
      </c>
      <c r="J156">
        <v>216</v>
      </c>
      <c r="K156" s="34"/>
      <c r="M156" s="38">
        <f t="shared" si="79"/>
        <v>42150</v>
      </c>
      <c r="N156" s="25">
        <f t="shared" si="78"/>
        <v>233</v>
      </c>
      <c r="O156" s="25">
        <f t="shared" si="77"/>
        <v>2</v>
      </c>
      <c r="P156" s="25">
        <f t="shared" si="75"/>
        <v>2015</v>
      </c>
      <c r="Q156" s="25">
        <v>22</v>
      </c>
    </row>
    <row r="157" spans="1:17" x14ac:dyDescent="0.25">
      <c r="A157" s="38">
        <f t="shared" si="73"/>
        <v>43980</v>
      </c>
      <c r="B157" s="25">
        <f t="shared" si="74"/>
        <v>29</v>
      </c>
      <c r="C157" s="25">
        <f t="shared" si="76"/>
        <v>5</v>
      </c>
      <c r="D157" s="24" t="s">
        <v>2120</v>
      </c>
      <c r="E157" s="25">
        <v>240</v>
      </c>
      <c r="F157" s="25">
        <v>203</v>
      </c>
      <c r="G157" s="25">
        <v>218</v>
      </c>
      <c r="H157" s="25">
        <v>212</v>
      </c>
      <c r="I157" s="25">
        <v>239</v>
      </c>
      <c r="J157">
        <v>226</v>
      </c>
      <c r="K157" s="34"/>
      <c r="M157" s="38">
        <f t="shared" si="79"/>
        <v>42151</v>
      </c>
      <c r="N157" s="25">
        <f t="shared" si="78"/>
        <v>219</v>
      </c>
      <c r="O157" s="25">
        <f t="shared" si="77"/>
        <v>3</v>
      </c>
      <c r="P157" s="25">
        <f t="shared" si="75"/>
        <v>2015</v>
      </c>
      <c r="Q157" s="25">
        <v>22</v>
      </c>
    </row>
    <row r="158" spans="1:17" x14ac:dyDescent="0.25">
      <c r="A158" s="38">
        <f t="shared" si="73"/>
        <v>43981</v>
      </c>
      <c r="B158" s="25">
        <f t="shared" si="74"/>
        <v>30</v>
      </c>
      <c r="C158" s="25">
        <f t="shared" si="76"/>
        <v>5</v>
      </c>
      <c r="D158" s="24" t="s">
        <v>2121</v>
      </c>
      <c r="E158" s="25">
        <v>246</v>
      </c>
      <c r="F158" s="25">
        <v>218</v>
      </c>
      <c r="G158" s="25">
        <v>235</v>
      </c>
      <c r="H158" s="25">
        <v>214</v>
      </c>
      <c r="I158" s="25">
        <v>223</v>
      </c>
      <c r="J158">
        <v>240</v>
      </c>
      <c r="K158" s="34"/>
      <c r="M158" s="38">
        <f t="shared" si="79"/>
        <v>42152</v>
      </c>
      <c r="N158" s="25">
        <f t="shared" si="78"/>
        <v>234</v>
      </c>
      <c r="O158" s="25">
        <f t="shared" si="77"/>
        <v>4</v>
      </c>
      <c r="P158" s="25">
        <f t="shared" si="75"/>
        <v>2015</v>
      </c>
      <c r="Q158" s="25">
        <v>22</v>
      </c>
    </row>
    <row r="159" spans="1:17" x14ac:dyDescent="0.25">
      <c r="A159" s="38">
        <f t="shared" si="73"/>
        <v>43982</v>
      </c>
      <c r="B159" s="25">
        <f t="shared" si="74"/>
        <v>31</v>
      </c>
      <c r="C159" s="25">
        <f t="shared" si="76"/>
        <v>5</v>
      </c>
      <c r="D159" s="24" t="s">
        <v>2122</v>
      </c>
      <c r="E159" s="25">
        <v>235</v>
      </c>
      <c r="F159" s="25">
        <v>214</v>
      </c>
      <c r="G159" s="25">
        <v>229</v>
      </c>
      <c r="H159" s="25">
        <v>202</v>
      </c>
      <c r="I159" s="25">
        <v>211</v>
      </c>
      <c r="J159">
        <v>255</v>
      </c>
      <c r="K159" s="34"/>
      <c r="M159" s="38">
        <f t="shared" si="79"/>
        <v>42153</v>
      </c>
      <c r="N159" s="25">
        <f t="shared" si="78"/>
        <v>240</v>
      </c>
      <c r="O159" s="25">
        <f t="shared" si="77"/>
        <v>5</v>
      </c>
      <c r="P159" s="25">
        <f t="shared" si="75"/>
        <v>2015</v>
      </c>
      <c r="Q159" s="25">
        <v>22</v>
      </c>
    </row>
    <row r="160" spans="1:17" x14ac:dyDescent="0.25">
      <c r="A160" s="38">
        <f t="shared" si="73"/>
        <v>43983</v>
      </c>
      <c r="B160" s="25">
        <f t="shared" si="74"/>
        <v>1</v>
      </c>
      <c r="C160" s="25">
        <v>6</v>
      </c>
      <c r="D160" s="24" t="s">
        <v>2123</v>
      </c>
      <c r="E160" s="25">
        <v>240</v>
      </c>
      <c r="F160" s="25">
        <v>220</v>
      </c>
      <c r="G160" s="25">
        <v>220</v>
      </c>
      <c r="H160" s="25">
        <v>213</v>
      </c>
      <c r="I160" s="25">
        <v>237</v>
      </c>
      <c r="J160">
        <v>262</v>
      </c>
      <c r="K160" s="34"/>
      <c r="M160" s="38">
        <f t="shared" si="79"/>
        <v>42154</v>
      </c>
      <c r="N160" s="25">
        <f t="shared" si="78"/>
        <v>246</v>
      </c>
      <c r="O160" s="25">
        <f t="shared" si="77"/>
        <v>6</v>
      </c>
      <c r="P160" s="25">
        <f t="shared" si="75"/>
        <v>2015</v>
      </c>
      <c r="Q160" s="25">
        <v>22</v>
      </c>
    </row>
    <row r="161" spans="1:17" x14ac:dyDescent="0.25">
      <c r="A161" s="38">
        <f t="shared" si="73"/>
        <v>43984</v>
      </c>
      <c r="B161" s="25">
        <f t="shared" si="74"/>
        <v>2</v>
      </c>
      <c r="C161" s="25">
        <f t="shared" si="76"/>
        <v>6</v>
      </c>
      <c r="D161" s="24" t="s">
        <v>2124</v>
      </c>
      <c r="E161" s="25">
        <v>224</v>
      </c>
      <c r="F161" s="25">
        <v>215</v>
      </c>
      <c r="G161" s="25">
        <v>230</v>
      </c>
      <c r="H161" s="25">
        <v>205</v>
      </c>
      <c r="I161" s="25">
        <v>189</v>
      </c>
      <c r="J161">
        <v>268</v>
      </c>
      <c r="K161" s="34"/>
      <c r="M161" s="38">
        <f t="shared" si="79"/>
        <v>42155</v>
      </c>
      <c r="N161" s="25">
        <f t="shared" si="78"/>
        <v>235</v>
      </c>
      <c r="O161" s="25">
        <f t="shared" si="77"/>
        <v>7</v>
      </c>
      <c r="P161" s="25">
        <f t="shared" si="75"/>
        <v>2015</v>
      </c>
      <c r="Q161" s="25">
        <v>22</v>
      </c>
    </row>
    <row r="162" spans="1:17" x14ac:dyDescent="0.25">
      <c r="A162" s="38">
        <f t="shared" si="73"/>
        <v>43985</v>
      </c>
      <c r="B162" s="25">
        <f t="shared" si="74"/>
        <v>3</v>
      </c>
      <c r="C162" s="25">
        <f t="shared" si="76"/>
        <v>6</v>
      </c>
      <c r="D162" s="24" t="s">
        <v>2125</v>
      </c>
      <c r="E162" s="25">
        <v>240</v>
      </c>
      <c r="F162" s="25">
        <v>243</v>
      </c>
      <c r="G162" s="25">
        <v>260</v>
      </c>
      <c r="H162" s="25">
        <v>220</v>
      </c>
      <c r="I162" s="25">
        <v>246</v>
      </c>
      <c r="J162">
        <v>247</v>
      </c>
      <c r="K162" s="34"/>
      <c r="M162" s="38">
        <f t="shared" si="79"/>
        <v>42156</v>
      </c>
      <c r="N162" s="25">
        <f t="shared" si="78"/>
        <v>240</v>
      </c>
      <c r="O162" s="25">
        <f t="shared" si="77"/>
        <v>1</v>
      </c>
      <c r="P162" s="25">
        <f t="shared" si="75"/>
        <v>2015</v>
      </c>
      <c r="Q162" s="25">
        <v>23</v>
      </c>
    </row>
    <row r="163" spans="1:17" x14ac:dyDescent="0.25">
      <c r="A163" s="38">
        <f t="shared" si="73"/>
        <v>43986</v>
      </c>
      <c r="B163" s="25">
        <f t="shared" si="74"/>
        <v>4</v>
      </c>
      <c r="C163" s="25">
        <f t="shared" si="76"/>
        <v>6</v>
      </c>
      <c r="D163" s="24" t="s">
        <v>2126</v>
      </c>
      <c r="E163" s="25">
        <v>229</v>
      </c>
      <c r="F163" s="25">
        <v>219</v>
      </c>
      <c r="G163" s="25">
        <v>228</v>
      </c>
      <c r="H163" s="25">
        <v>217</v>
      </c>
      <c r="I163" s="25">
        <v>221</v>
      </c>
      <c r="J163">
        <v>225</v>
      </c>
      <c r="K163" s="34"/>
      <c r="M163" s="38">
        <f t="shared" si="79"/>
        <v>42157</v>
      </c>
      <c r="N163" s="25">
        <f t="shared" si="78"/>
        <v>224</v>
      </c>
      <c r="O163" s="25">
        <f t="shared" si="77"/>
        <v>2</v>
      </c>
      <c r="P163" s="25">
        <f t="shared" si="75"/>
        <v>2015</v>
      </c>
      <c r="Q163" s="25">
        <v>23</v>
      </c>
    </row>
    <row r="164" spans="1:17" x14ac:dyDescent="0.25">
      <c r="A164" s="38">
        <f t="shared" si="73"/>
        <v>43987</v>
      </c>
      <c r="B164" s="25">
        <f t="shared" si="74"/>
        <v>5</v>
      </c>
      <c r="C164" s="25">
        <f t="shared" si="76"/>
        <v>6</v>
      </c>
      <c r="D164" s="24" t="s">
        <v>2127</v>
      </c>
      <c r="E164" s="25">
        <v>233</v>
      </c>
      <c r="F164" s="25">
        <v>212</v>
      </c>
      <c r="G164" s="25">
        <v>237</v>
      </c>
      <c r="H164" s="25">
        <v>214</v>
      </c>
      <c r="I164" s="25">
        <v>244</v>
      </c>
      <c r="J164">
        <v>266</v>
      </c>
      <c r="K164" s="34"/>
      <c r="M164" s="38">
        <f t="shared" si="79"/>
        <v>42158</v>
      </c>
      <c r="N164" s="25">
        <f t="shared" si="78"/>
        <v>240</v>
      </c>
      <c r="O164" s="25">
        <f t="shared" si="77"/>
        <v>3</v>
      </c>
      <c r="P164" s="25">
        <f t="shared" si="75"/>
        <v>2015</v>
      </c>
      <c r="Q164" s="25">
        <v>23</v>
      </c>
    </row>
    <row r="165" spans="1:17" x14ac:dyDescent="0.25">
      <c r="A165" s="38">
        <f t="shared" si="73"/>
        <v>43988</v>
      </c>
      <c r="B165" s="25">
        <f t="shared" si="74"/>
        <v>6</v>
      </c>
      <c r="C165" s="25">
        <f t="shared" si="76"/>
        <v>6</v>
      </c>
      <c r="D165" s="24" t="s">
        <v>2128</v>
      </c>
      <c r="E165" s="25">
        <v>236</v>
      </c>
      <c r="F165" s="25">
        <v>187</v>
      </c>
      <c r="G165" s="25">
        <v>207</v>
      </c>
      <c r="H165" s="25">
        <v>194</v>
      </c>
      <c r="I165" s="25">
        <v>201</v>
      </c>
      <c r="J165">
        <v>230</v>
      </c>
      <c r="K165" s="34"/>
      <c r="M165" s="38">
        <f t="shared" si="79"/>
        <v>42159</v>
      </c>
      <c r="N165" s="25">
        <f t="shared" si="78"/>
        <v>229</v>
      </c>
      <c r="O165" s="25">
        <f t="shared" si="77"/>
        <v>4</v>
      </c>
      <c r="P165" s="25">
        <f t="shared" si="75"/>
        <v>2015</v>
      </c>
      <c r="Q165" s="25">
        <v>23</v>
      </c>
    </row>
    <row r="166" spans="1:17" x14ac:dyDescent="0.25">
      <c r="A166" s="38">
        <f t="shared" si="73"/>
        <v>43989</v>
      </c>
      <c r="B166" s="25">
        <f t="shared" si="74"/>
        <v>7</v>
      </c>
      <c r="C166" s="25">
        <f t="shared" si="76"/>
        <v>6</v>
      </c>
      <c r="D166" s="24" t="s">
        <v>2129</v>
      </c>
      <c r="E166" s="25">
        <v>215</v>
      </c>
      <c r="F166" s="25">
        <v>196</v>
      </c>
      <c r="G166" s="25">
        <v>219</v>
      </c>
      <c r="H166" s="25">
        <v>228</v>
      </c>
      <c r="I166" s="25">
        <v>200</v>
      </c>
      <c r="J166">
        <v>234</v>
      </c>
      <c r="K166" s="34"/>
      <c r="M166" s="38">
        <f t="shared" si="79"/>
        <v>42160</v>
      </c>
      <c r="N166" s="25">
        <f t="shared" si="78"/>
        <v>233</v>
      </c>
      <c r="O166" s="25">
        <f t="shared" si="77"/>
        <v>5</v>
      </c>
      <c r="P166" s="25">
        <f t="shared" si="75"/>
        <v>2015</v>
      </c>
      <c r="Q166" s="25">
        <v>23</v>
      </c>
    </row>
    <row r="167" spans="1:17" x14ac:dyDescent="0.25">
      <c r="A167" s="38">
        <f t="shared" si="73"/>
        <v>43990</v>
      </c>
      <c r="B167" s="25">
        <f t="shared" si="74"/>
        <v>8</v>
      </c>
      <c r="C167" s="25">
        <f t="shared" si="76"/>
        <v>6</v>
      </c>
      <c r="D167" s="24" t="s">
        <v>2130</v>
      </c>
      <c r="E167" s="25">
        <v>228</v>
      </c>
      <c r="F167" s="25">
        <v>236</v>
      </c>
      <c r="G167" s="25">
        <v>215</v>
      </c>
      <c r="H167" s="25">
        <v>229</v>
      </c>
      <c r="I167" s="25">
        <v>214</v>
      </c>
      <c r="J167">
        <v>229</v>
      </c>
      <c r="K167" s="34"/>
      <c r="M167" s="38">
        <f t="shared" si="79"/>
        <v>42161</v>
      </c>
      <c r="N167" s="25">
        <f t="shared" si="78"/>
        <v>236</v>
      </c>
      <c r="O167" s="25">
        <f t="shared" si="77"/>
        <v>6</v>
      </c>
      <c r="P167" s="25">
        <f t="shared" si="75"/>
        <v>2015</v>
      </c>
      <c r="Q167" s="25">
        <v>23</v>
      </c>
    </row>
    <row r="168" spans="1:17" x14ac:dyDescent="0.25">
      <c r="A168" s="38">
        <f t="shared" si="73"/>
        <v>43991</v>
      </c>
      <c r="B168" s="25">
        <f t="shared" si="74"/>
        <v>9</v>
      </c>
      <c r="C168" s="25">
        <f t="shared" si="76"/>
        <v>6</v>
      </c>
      <c r="D168" s="24" t="s">
        <v>2131</v>
      </c>
      <c r="E168" s="25">
        <v>216</v>
      </c>
      <c r="F168" s="25">
        <v>201</v>
      </c>
      <c r="G168" s="25">
        <v>244</v>
      </c>
      <c r="H168" s="25">
        <v>230</v>
      </c>
      <c r="I168" s="25">
        <v>218</v>
      </c>
      <c r="J168">
        <v>255</v>
      </c>
      <c r="K168" s="34"/>
      <c r="M168" s="38">
        <f t="shared" si="79"/>
        <v>42162</v>
      </c>
      <c r="N168" s="25">
        <f t="shared" si="78"/>
        <v>215</v>
      </c>
      <c r="O168" s="25">
        <f t="shared" si="77"/>
        <v>7</v>
      </c>
      <c r="P168" s="25">
        <f t="shared" si="75"/>
        <v>2015</v>
      </c>
      <c r="Q168" s="25">
        <v>23</v>
      </c>
    </row>
    <row r="169" spans="1:17" x14ac:dyDescent="0.25">
      <c r="A169" s="38">
        <f t="shared" si="73"/>
        <v>43992</v>
      </c>
      <c r="B169" s="25">
        <f t="shared" si="74"/>
        <v>10</v>
      </c>
      <c r="C169" s="25">
        <f t="shared" si="76"/>
        <v>6</v>
      </c>
      <c r="D169" s="24" t="s">
        <v>2132</v>
      </c>
      <c r="E169" s="25">
        <v>214</v>
      </c>
      <c r="F169" s="25">
        <v>206</v>
      </c>
      <c r="G169" s="25">
        <v>224</v>
      </c>
      <c r="H169" s="25">
        <v>201</v>
      </c>
      <c r="I169" s="25">
        <v>203</v>
      </c>
      <c r="J169">
        <v>272</v>
      </c>
      <c r="K169" s="34"/>
      <c r="M169" s="38">
        <f t="shared" si="79"/>
        <v>42163</v>
      </c>
      <c r="N169" s="25">
        <f t="shared" si="78"/>
        <v>228</v>
      </c>
      <c r="O169" s="25">
        <f t="shared" si="77"/>
        <v>1</v>
      </c>
      <c r="P169" s="25">
        <f t="shared" si="75"/>
        <v>2015</v>
      </c>
      <c r="Q169" s="25">
        <v>24</v>
      </c>
    </row>
    <row r="170" spans="1:17" x14ac:dyDescent="0.25">
      <c r="A170" s="38">
        <f t="shared" si="73"/>
        <v>43993</v>
      </c>
      <c r="B170" s="25">
        <f t="shared" si="74"/>
        <v>11</v>
      </c>
      <c r="C170" s="25">
        <f t="shared" si="76"/>
        <v>6</v>
      </c>
      <c r="D170" s="24" t="s">
        <v>2133</v>
      </c>
      <c r="E170" s="25">
        <v>219</v>
      </c>
      <c r="F170" s="25">
        <v>207</v>
      </c>
      <c r="G170" s="25">
        <v>203</v>
      </c>
      <c r="H170" s="25">
        <v>190</v>
      </c>
      <c r="I170" s="25">
        <v>202</v>
      </c>
      <c r="J170">
        <v>235</v>
      </c>
      <c r="K170" s="34"/>
      <c r="M170" s="38">
        <f t="shared" si="79"/>
        <v>42164</v>
      </c>
      <c r="N170" s="25">
        <f t="shared" si="78"/>
        <v>216</v>
      </c>
      <c r="O170" s="25">
        <f t="shared" si="77"/>
        <v>2</v>
      </c>
      <c r="P170" s="25">
        <f t="shared" si="75"/>
        <v>2015</v>
      </c>
      <c r="Q170" s="25">
        <v>24</v>
      </c>
    </row>
    <row r="171" spans="1:17" x14ac:dyDescent="0.25">
      <c r="A171" s="38">
        <f t="shared" si="73"/>
        <v>43994</v>
      </c>
      <c r="B171" s="25">
        <f t="shared" si="74"/>
        <v>12</v>
      </c>
      <c r="C171" s="25">
        <f t="shared" si="76"/>
        <v>6</v>
      </c>
      <c r="D171" s="24" t="s">
        <v>2134</v>
      </c>
      <c r="E171" s="25">
        <v>256</v>
      </c>
      <c r="F171" s="25">
        <v>229</v>
      </c>
      <c r="G171" s="25">
        <v>233</v>
      </c>
      <c r="H171" s="25">
        <v>208</v>
      </c>
      <c r="I171" s="25">
        <v>187</v>
      </c>
      <c r="J171">
        <v>237</v>
      </c>
      <c r="K171" s="34"/>
      <c r="M171" s="38">
        <f t="shared" si="79"/>
        <v>42165</v>
      </c>
      <c r="N171" s="25">
        <f t="shared" si="78"/>
        <v>214</v>
      </c>
      <c r="O171" s="25">
        <f t="shared" si="77"/>
        <v>3</v>
      </c>
      <c r="P171" s="25">
        <f t="shared" si="75"/>
        <v>2015</v>
      </c>
      <c r="Q171" s="25">
        <v>24</v>
      </c>
    </row>
    <row r="172" spans="1:17" x14ac:dyDescent="0.25">
      <c r="A172" s="38">
        <f t="shared" si="73"/>
        <v>43995</v>
      </c>
      <c r="B172" s="25">
        <f t="shared" si="74"/>
        <v>13</v>
      </c>
      <c r="C172" s="25">
        <f t="shared" si="76"/>
        <v>6</v>
      </c>
      <c r="D172" s="24" t="s">
        <v>2135</v>
      </c>
      <c r="E172" s="25">
        <v>258</v>
      </c>
      <c r="F172" s="25">
        <v>223</v>
      </c>
      <c r="G172" s="25">
        <v>239</v>
      </c>
      <c r="H172" s="25">
        <v>214</v>
      </c>
      <c r="I172" s="25">
        <v>198</v>
      </c>
      <c r="J172">
        <v>241</v>
      </c>
      <c r="K172" s="34"/>
      <c r="M172" s="38">
        <f t="shared" si="79"/>
        <v>42166</v>
      </c>
      <c r="N172" s="25">
        <f t="shared" si="78"/>
        <v>219</v>
      </c>
      <c r="O172" s="25">
        <f t="shared" si="77"/>
        <v>4</v>
      </c>
      <c r="P172" s="25">
        <f t="shared" si="75"/>
        <v>2015</v>
      </c>
      <c r="Q172" s="25">
        <v>24</v>
      </c>
    </row>
    <row r="173" spans="1:17" x14ac:dyDescent="0.25">
      <c r="A173" s="38">
        <f t="shared" si="73"/>
        <v>43996</v>
      </c>
      <c r="B173" s="25">
        <f t="shared" si="74"/>
        <v>14</v>
      </c>
      <c r="C173" s="25">
        <f t="shared" si="76"/>
        <v>6</v>
      </c>
      <c r="D173" s="24" t="s">
        <v>2136</v>
      </c>
      <c r="E173" s="25">
        <v>218</v>
      </c>
      <c r="F173" s="25">
        <v>211</v>
      </c>
      <c r="G173" s="25">
        <v>212</v>
      </c>
      <c r="H173" s="25">
        <v>202</v>
      </c>
      <c r="I173" s="25">
        <v>229</v>
      </c>
      <c r="J173">
        <v>207</v>
      </c>
      <c r="K173" s="34"/>
      <c r="M173" s="38">
        <f t="shared" si="79"/>
        <v>42167</v>
      </c>
      <c r="N173" s="25">
        <f t="shared" si="78"/>
        <v>256</v>
      </c>
      <c r="O173" s="25">
        <f t="shared" si="77"/>
        <v>5</v>
      </c>
      <c r="P173" s="25">
        <f t="shared" si="75"/>
        <v>2015</v>
      </c>
      <c r="Q173" s="25">
        <v>24</v>
      </c>
    </row>
    <row r="174" spans="1:17" x14ac:dyDescent="0.25">
      <c r="A174" s="38">
        <f t="shared" si="73"/>
        <v>43997</v>
      </c>
      <c r="B174" s="25">
        <f t="shared" si="74"/>
        <v>15</v>
      </c>
      <c r="C174" s="25">
        <f t="shared" si="76"/>
        <v>6</v>
      </c>
      <c r="D174" s="24" t="s">
        <v>2137</v>
      </c>
      <c r="E174" s="25">
        <v>239</v>
      </c>
      <c r="F174" s="25">
        <v>219</v>
      </c>
      <c r="G174" s="25">
        <v>220</v>
      </c>
      <c r="H174" s="25">
        <v>208</v>
      </c>
      <c r="I174" s="25">
        <v>218</v>
      </c>
      <c r="J174">
        <v>234</v>
      </c>
      <c r="K174" s="34"/>
      <c r="M174" s="38">
        <f t="shared" si="79"/>
        <v>42168</v>
      </c>
      <c r="N174" s="25">
        <f t="shared" si="78"/>
        <v>258</v>
      </c>
      <c r="O174" s="25">
        <f t="shared" si="77"/>
        <v>6</v>
      </c>
      <c r="P174" s="25">
        <f t="shared" si="75"/>
        <v>2015</v>
      </c>
      <c r="Q174" s="25">
        <v>24</v>
      </c>
    </row>
    <row r="175" spans="1:17" x14ac:dyDescent="0.25">
      <c r="A175" s="38">
        <f t="shared" si="73"/>
        <v>43998</v>
      </c>
      <c r="B175" s="25">
        <f t="shared" si="74"/>
        <v>16</v>
      </c>
      <c r="C175" s="25">
        <f t="shared" si="76"/>
        <v>6</v>
      </c>
      <c r="D175" s="24" t="s">
        <v>2138</v>
      </c>
      <c r="E175" s="25">
        <v>206</v>
      </c>
      <c r="F175" s="25">
        <v>227</v>
      </c>
      <c r="G175" s="25">
        <v>217</v>
      </c>
      <c r="H175" s="25">
        <v>213</v>
      </c>
      <c r="I175" s="25">
        <v>207</v>
      </c>
      <c r="J175">
        <v>224</v>
      </c>
      <c r="K175" s="34"/>
      <c r="M175" s="38">
        <f t="shared" si="79"/>
        <v>42169</v>
      </c>
      <c r="N175" s="25">
        <f t="shared" si="78"/>
        <v>218</v>
      </c>
      <c r="O175" s="25">
        <f t="shared" si="77"/>
        <v>7</v>
      </c>
      <c r="P175" s="25">
        <f t="shared" si="75"/>
        <v>2015</v>
      </c>
      <c r="Q175" s="25">
        <v>24</v>
      </c>
    </row>
    <row r="176" spans="1:17" x14ac:dyDescent="0.25">
      <c r="A176" s="38">
        <f t="shared" si="73"/>
        <v>43999</v>
      </c>
      <c r="B176" s="25">
        <f t="shared" si="74"/>
        <v>17</v>
      </c>
      <c r="C176" s="25">
        <f t="shared" si="76"/>
        <v>6</v>
      </c>
      <c r="D176" s="24" t="s">
        <v>2139</v>
      </c>
      <c r="E176" s="25">
        <v>217</v>
      </c>
      <c r="F176" s="25">
        <v>223</v>
      </c>
      <c r="G176" s="25">
        <v>240</v>
      </c>
      <c r="H176" s="25">
        <v>206</v>
      </c>
      <c r="I176" s="25">
        <v>228</v>
      </c>
      <c r="J176">
        <v>236</v>
      </c>
      <c r="K176" s="34"/>
      <c r="M176" s="38">
        <f t="shared" si="79"/>
        <v>42170</v>
      </c>
      <c r="N176" s="25">
        <f t="shared" si="78"/>
        <v>239</v>
      </c>
      <c r="O176" s="25">
        <f t="shared" si="77"/>
        <v>1</v>
      </c>
      <c r="P176" s="25">
        <f t="shared" si="75"/>
        <v>2015</v>
      </c>
      <c r="Q176" s="25">
        <v>25</v>
      </c>
    </row>
    <row r="177" spans="1:17" x14ac:dyDescent="0.25">
      <c r="A177" s="38">
        <f t="shared" si="73"/>
        <v>44000</v>
      </c>
      <c r="B177" s="25">
        <f t="shared" si="74"/>
        <v>18</v>
      </c>
      <c r="C177" s="25">
        <f t="shared" si="76"/>
        <v>6</v>
      </c>
      <c r="D177" s="24" t="s">
        <v>2140</v>
      </c>
      <c r="E177" s="25">
        <v>226</v>
      </c>
      <c r="F177" s="25">
        <v>229</v>
      </c>
      <c r="G177" s="25">
        <v>229</v>
      </c>
      <c r="H177" s="25">
        <v>226</v>
      </c>
      <c r="I177" s="25">
        <v>207</v>
      </c>
      <c r="J177">
        <v>236</v>
      </c>
      <c r="K177" s="34"/>
      <c r="M177" s="38">
        <f t="shared" si="79"/>
        <v>42171</v>
      </c>
      <c r="N177" s="25">
        <f t="shared" si="78"/>
        <v>206</v>
      </c>
      <c r="O177" s="25">
        <f t="shared" si="77"/>
        <v>2</v>
      </c>
      <c r="P177" s="25">
        <f t="shared" si="75"/>
        <v>2015</v>
      </c>
      <c r="Q177" s="25">
        <v>25</v>
      </c>
    </row>
    <row r="178" spans="1:17" x14ac:dyDescent="0.25">
      <c r="A178" s="38">
        <f t="shared" si="73"/>
        <v>44001</v>
      </c>
      <c r="B178" s="25">
        <f t="shared" si="74"/>
        <v>19</v>
      </c>
      <c r="C178" s="25">
        <f t="shared" si="76"/>
        <v>6</v>
      </c>
      <c r="D178" s="24" t="s">
        <v>2141</v>
      </c>
      <c r="E178" s="25">
        <v>222</v>
      </c>
      <c r="F178" s="25">
        <v>209</v>
      </c>
      <c r="G178" s="25">
        <v>212</v>
      </c>
      <c r="H178" s="25">
        <v>212</v>
      </c>
      <c r="I178" s="25">
        <v>233</v>
      </c>
      <c r="J178">
        <v>192</v>
      </c>
      <c r="K178" s="34"/>
      <c r="M178" s="38">
        <f t="shared" si="79"/>
        <v>42172</v>
      </c>
      <c r="N178" s="25">
        <f t="shared" si="78"/>
        <v>217</v>
      </c>
      <c r="O178" s="25">
        <f t="shared" si="77"/>
        <v>3</v>
      </c>
      <c r="P178" s="25">
        <f t="shared" si="75"/>
        <v>2015</v>
      </c>
      <c r="Q178" s="25">
        <v>25</v>
      </c>
    </row>
    <row r="179" spans="1:17" x14ac:dyDescent="0.25">
      <c r="A179" s="38">
        <f t="shared" si="73"/>
        <v>44002</v>
      </c>
      <c r="B179" s="25">
        <f t="shared" si="74"/>
        <v>20</v>
      </c>
      <c r="C179" s="25">
        <f t="shared" si="76"/>
        <v>6</v>
      </c>
      <c r="D179" s="24" t="s">
        <v>2142</v>
      </c>
      <c r="E179" s="25">
        <v>245</v>
      </c>
      <c r="F179" s="25">
        <v>224</v>
      </c>
      <c r="G179" s="25">
        <v>189</v>
      </c>
      <c r="H179" s="25">
        <v>215</v>
      </c>
      <c r="I179" s="25">
        <v>225</v>
      </c>
      <c r="J179">
        <v>191</v>
      </c>
      <c r="K179" s="34"/>
      <c r="M179" s="38">
        <f t="shared" si="79"/>
        <v>42173</v>
      </c>
      <c r="N179" s="25">
        <f t="shared" si="78"/>
        <v>226</v>
      </c>
      <c r="O179" s="25">
        <f t="shared" si="77"/>
        <v>4</v>
      </c>
      <c r="P179" s="25">
        <f t="shared" si="75"/>
        <v>2015</v>
      </c>
      <c r="Q179" s="25">
        <v>25</v>
      </c>
    </row>
    <row r="180" spans="1:17" x14ac:dyDescent="0.25">
      <c r="A180" s="38">
        <f t="shared" si="73"/>
        <v>44003</v>
      </c>
      <c r="B180" s="25">
        <f t="shared" si="74"/>
        <v>21</v>
      </c>
      <c r="C180" s="25">
        <f t="shared" si="76"/>
        <v>6</v>
      </c>
      <c r="D180" s="24" t="s">
        <v>2143</v>
      </c>
      <c r="E180" s="25">
        <v>237</v>
      </c>
      <c r="F180" s="25">
        <v>215</v>
      </c>
      <c r="G180" s="25">
        <v>209</v>
      </c>
      <c r="H180" s="25">
        <v>227</v>
      </c>
      <c r="I180" s="25">
        <v>202</v>
      </c>
      <c r="J180">
        <v>183</v>
      </c>
      <c r="K180" s="34"/>
      <c r="M180" s="38">
        <f t="shared" si="79"/>
        <v>42174</v>
      </c>
      <c r="N180" s="25">
        <f t="shared" si="78"/>
        <v>222</v>
      </c>
      <c r="O180" s="25">
        <f t="shared" si="77"/>
        <v>5</v>
      </c>
      <c r="P180" s="25">
        <f t="shared" si="75"/>
        <v>2015</v>
      </c>
      <c r="Q180" s="25">
        <v>25</v>
      </c>
    </row>
    <row r="181" spans="1:17" x14ac:dyDescent="0.25">
      <c r="A181" s="38">
        <f t="shared" si="73"/>
        <v>44004</v>
      </c>
      <c r="B181" s="25">
        <f t="shared" si="74"/>
        <v>22</v>
      </c>
      <c r="C181" s="25">
        <f t="shared" si="76"/>
        <v>6</v>
      </c>
      <c r="D181" s="24" t="s">
        <v>2144</v>
      </c>
      <c r="E181" s="25">
        <v>236</v>
      </c>
      <c r="F181" s="25">
        <v>213</v>
      </c>
      <c r="G181" s="25">
        <v>204</v>
      </c>
      <c r="H181" s="25">
        <v>214</v>
      </c>
      <c r="I181" s="25">
        <v>229</v>
      </c>
      <c r="J181">
        <v>183</v>
      </c>
      <c r="K181" s="34"/>
      <c r="M181" s="38">
        <f t="shared" si="79"/>
        <v>42175</v>
      </c>
      <c r="N181" s="25">
        <f t="shared" si="78"/>
        <v>245</v>
      </c>
      <c r="O181" s="25">
        <f t="shared" si="77"/>
        <v>6</v>
      </c>
      <c r="P181" s="25">
        <f t="shared" si="75"/>
        <v>2015</v>
      </c>
      <c r="Q181" s="25">
        <v>25</v>
      </c>
    </row>
    <row r="182" spans="1:17" x14ac:dyDescent="0.25">
      <c r="A182" s="38">
        <f t="shared" si="73"/>
        <v>44005</v>
      </c>
      <c r="B182" s="25">
        <f t="shared" si="74"/>
        <v>23</v>
      </c>
      <c r="C182" s="25">
        <f t="shared" si="76"/>
        <v>6</v>
      </c>
      <c r="D182" s="24" t="s">
        <v>2145</v>
      </c>
      <c r="E182" s="25">
        <v>206</v>
      </c>
      <c r="F182" s="25">
        <v>209</v>
      </c>
      <c r="G182" s="25">
        <v>227</v>
      </c>
      <c r="H182" s="25">
        <v>186</v>
      </c>
      <c r="I182" s="25">
        <v>202</v>
      </c>
      <c r="J182">
        <v>144</v>
      </c>
      <c r="K182" s="34"/>
      <c r="M182" s="38">
        <f t="shared" si="79"/>
        <v>42176</v>
      </c>
      <c r="N182" s="25">
        <f t="shared" si="78"/>
        <v>237</v>
      </c>
      <c r="O182" s="25">
        <f t="shared" si="77"/>
        <v>7</v>
      </c>
      <c r="P182" s="25">
        <f t="shared" si="75"/>
        <v>2015</v>
      </c>
      <c r="Q182" s="25">
        <v>25</v>
      </c>
    </row>
    <row r="183" spans="1:17" x14ac:dyDescent="0.25">
      <c r="A183" s="38">
        <f t="shared" si="73"/>
        <v>44006</v>
      </c>
      <c r="B183" s="25">
        <f t="shared" si="74"/>
        <v>24</v>
      </c>
      <c r="C183" s="25">
        <f t="shared" si="76"/>
        <v>6</v>
      </c>
      <c r="D183" s="24" t="s">
        <v>2146</v>
      </c>
      <c r="E183" s="25">
        <v>222</v>
      </c>
      <c r="F183" s="25">
        <v>251</v>
      </c>
      <c r="G183" s="25">
        <v>227</v>
      </c>
      <c r="H183" s="25">
        <v>220</v>
      </c>
      <c r="I183" s="25">
        <v>192</v>
      </c>
      <c r="J183">
        <v>80</v>
      </c>
      <c r="K183" s="34"/>
      <c r="M183" s="38">
        <f t="shared" si="79"/>
        <v>42177</v>
      </c>
      <c r="N183" s="25">
        <f t="shared" si="78"/>
        <v>236</v>
      </c>
      <c r="O183" s="25">
        <f t="shared" si="77"/>
        <v>1</v>
      </c>
      <c r="P183" s="25">
        <f t="shared" si="75"/>
        <v>2015</v>
      </c>
      <c r="Q183" s="25">
        <v>26</v>
      </c>
    </row>
    <row r="184" spans="1:17" x14ac:dyDescent="0.25">
      <c r="A184" s="38">
        <f t="shared" si="73"/>
        <v>44007</v>
      </c>
      <c r="B184" s="25">
        <f t="shared" si="74"/>
        <v>25</v>
      </c>
      <c r="C184" s="25">
        <f t="shared" si="76"/>
        <v>6</v>
      </c>
      <c r="D184" s="24" t="s">
        <v>2147</v>
      </c>
      <c r="E184" s="25">
        <v>216</v>
      </c>
      <c r="F184" s="25">
        <v>244</v>
      </c>
      <c r="G184" s="25">
        <v>223</v>
      </c>
      <c r="H184" s="25">
        <v>223</v>
      </c>
      <c r="I184" s="25">
        <v>227</v>
      </c>
      <c r="J184">
        <v>44</v>
      </c>
      <c r="K184" s="34"/>
      <c r="M184" s="38">
        <f t="shared" si="79"/>
        <v>42178</v>
      </c>
      <c r="N184" s="25">
        <f t="shared" si="78"/>
        <v>206</v>
      </c>
      <c r="O184" s="25">
        <f t="shared" si="77"/>
        <v>2</v>
      </c>
      <c r="P184" s="25">
        <f t="shared" si="75"/>
        <v>2015</v>
      </c>
      <c r="Q184" s="25">
        <v>26</v>
      </c>
    </row>
    <row r="185" spans="1:17" x14ac:dyDescent="0.25">
      <c r="A185" s="38">
        <f t="shared" si="73"/>
        <v>44008</v>
      </c>
      <c r="B185" s="25">
        <f t="shared" si="74"/>
        <v>26</v>
      </c>
      <c r="C185" s="25">
        <f t="shared" si="76"/>
        <v>6</v>
      </c>
      <c r="D185" s="24" t="s">
        <v>2148</v>
      </c>
      <c r="E185" s="25">
        <v>219</v>
      </c>
      <c r="F185" s="25">
        <v>217</v>
      </c>
      <c r="G185" s="25">
        <v>224</v>
      </c>
      <c r="H185" s="25">
        <v>246</v>
      </c>
      <c r="I185" s="25">
        <v>226</v>
      </c>
      <c r="J185">
        <v>2</v>
      </c>
      <c r="K185" s="34"/>
      <c r="M185" s="38">
        <f t="shared" si="79"/>
        <v>42179</v>
      </c>
      <c r="N185" s="25">
        <f t="shared" si="78"/>
        <v>222</v>
      </c>
      <c r="O185" s="25">
        <f t="shared" si="77"/>
        <v>3</v>
      </c>
      <c r="P185" s="25">
        <f t="shared" si="75"/>
        <v>2015</v>
      </c>
      <c r="Q185" s="25">
        <v>26</v>
      </c>
    </row>
    <row r="186" spans="1:17" x14ac:dyDescent="0.25">
      <c r="A186" s="38">
        <f t="shared" si="73"/>
        <v>44009</v>
      </c>
      <c r="B186" s="25">
        <f t="shared" si="74"/>
        <v>27</v>
      </c>
      <c r="C186" s="25">
        <f t="shared" si="76"/>
        <v>6</v>
      </c>
      <c r="D186" s="24" t="s">
        <v>2149</v>
      </c>
      <c r="E186" s="25">
        <v>202</v>
      </c>
      <c r="F186" s="25">
        <v>211</v>
      </c>
      <c r="G186" s="25">
        <v>203</v>
      </c>
      <c r="H186" s="25">
        <v>265</v>
      </c>
      <c r="I186" s="25">
        <v>213</v>
      </c>
      <c r="J186">
        <v>0</v>
      </c>
      <c r="K186" s="34"/>
      <c r="M186" s="38">
        <f t="shared" si="79"/>
        <v>42180</v>
      </c>
      <c r="N186" s="25">
        <f t="shared" si="78"/>
        <v>216</v>
      </c>
      <c r="O186" s="25">
        <f t="shared" si="77"/>
        <v>4</v>
      </c>
      <c r="P186" s="25">
        <f t="shared" si="75"/>
        <v>2015</v>
      </c>
      <c r="Q186" s="25">
        <v>26</v>
      </c>
    </row>
    <row r="187" spans="1:17" x14ac:dyDescent="0.25">
      <c r="A187" s="38">
        <f t="shared" si="73"/>
        <v>44010</v>
      </c>
      <c r="B187" s="25">
        <f t="shared" si="74"/>
        <v>28</v>
      </c>
      <c r="C187" s="25">
        <f t="shared" si="76"/>
        <v>6</v>
      </c>
      <c r="D187" s="24" t="s">
        <v>2150</v>
      </c>
      <c r="E187" s="25">
        <v>224</v>
      </c>
      <c r="F187" s="25">
        <v>222</v>
      </c>
      <c r="G187" s="25">
        <v>201</v>
      </c>
      <c r="H187" s="25">
        <v>222</v>
      </c>
      <c r="I187" s="25">
        <v>220</v>
      </c>
      <c r="J187">
        <v>0</v>
      </c>
      <c r="K187" s="34"/>
      <c r="M187" s="38">
        <f t="shared" si="79"/>
        <v>42181</v>
      </c>
      <c r="N187" s="25">
        <f t="shared" si="78"/>
        <v>219</v>
      </c>
      <c r="O187" s="25">
        <f t="shared" si="77"/>
        <v>5</v>
      </c>
      <c r="P187" s="25">
        <f t="shared" si="75"/>
        <v>2015</v>
      </c>
      <c r="Q187" s="25">
        <v>26</v>
      </c>
    </row>
    <row r="188" spans="1:17" x14ac:dyDescent="0.25">
      <c r="A188" s="38">
        <f t="shared" si="73"/>
        <v>44011</v>
      </c>
      <c r="B188" s="25">
        <f t="shared" si="74"/>
        <v>29</v>
      </c>
      <c r="C188" s="25">
        <f t="shared" si="76"/>
        <v>6</v>
      </c>
      <c r="D188" s="24" t="s">
        <v>2151</v>
      </c>
      <c r="E188" s="25">
        <v>219</v>
      </c>
      <c r="F188" s="25">
        <v>197</v>
      </c>
      <c r="G188" s="25">
        <v>221</v>
      </c>
      <c r="H188" s="25">
        <v>235</v>
      </c>
      <c r="I188" s="25">
        <v>208</v>
      </c>
      <c r="J188">
        <v>0</v>
      </c>
      <c r="K188" s="34"/>
      <c r="M188" s="38">
        <f t="shared" si="79"/>
        <v>42182</v>
      </c>
      <c r="N188" s="25">
        <f t="shared" si="78"/>
        <v>202</v>
      </c>
      <c r="O188" s="25">
        <f t="shared" si="77"/>
        <v>6</v>
      </c>
      <c r="P188" s="25">
        <f t="shared" si="75"/>
        <v>2015</v>
      </c>
      <c r="Q188" s="25">
        <v>26</v>
      </c>
    </row>
    <row r="189" spans="1:17" x14ac:dyDescent="0.25">
      <c r="A189" s="38">
        <f t="shared" si="73"/>
        <v>44012</v>
      </c>
      <c r="B189" s="25">
        <f t="shared" si="74"/>
        <v>30</v>
      </c>
      <c r="C189" s="25">
        <f t="shared" si="76"/>
        <v>6</v>
      </c>
      <c r="D189" s="24" t="s">
        <v>2152</v>
      </c>
      <c r="E189" s="25">
        <v>205</v>
      </c>
      <c r="F189" s="25">
        <v>227</v>
      </c>
      <c r="G189" s="25">
        <v>238</v>
      </c>
      <c r="H189" s="25">
        <v>216</v>
      </c>
      <c r="I189" s="25">
        <v>226</v>
      </c>
      <c r="J189">
        <v>0</v>
      </c>
      <c r="K189" s="34"/>
      <c r="M189" s="38">
        <f t="shared" si="79"/>
        <v>42183</v>
      </c>
      <c r="N189" s="25">
        <f t="shared" si="78"/>
        <v>224</v>
      </c>
      <c r="O189" s="25">
        <f t="shared" si="77"/>
        <v>7</v>
      </c>
      <c r="P189" s="25">
        <f t="shared" si="75"/>
        <v>2015</v>
      </c>
      <c r="Q189" s="25">
        <v>26</v>
      </c>
    </row>
    <row r="190" spans="1:17" x14ac:dyDescent="0.25">
      <c r="A190" s="38">
        <f t="shared" si="73"/>
        <v>44013</v>
      </c>
      <c r="B190" s="25">
        <f t="shared" si="74"/>
        <v>1</v>
      </c>
      <c r="C190" s="25">
        <v>7</v>
      </c>
      <c r="D190" s="24" t="s">
        <v>2153</v>
      </c>
      <c r="E190" s="25">
        <v>221</v>
      </c>
      <c r="F190" s="25">
        <v>235</v>
      </c>
      <c r="G190" s="25">
        <v>239</v>
      </c>
      <c r="H190" s="25">
        <v>226</v>
      </c>
      <c r="I190" s="25">
        <v>226</v>
      </c>
      <c r="J190">
        <v>0</v>
      </c>
      <c r="K190" s="34"/>
      <c r="M190" s="38">
        <f t="shared" si="79"/>
        <v>42184</v>
      </c>
      <c r="N190" s="25">
        <f t="shared" si="78"/>
        <v>219</v>
      </c>
      <c r="O190" s="25">
        <f t="shared" si="77"/>
        <v>1</v>
      </c>
      <c r="P190" s="25">
        <f t="shared" si="75"/>
        <v>2015</v>
      </c>
      <c r="Q190" s="25">
        <v>27</v>
      </c>
    </row>
    <row r="191" spans="1:17" x14ac:dyDescent="0.25">
      <c r="A191" s="38">
        <f t="shared" si="73"/>
        <v>44014</v>
      </c>
      <c r="B191" s="25">
        <f t="shared" si="74"/>
        <v>2</v>
      </c>
      <c r="C191" s="25">
        <f t="shared" si="76"/>
        <v>7</v>
      </c>
      <c r="D191" s="24" t="s">
        <v>2154</v>
      </c>
      <c r="E191" s="25">
        <v>243</v>
      </c>
      <c r="F191" s="25">
        <v>228</v>
      </c>
      <c r="G191" s="25">
        <v>261</v>
      </c>
      <c r="H191" s="25">
        <v>216</v>
      </c>
      <c r="I191" s="25">
        <v>204</v>
      </c>
      <c r="J191">
        <v>0</v>
      </c>
      <c r="K191" s="34"/>
      <c r="M191" s="38">
        <f t="shared" si="79"/>
        <v>42185</v>
      </c>
      <c r="N191" s="25">
        <f t="shared" si="78"/>
        <v>205</v>
      </c>
      <c r="O191" s="25">
        <f t="shared" si="77"/>
        <v>2</v>
      </c>
      <c r="P191" s="25">
        <f t="shared" si="75"/>
        <v>2015</v>
      </c>
      <c r="Q191" s="25">
        <v>27</v>
      </c>
    </row>
    <row r="192" spans="1:17" x14ac:dyDescent="0.25">
      <c r="A192" s="38">
        <f t="shared" si="73"/>
        <v>44015</v>
      </c>
      <c r="B192" s="25">
        <f t="shared" si="74"/>
        <v>3</v>
      </c>
      <c r="C192" s="25">
        <f t="shared" si="76"/>
        <v>7</v>
      </c>
      <c r="D192" s="24" t="s">
        <v>2155</v>
      </c>
      <c r="E192" s="25">
        <v>268</v>
      </c>
      <c r="F192" s="25">
        <v>221</v>
      </c>
      <c r="G192" s="25">
        <v>215</v>
      </c>
      <c r="H192" s="25">
        <v>213</v>
      </c>
      <c r="I192" s="25">
        <v>212</v>
      </c>
      <c r="J192">
        <v>0</v>
      </c>
      <c r="K192" s="34"/>
      <c r="M192" s="38">
        <f t="shared" si="79"/>
        <v>42186</v>
      </c>
      <c r="N192" s="25">
        <f t="shared" si="78"/>
        <v>221</v>
      </c>
      <c r="O192" s="25">
        <f t="shared" si="77"/>
        <v>3</v>
      </c>
      <c r="P192" s="25">
        <f t="shared" si="75"/>
        <v>2015</v>
      </c>
      <c r="Q192" s="25">
        <v>27</v>
      </c>
    </row>
    <row r="193" spans="1:17" x14ac:dyDescent="0.25">
      <c r="A193" s="38">
        <f t="shared" si="73"/>
        <v>44016</v>
      </c>
      <c r="B193" s="25">
        <f t="shared" si="74"/>
        <v>4</v>
      </c>
      <c r="C193" s="25">
        <f t="shared" si="76"/>
        <v>7</v>
      </c>
      <c r="D193" s="24" t="s">
        <v>2156</v>
      </c>
      <c r="E193" s="25">
        <v>249</v>
      </c>
      <c r="F193" s="25">
        <v>214</v>
      </c>
      <c r="G193" s="25">
        <v>235</v>
      </c>
      <c r="H193" s="25">
        <v>236</v>
      </c>
      <c r="I193" s="25">
        <v>211</v>
      </c>
      <c r="J193">
        <v>0</v>
      </c>
      <c r="K193" s="34"/>
      <c r="M193" s="38">
        <f t="shared" si="79"/>
        <v>42187</v>
      </c>
      <c r="N193" s="25">
        <f t="shared" si="78"/>
        <v>243</v>
      </c>
      <c r="O193" s="25">
        <f t="shared" si="77"/>
        <v>4</v>
      </c>
      <c r="P193" s="25">
        <f t="shared" si="75"/>
        <v>2015</v>
      </c>
      <c r="Q193" s="25">
        <v>27</v>
      </c>
    </row>
    <row r="194" spans="1:17" x14ac:dyDescent="0.25">
      <c r="A194" s="38">
        <f t="shared" si="73"/>
        <v>44017</v>
      </c>
      <c r="B194" s="25">
        <f t="shared" si="74"/>
        <v>5</v>
      </c>
      <c r="C194" s="25">
        <f t="shared" si="76"/>
        <v>7</v>
      </c>
      <c r="D194" s="24" t="s">
        <v>2157</v>
      </c>
      <c r="E194" s="25">
        <v>269</v>
      </c>
      <c r="F194" s="25">
        <v>210</v>
      </c>
      <c r="G194" s="25">
        <v>219</v>
      </c>
      <c r="H194" s="25">
        <v>226</v>
      </c>
      <c r="I194" s="25">
        <v>218</v>
      </c>
      <c r="J194">
        <v>0</v>
      </c>
      <c r="K194" s="34"/>
      <c r="M194" s="38">
        <f t="shared" si="79"/>
        <v>42188</v>
      </c>
      <c r="N194" s="25">
        <f t="shared" si="78"/>
        <v>268</v>
      </c>
      <c r="O194" s="25">
        <f t="shared" si="77"/>
        <v>5</v>
      </c>
      <c r="P194" s="25">
        <f t="shared" si="75"/>
        <v>2015</v>
      </c>
      <c r="Q194" s="25">
        <v>27</v>
      </c>
    </row>
    <row r="195" spans="1:17" x14ac:dyDescent="0.25">
      <c r="A195" s="38">
        <f t="shared" si="73"/>
        <v>44018</v>
      </c>
      <c r="B195" s="25">
        <f t="shared" si="74"/>
        <v>6</v>
      </c>
      <c r="C195" s="25">
        <f t="shared" si="76"/>
        <v>7</v>
      </c>
      <c r="D195" s="24" t="s">
        <v>2158</v>
      </c>
      <c r="E195" s="25">
        <v>244</v>
      </c>
      <c r="F195" s="25">
        <v>211</v>
      </c>
      <c r="G195" s="25">
        <v>226</v>
      </c>
      <c r="H195" s="25">
        <v>244</v>
      </c>
      <c r="I195" s="25">
        <v>221</v>
      </c>
      <c r="J195">
        <v>0</v>
      </c>
      <c r="K195" s="34"/>
      <c r="M195" s="38">
        <f t="shared" si="79"/>
        <v>42189</v>
      </c>
      <c r="N195" s="25">
        <f t="shared" si="78"/>
        <v>249</v>
      </c>
      <c r="O195" s="25">
        <f t="shared" si="77"/>
        <v>6</v>
      </c>
      <c r="P195" s="25">
        <f t="shared" si="75"/>
        <v>2015</v>
      </c>
      <c r="Q195" s="25">
        <v>27</v>
      </c>
    </row>
    <row r="196" spans="1:17" x14ac:dyDescent="0.25">
      <c r="A196" s="38">
        <f t="shared" si="73"/>
        <v>44019</v>
      </c>
      <c r="B196" s="25">
        <f t="shared" si="74"/>
        <v>7</v>
      </c>
      <c r="C196" s="25">
        <f t="shared" si="76"/>
        <v>7</v>
      </c>
      <c r="D196" s="24" t="s">
        <v>2159</v>
      </c>
      <c r="E196" s="25">
        <v>213</v>
      </c>
      <c r="F196" s="25">
        <v>224</v>
      </c>
      <c r="G196" s="25">
        <v>225</v>
      </c>
      <c r="H196" s="25">
        <v>234</v>
      </c>
      <c r="I196" s="25">
        <v>245</v>
      </c>
      <c r="J196">
        <v>0</v>
      </c>
      <c r="K196" s="34"/>
      <c r="M196" s="38">
        <f t="shared" si="79"/>
        <v>42190</v>
      </c>
      <c r="N196" s="25">
        <f t="shared" si="78"/>
        <v>269</v>
      </c>
      <c r="O196" s="25">
        <f t="shared" si="77"/>
        <v>7</v>
      </c>
      <c r="P196" s="25">
        <f t="shared" si="75"/>
        <v>2015</v>
      </c>
      <c r="Q196" s="25">
        <v>27</v>
      </c>
    </row>
    <row r="197" spans="1:17" x14ac:dyDescent="0.25">
      <c r="A197" s="38">
        <f t="shared" si="73"/>
        <v>44020</v>
      </c>
      <c r="B197" s="25">
        <f t="shared" si="74"/>
        <v>8</v>
      </c>
      <c r="C197" s="25">
        <f t="shared" si="76"/>
        <v>7</v>
      </c>
      <c r="D197" s="24" t="s">
        <v>2160</v>
      </c>
      <c r="E197" s="25">
        <v>225</v>
      </c>
      <c r="F197" s="25">
        <v>230</v>
      </c>
      <c r="G197" s="25">
        <v>220</v>
      </c>
      <c r="H197" s="25">
        <v>219</v>
      </c>
      <c r="I197" s="25">
        <v>205</v>
      </c>
      <c r="J197">
        <v>0</v>
      </c>
      <c r="K197" s="34"/>
      <c r="M197" s="38">
        <f t="shared" si="79"/>
        <v>42191</v>
      </c>
      <c r="N197" s="25">
        <f t="shared" si="78"/>
        <v>244</v>
      </c>
      <c r="O197" s="25">
        <f t="shared" si="77"/>
        <v>1</v>
      </c>
      <c r="P197" s="25">
        <f t="shared" si="75"/>
        <v>2015</v>
      </c>
      <c r="Q197" s="25">
        <v>28</v>
      </c>
    </row>
    <row r="198" spans="1:17" x14ac:dyDescent="0.25">
      <c r="A198" s="38">
        <f t="shared" si="73"/>
        <v>44021</v>
      </c>
      <c r="B198" s="25">
        <f t="shared" si="74"/>
        <v>9</v>
      </c>
      <c r="C198" s="25">
        <f t="shared" si="76"/>
        <v>7</v>
      </c>
      <c r="D198" s="24" t="s">
        <v>2161</v>
      </c>
      <c r="E198" s="25">
        <v>210</v>
      </c>
      <c r="F198" s="25">
        <v>220</v>
      </c>
      <c r="G198" s="25">
        <v>209</v>
      </c>
      <c r="H198" s="25">
        <v>199</v>
      </c>
      <c r="I198" s="25">
        <v>197</v>
      </c>
      <c r="J198">
        <v>0</v>
      </c>
      <c r="K198" s="34"/>
      <c r="M198" s="38">
        <f t="shared" si="79"/>
        <v>42192</v>
      </c>
      <c r="N198" s="25">
        <f t="shared" si="78"/>
        <v>213</v>
      </c>
      <c r="O198" s="25">
        <f t="shared" si="77"/>
        <v>2</v>
      </c>
      <c r="P198" s="25">
        <f t="shared" si="75"/>
        <v>2015</v>
      </c>
      <c r="Q198" s="25">
        <v>28</v>
      </c>
    </row>
    <row r="199" spans="1:17" x14ac:dyDescent="0.25">
      <c r="A199" s="38">
        <f t="shared" si="73"/>
        <v>44022</v>
      </c>
      <c r="B199" s="25">
        <f t="shared" si="74"/>
        <v>10</v>
      </c>
      <c r="C199" s="25">
        <f t="shared" si="76"/>
        <v>7</v>
      </c>
      <c r="D199" s="24" t="s">
        <v>2162</v>
      </c>
      <c r="E199" s="25">
        <v>207</v>
      </c>
      <c r="F199" s="25">
        <v>240</v>
      </c>
      <c r="G199" s="25">
        <v>223</v>
      </c>
      <c r="H199" s="25">
        <v>207</v>
      </c>
      <c r="I199" s="25">
        <v>200</v>
      </c>
      <c r="J199">
        <v>0</v>
      </c>
      <c r="K199" s="34"/>
      <c r="M199" s="38">
        <f t="shared" si="79"/>
        <v>42193</v>
      </c>
      <c r="N199" s="25">
        <f t="shared" si="78"/>
        <v>225</v>
      </c>
      <c r="O199" s="25">
        <f t="shared" si="77"/>
        <v>3</v>
      </c>
      <c r="P199" s="25">
        <f t="shared" si="75"/>
        <v>2015</v>
      </c>
      <c r="Q199" s="25">
        <v>28</v>
      </c>
    </row>
    <row r="200" spans="1:17" x14ac:dyDescent="0.25">
      <c r="A200" s="38">
        <f t="shared" si="73"/>
        <v>44023</v>
      </c>
      <c r="B200" s="25">
        <f t="shared" si="74"/>
        <v>11</v>
      </c>
      <c r="C200" s="25">
        <f t="shared" si="76"/>
        <v>7</v>
      </c>
      <c r="D200" s="24" t="s">
        <v>2163</v>
      </c>
      <c r="E200" s="25">
        <v>242</v>
      </c>
      <c r="F200" s="25">
        <v>247</v>
      </c>
      <c r="G200" s="25">
        <v>202</v>
      </c>
      <c r="H200" s="25">
        <v>223</v>
      </c>
      <c r="I200" s="25">
        <v>241</v>
      </c>
      <c r="J200">
        <v>0</v>
      </c>
      <c r="K200" s="34"/>
      <c r="M200" s="38">
        <f t="shared" si="79"/>
        <v>42194</v>
      </c>
      <c r="N200" s="25">
        <f t="shared" si="78"/>
        <v>210</v>
      </c>
      <c r="O200" s="25">
        <f t="shared" si="77"/>
        <v>4</v>
      </c>
      <c r="P200" s="25">
        <f t="shared" si="75"/>
        <v>2015</v>
      </c>
      <c r="Q200" s="25">
        <v>28</v>
      </c>
    </row>
    <row r="201" spans="1:17" x14ac:dyDescent="0.25">
      <c r="A201" s="38">
        <f t="shared" ref="A201:A264" si="80">DATE(2020,C201,B201)</f>
        <v>44024</v>
      </c>
      <c r="B201" s="25">
        <f t="shared" ref="B201:B264" si="81">VALUE(TRIM(LEFT(D201,2)))</f>
        <v>12</v>
      </c>
      <c r="C201" s="25">
        <f t="shared" si="76"/>
        <v>7</v>
      </c>
      <c r="D201" s="24" t="s">
        <v>2164</v>
      </c>
      <c r="E201" s="25">
        <v>219</v>
      </c>
      <c r="F201" s="25">
        <v>236</v>
      </c>
      <c r="G201" s="25">
        <v>204</v>
      </c>
      <c r="H201" s="25">
        <v>257</v>
      </c>
      <c r="I201" s="25">
        <v>247</v>
      </c>
      <c r="J201">
        <v>0</v>
      </c>
      <c r="K201" s="34"/>
      <c r="M201" s="38">
        <f t="shared" si="79"/>
        <v>42195</v>
      </c>
      <c r="N201" s="25">
        <f t="shared" si="78"/>
        <v>207</v>
      </c>
      <c r="O201" s="25">
        <f t="shared" si="77"/>
        <v>5</v>
      </c>
      <c r="P201" s="25">
        <f t="shared" ref="P201:P264" si="82">IF(O201=1,YEAR($M204),P200)</f>
        <v>2015</v>
      </c>
      <c r="Q201" s="25">
        <v>28</v>
      </c>
    </row>
    <row r="202" spans="1:17" x14ac:dyDescent="0.25">
      <c r="A202" s="38">
        <f t="shared" si="80"/>
        <v>44025</v>
      </c>
      <c r="B202" s="25">
        <f t="shared" si="81"/>
        <v>13</v>
      </c>
      <c r="C202" s="25">
        <f t="shared" ref="C202:C265" si="83">C201</f>
        <v>7</v>
      </c>
      <c r="D202" s="24" t="s">
        <v>2165</v>
      </c>
      <c r="E202" s="25">
        <v>247</v>
      </c>
      <c r="F202" s="25">
        <v>219</v>
      </c>
      <c r="G202" s="25">
        <v>235</v>
      </c>
      <c r="H202" s="25">
        <v>247</v>
      </c>
      <c r="I202" s="25">
        <v>237</v>
      </c>
      <c r="J202">
        <v>0</v>
      </c>
      <c r="K202" s="34"/>
      <c r="M202" s="38">
        <f t="shared" si="79"/>
        <v>42196</v>
      </c>
      <c r="N202" s="25">
        <f t="shared" si="78"/>
        <v>242</v>
      </c>
      <c r="O202" s="25">
        <f t="shared" ref="O202:O265" si="84">MOD(O201,7)+1</f>
        <v>6</v>
      </c>
      <c r="P202" s="25">
        <f t="shared" si="82"/>
        <v>2015</v>
      </c>
      <c r="Q202" s="25">
        <v>28</v>
      </c>
    </row>
    <row r="203" spans="1:17" x14ac:dyDescent="0.25">
      <c r="A203" s="38">
        <f t="shared" si="80"/>
        <v>44026</v>
      </c>
      <c r="B203" s="25">
        <f t="shared" si="81"/>
        <v>14</v>
      </c>
      <c r="C203" s="25">
        <f t="shared" si="83"/>
        <v>7</v>
      </c>
      <c r="D203" s="24" t="s">
        <v>2166</v>
      </c>
      <c r="E203" s="25">
        <v>215</v>
      </c>
      <c r="F203" s="25">
        <v>231</v>
      </c>
      <c r="G203" s="25">
        <v>224</v>
      </c>
      <c r="H203" s="25">
        <v>231</v>
      </c>
      <c r="I203" s="25">
        <v>231</v>
      </c>
      <c r="J203">
        <v>0</v>
      </c>
      <c r="K203" s="34"/>
      <c r="M203" s="38">
        <f t="shared" si="79"/>
        <v>42197</v>
      </c>
      <c r="N203" s="25">
        <f t="shared" ref="N203:N266" si="85">VLOOKUP(DATE(2020,MONTH($M203),DAY($M203)),$A$8:$K$374,YEAR($M203)-2010,FALSE)</f>
        <v>219</v>
      </c>
      <c r="O203" s="25">
        <f t="shared" si="84"/>
        <v>7</v>
      </c>
      <c r="P203" s="25">
        <f t="shared" si="82"/>
        <v>2015</v>
      </c>
      <c r="Q203" s="25">
        <v>28</v>
      </c>
    </row>
    <row r="204" spans="1:17" x14ac:dyDescent="0.25">
      <c r="A204" s="38">
        <f t="shared" si="80"/>
        <v>44027</v>
      </c>
      <c r="B204" s="25">
        <f t="shared" si="81"/>
        <v>15</v>
      </c>
      <c r="C204" s="25">
        <f t="shared" si="83"/>
        <v>7</v>
      </c>
      <c r="D204" s="24" t="s">
        <v>2167</v>
      </c>
      <c r="E204" s="25">
        <v>219</v>
      </c>
      <c r="F204" s="25">
        <v>210</v>
      </c>
      <c r="G204" s="25">
        <v>229</v>
      </c>
      <c r="H204" s="25">
        <v>221</v>
      </c>
      <c r="I204" s="25">
        <v>221</v>
      </c>
      <c r="J204">
        <v>0</v>
      </c>
      <c r="K204" s="34"/>
      <c r="M204" s="38">
        <f t="shared" si="79"/>
        <v>42198</v>
      </c>
      <c r="N204" s="25">
        <f t="shared" si="85"/>
        <v>247</v>
      </c>
      <c r="O204" s="25">
        <f t="shared" si="84"/>
        <v>1</v>
      </c>
      <c r="P204" s="25">
        <f t="shared" si="82"/>
        <v>2015</v>
      </c>
      <c r="Q204" s="25">
        <v>29</v>
      </c>
    </row>
    <row r="205" spans="1:17" x14ac:dyDescent="0.25">
      <c r="A205" s="38">
        <f t="shared" si="80"/>
        <v>44028</v>
      </c>
      <c r="B205" s="25">
        <f t="shared" si="81"/>
        <v>16</v>
      </c>
      <c r="C205" s="25">
        <f t="shared" si="83"/>
        <v>7</v>
      </c>
      <c r="D205" s="24" t="s">
        <v>2168</v>
      </c>
      <c r="E205" s="25">
        <v>196</v>
      </c>
      <c r="F205" s="25">
        <v>233</v>
      </c>
      <c r="G205" s="25">
        <v>208</v>
      </c>
      <c r="H205" s="25">
        <v>258</v>
      </c>
      <c r="I205" s="25">
        <v>210</v>
      </c>
      <c r="J205">
        <v>0</v>
      </c>
      <c r="K205" s="34"/>
      <c r="M205" s="38">
        <f t="shared" ref="M205:M268" si="86">M204+1</f>
        <v>42199</v>
      </c>
      <c r="N205" s="25">
        <f t="shared" si="85"/>
        <v>215</v>
      </c>
      <c r="O205" s="25">
        <f t="shared" si="84"/>
        <v>2</v>
      </c>
      <c r="P205" s="25">
        <f t="shared" si="82"/>
        <v>2015</v>
      </c>
      <c r="Q205" s="25">
        <v>29</v>
      </c>
    </row>
    <row r="206" spans="1:17" x14ac:dyDescent="0.25">
      <c r="A206" s="38">
        <f t="shared" si="80"/>
        <v>44029</v>
      </c>
      <c r="B206" s="25">
        <f t="shared" si="81"/>
        <v>17</v>
      </c>
      <c r="C206" s="25">
        <f t="shared" si="83"/>
        <v>7</v>
      </c>
      <c r="D206" s="24" t="s">
        <v>2169</v>
      </c>
      <c r="E206" s="25">
        <v>226</v>
      </c>
      <c r="F206" s="25">
        <v>229</v>
      </c>
      <c r="G206" s="25">
        <v>217</v>
      </c>
      <c r="H206" s="25">
        <v>237</v>
      </c>
      <c r="I206" s="25">
        <v>218</v>
      </c>
      <c r="J206">
        <v>0</v>
      </c>
      <c r="K206" s="34"/>
      <c r="M206" s="38">
        <f t="shared" si="86"/>
        <v>42200</v>
      </c>
      <c r="N206" s="25">
        <f t="shared" si="85"/>
        <v>219</v>
      </c>
      <c r="O206" s="25">
        <f t="shared" si="84"/>
        <v>3</v>
      </c>
      <c r="P206" s="25">
        <f t="shared" si="82"/>
        <v>2015</v>
      </c>
      <c r="Q206" s="25">
        <v>29</v>
      </c>
    </row>
    <row r="207" spans="1:17" x14ac:dyDescent="0.25">
      <c r="A207" s="38">
        <f t="shared" si="80"/>
        <v>44030</v>
      </c>
      <c r="B207" s="25">
        <f t="shared" si="81"/>
        <v>18</v>
      </c>
      <c r="C207" s="25">
        <f t="shared" si="83"/>
        <v>7</v>
      </c>
      <c r="D207" s="24" t="s">
        <v>2170</v>
      </c>
      <c r="E207" s="25">
        <v>227</v>
      </c>
      <c r="F207" s="25">
        <v>235</v>
      </c>
      <c r="G207" s="25">
        <v>224</v>
      </c>
      <c r="H207" s="25">
        <v>254</v>
      </c>
      <c r="I207" s="25">
        <v>207</v>
      </c>
      <c r="J207">
        <v>0</v>
      </c>
      <c r="K207" s="34"/>
      <c r="M207" s="38">
        <f t="shared" si="86"/>
        <v>42201</v>
      </c>
      <c r="N207" s="25">
        <f t="shared" si="85"/>
        <v>196</v>
      </c>
      <c r="O207" s="25">
        <f t="shared" si="84"/>
        <v>4</v>
      </c>
      <c r="P207" s="25">
        <f t="shared" si="82"/>
        <v>2015</v>
      </c>
      <c r="Q207" s="25">
        <v>29</v>
      </c>
    </row>
    <row r="208" spans="1:17" x14ac:dyDescent="0.25">
      <c r="A208" s="38">
        <f t="shared" si="80"/>
        <v>44031</v>
      </c>
      <c r="B208" s="25">
        <f t="shared" si="81"/>
        <v>19</v>
      </c>
      <c r="C208" s="25">
        <f t="shared" si="83"/>
        <v>7</v>
      </c>
      <c r="D208" s="24" t="s">
        <v>2171</v>
      </c>
      <c r="E208" s="25">
        <v>199</v>
      </c>
      <c r="F208" s="25">
        <v>226</v>
      </c>
      <c r="G208" s="25">
        <v>225</v>
      </c>
      <c r="H208" s="25">
        <v>238</v>
      </c>
      <c r="I208" s="25">
        <v>216</v>
      </c>
      <c r="J208">
        <v>0</v>
      </c>
      <c r="K208" s="34"/>
      <c r="M208" s="38">
        <f t="shared" si="86"/>
        <v>42202</v>
      </c>
      <c r="N208" s="25">
        <f t="shared" si="85"/>
        <v>226</v>
      </c>
      <c r="O208" s="25">
        <f t="shared" si="84"/>
        <v>5</v>
      </c>
      <c r="P208" s="25">
        <f t="shared" si="82"/>
        <v>2015</v>
      </c>
      <c r="Q208" s="25">
        <v>29</v>
      </c>
    </row>
    <row r="209" spans="1:17" x14ac:dyDescent="0.25">
      <c r="A209" s="38">
        <f t="shared" si="80"/>
        <v>44032</v>
      </c>
      <c r="B209" s="25">
        <f t="shared" si="81"/>
        <v>20</v>
      </c>
      <c r="C209" s="25">
        <f t="shared" si="83"/>
        <v>7</v>
      </c>
      <c r="D209" s="24" t="s">
        <v>2172</v>
      </c>
      <c r="E209" s="25">
        <v>216</v>
      </c>
      <c r="F209" s="25">
        <v>241</v>
      </c>
      <c r="G209" s="25">
        <v>199</v>
      </c>
      <c r="H209" s="25">
        <v>250</v>
      </c>
      <c r="I209" s="25">
        <v>217</v>
      </c>
      <c r="J209">
        <v>0</v>
      </c>
      <c r="K209" s="34"/>
      <c r="M209" s="38">
        <f t="shared" si="86"/>
        <v>42203</v>
      </c>
      <c r="N209" s="25">
        <f t="shared" si="85"/>
        <v>227</v>
      </c>
      <c r="O209" s="25">
        <f t="shared" si="84"/>
        <v>6</v>
      </c>
      <c r="P209" s="25">
        <f t="shared" si="82"/>
        <v>2015</v>
      </c>
      <c r="Q209" s="25">
        <v>29</v>
      </c>
    </row>
    <row r="210" spans="1:17" x14ac:dyDescent="0.25">
      <c r="A210" s="38">
        <f t="shared" si="80"/>
        <v>44033</v>
      </c>
      <c r="B210" s="25">
        <f t="shared" si="81"/>
        <v>21</v>
      </c>
      <c r="C210" s="25">
        <f t="shared" si="83"/>
        <v>7</v>
      </c>
      <c r="D210" s="24" t="s">
        <v>2173</v>
      </c>
      <c r="E210" s="25">
        <v>232</v>
      </c>
      <c r="F210" s="25">
        <v>201</v>
      </c>
      <c r="G210" s="25">
        <v>239</v>
      </c>
      <c r="H210" s="25">
        <v>262</v>
      </c>
      <c r="I210" s="25">
        <v>193</v>
      </c>
      <c r="J210">
        <v>0</v>
      </c>
      <c r="K210" s="34"/>
      <c r="M210" s="38">
        <f t="shared" si="86"/>
        <v>42204</v>
      </c>
      <c r="N210" s="25">
        <f t="shared" si="85"/>
        <v>199</v>
      </c>
      <c r="O210" s="25">
        <f t="shared" si="84"/>
        <v>7</v>
      </c>
      <c r="P210" s="25">
        <f t="shared" si="82"/>
        <v>2015</v>
      </c>
      <c r="Q210" s="25">
        <v>29</v>
      </c>
    </row>
    <row r="211" spans="1:17" x14ac:dyDescent="0.25">
      <c r="A211" s="38">
        <f t="shared" si="80"/>
        <v>44034</v>
      </c>
      <c r="B211" s="25">
        <f t="shared" si="81"/>
        <v>22</v>
      </c>
      <c r="C211" s="25">
        <f t="shared" si="83"/>
        <v>7</v>
      </c>
      <c r="D211" s="24" t="s">
        <v>2174</v>
      </c>
      <c r="E211" s="25">
        <v>212</v>
      </c>
      <c r="F211" s="25">
        <v>226</v>
      </c>
      <c r="G211" s="25">
        <v>209</v>
      </c>
      <c r="H211" s="25">
        <v>225</v>
      </c>
      <c r="I211" s="25">
        <v>199</v>
      </c>
      <c r="J211">
        <v>0</v>
      </c>
      <c r="K211" s="34"/>
      <c r="M211" s="38">
        <f t="shared" si="86"/>
        <v>42205</v>
      </c>
      <c r="N211" s="25">
        <f t="shared" si="85"/>
        <v>216</v>
      </c>
      <c r="O211" s="25">
        <f t="shared" si="84"/>
        <v>1</v>
      </c>
      <c r="P211" s="25">
        <f t="shared" si="82"/>
        <v>2015</v>
      </c>
      <c r="Q211" s="25">
        <v>30</v>
      </c>
    </row>
    <row r="212" spans="1:17" x14ac:dyDescent="0.25">
      <c r="A212" s="38">
        <f t="shared" si="80"/>
        <v>44035</v>
      </c>
      <c r="B212" s="25">
        <f t="shared" si="81"/>
        <v>23</v>
      </c>
      <c r="C212" s="25">
        <f t="shared" si="83"/>
        <v>7</v>
      </c>
      <c r="D212" s="24" t="s">
        <v>2175</v>
      </c>
      <c r="E212" s="25">
        <v>213</v>
      </c>
      <c r="F212" s="25">
        <v>251</v>
      </c>
      <c r="G212" s="25">
        <v>199</v>
      </c>
      <c r="H212" s="25">
        <v>232</v>
      </c>
      <c r="I212" s="25">
        <v>180</v>
      </c>
      <c r="J212">
        <v>0</v>
      </c>
      <c r="K212" s="34"/>
      <c r="M212" s="38">
        <f t="shared" si="86"/>
        <v>42206</v>
      </c>
      <c r="N212" s="25">
        <f t="shared" si="85"/>
        <v>232</v>
      </c>
      <c r="O212" s="25">
        <f t="shared" si="84"/>
        <v>2</v>
      </c>
      <c r="P212" s="25">
        <f t="shared" si="82"/>
        <v>2015</v>
      </c>
      <c r="Q212" s="25">
        <v>30</v>
      </c>
    </row>
    <row r="213" spans="1:17" x14ac:dyDescent="0.25">
      <c r="A213" s="38">
        <f t="shared" si="80"/>
        <v>44036</v>
      </c>
      <c r="B213" s="25">
        <f t="shared" si="81"/>
        <v>24</v>
      </c>
      <c r="C213" s="25">
        <f t="shared" si="83"/>
        <v>7</v>
      </c>
      <c r="D213" s="24" t="s">
        <v>2176</v>
      </c>
      <c r="E213" s="25">
        <v>206</v>
      </c>
      <c r="F213" s="25">
        <v>236</v>
      </c>
      <c r="G213" s="25">
        <v>191</v>
      </c>
      <c r="H213" s="25">
        <v>242</v>
      </c>
      <c r="I213" s="25">
        <v>225</v>
      </c>
      <c r="J213">
        <v>0</v>
      </c>
      <c r="K213" s="34"/>
      <c r="M213" s="38">
        <f t="shared" si="86"/>
        <v>42207</v>
      </c>
      <c r="N213" s="25">
        <f t="shared" si="85"/>
        <v>212</v>
      </c>
      <c r="O213" s="25">
        <f t="shared" si="84"/>
        <v>3</v>
      </c>
      <c r="P213" s="25">
        <f t="shared" si="82"/>
        <v>2015</v>
      </c>
      <c r="Q213" s="25">
        <v>30</v>
      </c>
    </row>
    <row r="214" spans="1:17" x14ac:dyDescent="0.25">
      <c r="A214" s="38">
        <f t="shared" si="80"/>
        <v>44037</v>
      </c>
      <c r="B214" s="25">
        <f t="shared" si="81"/>
        <v>25</v>
      </c>
      <c r="C214" s="25">
        <f t="shared" si="83"/>
        <v>7</v>
      </c>
      <c r="D214" s="24" t="s">
        <v>2177</v>
      </c>
      <c r="E214" s="25">
        <v>237</v>
      </c>
      <c r="F214" s="25">
        <v>264</v>
      </c>
      <c r="G214" s="25">
        <v>214</v>
      </c>
      <c r="H214" s="25">
        <v>211</v>
      </c>
      <c r="I214" s="25">
        <v>204</v>
      </c>
      <c r="J214">
        <v>0</v>
      </c>
      <c r="K214" s="34"/>
      <c r="M214" s="38">
        <f t="shared" si="86"/>
        <v>42208</v>
      </c>
      <c r="N214" s="25">
        <f t="shared" si="85"/>
        <v>213</v>
      </c>
      <c r="O214" s="25">
        <f t="shared" si="84"/>
        <v>4</v>
      </c>
      <c r="P214" s="25">
        <f t="shared" si="82"/>
        <v>2015</v>
      </c>
      <c r="Q214" s="25">
        <v>30</v>
      </c>
    </row>
    <row r="215" spans="1:17" x14ac:dyDescent="0.25">
      <c r="A215" s="38">
        <f t="shared" si="80"/>
        <v>44038</v>
      </c>
      <c r="B215" s="25">
        <f t="shared" si="81"/>
        <v>26</v>
      </c>
      <c r="C215" s="25">
        <f t="shared" si="83"/>
        <v>7</v>
      </c>
      <c r="D215" s="24" t="s">
        <v>2178</v>
      </c>
      <c r="E215" s="25">
        <v>222</v>
      </c>
      <c r="F215" s="25">
        <v>236</v>
      </c>
      <c r="G215" s="25">
        <v>210</v>
      </c>
      <c r="H215" s="25">
        <v>215</v>
      </c>
      <c r="I215" s="25">
        <v>229</v>
      </c>
      <c r="J215">
        <v>0</v>
      </c>
      <c r="K215" s="34"/>
      <c r="M215" s="38">
        <f t="shared" si="86"/>
        <v>42209</v>
      </c>
      <c r="N215" s="25">
        <f t="shared" si="85"/>
        <v>206</v>
      </c>
      <c r="O215" s="25">
        <f t="shared" si="84"/>
        <v>5</v>
      </c>
      <c r="P215" s="25">
        <f t="shared" si="82"/>
        <v>2015</v>
      </c>
      <c r="Q215" s="25">
        <v>30</v>
      </c>
    </row>
    <row r="216" spans="1:17" x14ac:dyDescent="0.25">
      <c r="A216" s="38">
        <f t="shared" si="80"/>
        <v>44039</v>
      </c>
      <c r="B216" s="25">
        <f t="shared" si="81"/>
        <v>27</v>
      </c>
      <c r="C216" s="25">
        <f t="shared" si="83"/>
        <v>7</v>
      </c>
      <c r="D216" s="24" t="s">
        <v>2179</v>
      </c>
      <c r="E216" s="25">
        <v>232</v>
      </c>
      <c r="F216" s="25">
        <v>233</v>
      </c>
      <c r="G216" s="25">
        <v>250</v>
      </c>
      <c r="H216" s="25">
        <v>275</v>
      </c>
      <c r="I216" s="25">
        <v>261</v>
      </c>
      <c r="J216">
        <v>0</v>
      </c>
      <c r="K216" s="34"/>
      <c r="M216" s="38">
        <f t="shared" si="86"/>
        <v>42210</v>
      </c>
      <c r="N216" s="25">
        <f t="shared" si="85"/>
        <v>237</v>
      </c>
      <c r="O216" s="25">
        <f t="shared" si="84"/>
        <v>6</v>
      </c>
      <c r="P216" s="25">
        <f t="shared" si="82"/>
        <v>2015</v>
      </c>
      <c r="Q216" s="25">
        <v>30</v>
      </c>
    </row>
    <row r="217" spans="1:17" x14ac:dyDescent="0.25">
      <c r="A217" s="38">
        <f t="shared" si="80"/>
        <v>44040</v>
      </c>
      <c r="B217" s="25">
        <f t="shared" si="81"/>
        <v>28</v>
      </c>
      <c r="C217" s="25">
        <f t="shared" si="83"/>
        <v>7</v>
      </c>
      <c r="D217" s="24" t="s">
        <v>2180</v>
      </c>
      <c r="E217" s="25">
        <v>241</v>
      </c>
      <c r="F217" s="25">
        <v>232</v>
      </c>
      <c r="G217" s="25">
        <v>197</v>
      </c>
      <c r="H217" s="25">
        <v>239</v>
      </c>
      <c r="I217" s="25">
        <v>216</v>
      </c>
      <c r="J217">
        <v>0</v>
      </c>
      <c r="K217" s="34"/>
      <c r="M217" s="38">
        <f t="shared" si="86"/>
        <v>42211</v>
      </c>
      <c r="N217" s="25">
        <f t="shared" si="85"/>
        <v>222</v>
      </c>
      <c r="O217" s="25">
        <f t="shared" si="84"/>
        <v>7</v>
      </c>
      <c r="P217" s="25">
        <f t="shared" si="82"/>
        <v>2015</v>
      </c>
      <c r="Q217" s="25">
        <v>30</v>
      </c>
    </row>
    <row r="218" spans="1:17" x14ac:dyDescent="0.25">
      <c r="A218" s="38">
        <f t="shared" si="80"/>
        <v>44041</v>
      </c>
      <c r="B218" s="25">
        <f t="shared" si="81"/>
        <v>29</v>
      </c>
      <c r="C218" s="25">
        <f t="shared" si="83"/>
        <v>7</v>
      </c>
      <c r="D218" s="24" t="s">
        <v>2181</v>
      </c>
      <c r="E218" s="25">
        <v>221</v>
      </c>
      <c r="F218" s="25">
        <v>230</v>
      </c>
      <c r="G218" s="25">
        <v>211</v>
      </c>
      <c r="H218" s="25">
        <v>228</v>
      </c>
      <c r="I218" s="25">
        <v>189</v>
      </c>
      <c r="J218">
        <v>0</v>
      </c>
      <c r="K218" s="34"/>
      <c r="M218" s="38">
        <f t="shared" si="86"/>
        <v>42212</v>
      </c>
      <c r="N218" s="25">
        <f t="shared" si="85"/>
        <v>232</v>
      </c>
      <c r="O218" s="25">
        <f t="shared" si="84"/>
        <v>1</v>
      </c>
      <c r="P218" s="25">
        <f t="shared" si="82"/>
        <v>2015</v>
      </c>
      <c r="Q218" s="25">
        <v>31</v>
      </c>
    </row>
    <row r="219" spans="1:17" x14ac:dyDescent="0.25">
      <c r="A219" s="38">
        <f t="shared" si="80"/>
        <v>44042</v>
      </c>
      <c r="B219" s="25">
        <f t="shared" si="81"/>
        <v>30</v>
      </c>
      <c r="C219" s="25">
        <f t="shared" si="83"/>
        <v>7</v>
      </c>
      <c r="D219" s="24" t="s">
        <v>2182</v>
      </c>
      <c r="E219" s="25">
        <v>224</v>
      </c>
      <c r="F219" s="25">
        <v>210</v>
      </c>
      <c r="G219" s="25">
        <v>211</v>
      </c>
      <c r="H219" s="25">
        <v>238</v>
      </c>
      <c r="I219" s="25">
        <v>218</v>
      </c>
      <c r="J219">
        <v>0</v>
      </c>
      <c r="K219" s="34"/>
      <c r="M219" s="38">
        <f t="shared" si="86"/>
        <v>42213</v>
      </c>
      <c r="N219" s="25">
        <f t="shared" si="85"/>
        <v>241</v>
      </c>
      <c r="O219" s="25">
        <f t="shared" si="84"/>
        <v>2</v>
      </c>
      <c r="P219" s="25">
        <f t="shared" si="82"/>
        <v>2015</v>
      </c>
      <c r="Q219" s="25">
        <v>31</v>
      </c>
    </row>
    <row r="220" spans="1:17" x14ac:dyDescent="0.25">
      <c r="A220" s="38">
        <f t="shared" si="80"/>
        <v>44043</v>
      </c>
      <c r="B220" s="25">
        <f t="shared" si="81"/>
        <v>31</v>
      </c>
      <c r="C220" s="25">
        <f t="shared" si="83"/>
        <v>7</v>
      </c>
      <c r="D220" s="24" t="s">
        <v>2183</v>
      </c>
      <c r="E220" s="25">
        <v>241</v>
      </c>
      <c r="F220" s="25">
        <v>225</v>
      </c>
      <c r="G220" s="25">
        <v>208</v>
      </c>
      <c r="H220" s="25">
        <v>256</v>
      </c>
      <c r="I220" s="25">
        <v>225</v>
      </c>
      <c r="J220">
        <v>0</v>
      </c>
      <c r="K220" s="34"/>
      <c r="M220" s="38">
        <f t="shared" si="86"/>
        <v>42214</v>
      </c>
      <c r="N220" s="25">
        <f t="shared" si="85"/>
        <v>221</v>
      </c>
      <c r="O220" s="25">
        <f t="shared" si="84"/>
        <v>3</v>
      </c>
      <c r="P220" s="25">
        <f t="shared" si="82"/>
        <v>2015</v>
      </c>
      <c r="Q220" s="25">
        <v>31</v>
      </c>
    </row>
    <row r="221" spans="1:17" x14ac:dyDescent="0.25">
      <c r="A221" s="38">
        <f t="shared" si="80"/>
        <v>44044</v>
      </c>
      <c r="B221" s="25">
        <f t="shared" si="81"/>
        <v>1</v>
      </c>
      <c r="C221" s="25">
        <v>8</v>
      </c>
      <c r="D221" s="24" t="s">
        <v>2184</v>
      </c>
      <c r="E221" s="25">
        <v>206</v>
      </c>
      <c r="F221" s="25">
        <v>231</v>
      </c>
      <c r="G221" s="25">
        <v>243</v>
      </c>
      <c r="H221" s="25">
        <v>277</v>
      </c>
      <c r="I221" s="25">
        <v>229</v>
      </c>
      <c r="J221">
        <v>0</v>
      </c>
      <c r="K221" s="34"/>
      <c r="M221" s="38">
        <f t="shared" si="86"/>
        <v>42215</v>
      </c>
      <c r="N221" s="25">
        <f t="shared" si="85"/>
        <v>224</v>
      </c>
      <c r="O221" s="25">
        <f t="shared" si="84"/>
        <v>4</v>
      </c>
      <c r="P221" s="25">
        <f t="shared" si="82"/>
        <v>2015</v>
      </c>
      <c r="Q221" s="25">
        <v>31</v>
      </c>
    </row>
    <row r="222" spans="1:17" x14ac:dyDescent="0.25">
      <c r="A222" s="38">
        <f t="shared" si="80"/>
        <v>44045</v>
      </c>
      <c r="B222" s="25">
        <f t="shared" si="81"/>
        <v>2</v>
      </c>
      <c r="C222" s="25">
        <f t="shared" si="83"/>
        <v>8</v>
      </c>
      <c r="D222" s="24" t="s">
        <v>2185</v>
      </c>
      <c r="E222" s="25">
        <v>223</v>
      </c>
      <c r="F222" s="25">
        <v>228</v>
      </c>
      <c r="G222" s="25">
        <v>246</v>
      </c>
      <c r="H222" s="25">
        <v>239</v>
      </c>
      <c r="I222" s="25">
        <v>213</v>
      </c>
      <c r="J222">
        <v>0</v>
      </c>
      <c r="K222" s="34"/>
      <c r="M222" s="38">
        <f t="shared" si="86"/>
        <v>42216</v>
      </c>
      <c r="N222" s="25">
        <f t="shared" si="85"/>
        <v>241</v>
      </c>
      <c r="O222" s="25">
        <f t="shared" si="84"/>
        <v>5</v>
      </c>
      <c r="P222" s="25">
        <f t="shared" si="82"/>
        <v>2015</v>
      </c>
      <c r="Q222" s="25">
        <v>31</v>
      </c>
    </row>
    <row r="223" spans="1:17" x14ac:dyDescent="0.25">
      <c r="A223" s="38">
        <f t="shared" si="80"/>
        <v>44046</v>
      </c>
      <c r="B223" s="25">
        <f t="shared" si="81"/>
        <v>3</v>
      </c>
      <c r="C223" s="25">
        <f t="shared" si="83"/>
        <v>8</v>
      </c>
      <c r="D223" s="24" t="s">
        <v>2186</v>
      </c>
      <c r="E223" s="25">
        <v>215</v>
      </c>
      <c r="F223" s="25">
        <v>205</v>
      </c>
      <c r="G223" s="25">
        <v>197</v>
      </c>
      <c r="H223" s="25">
        <v>241</v>
      </c>
      <c r="I223" s="25">
        <v>222</v>
      </c>
      <c r="J223">
        <v>0</v>
      </c>
      <c r="K223" s="34"/>
      <c r="M223" s="38">
        <f t="shared" si="86"/>
        <v>42217</v>
      </c>
      <c r="N223" s="25">
        <f t="shared" si="85"/>
        <v>206</v>
      </c>
      <c r="O223" s="25">
        <f t="shared" si="84"/>
        <v>6</v>
      </c>
      <c r="P223" s="25">
        <f t="shared" si="82"/>
        <v>2015</v>
      </c>
      <c r="Q223" s="25">
        <v>31</v>
      </c>
    </row>
    <row r="224" spans="1:17" x14ac:dyDescent="0.25">
      <c r="A224" s="38">
        <f t="shared" si="80"/>
        <v>44047</v>
      </c>
      <c r="B224" s="25">
        <f t="shared" si="81"/>
        <v>4</v>
      </c>
      <c r="C224" s="25">
        <f t="shared" si="83"/>
        <v>8</v>
      </c>
      <c r="D224" s="24" t="s">
        <v>2187</v>
      </c>
      <c r="E224" s="25">
        <v>224</v>
      </c>
      <c r="F224" s="25">
        <v>245</v>
      </c>
      <c r="G224" s="25">
        <v>205</v>
      </c>
      <c r="H224" s="25">
        <v>252</v>
      </c>
      <c r="I224" s="25">
        <v>195</v>
      </c>
      <c r="J224">
        <v>0</v>
      </c>
      <c r="K224" s="34"/>
      <c r="M224" s="38">
        <f t="shared" si="86"/>
        <v>42218</v>
      </c>
      <c r="N224" s="25">
        <f t="shared" si="85"/>
        <v>223</v>
      </c>
      <c r="O224" s="25">
        <f t="shared" si="84"/>
        <v>7</v>
      </c>
      <c r="P224" s="25">
        <f t="shared" si="82"/>
        <v>2015</v>
      </c>
      <c r="Q224" s="25">
        <v>31</v>
      </c>
    </row>
    <row r="225" spans="1:17" x14ac:dyDescent="0.25">
      <c r="A225" s="38">
        <f t="shared" si="80"/>
        <v>44048</v>
      </c>
      <c r="B225" s="25">
        <f t="shared" si="81"/>
        <v>5</v>
      </c>
      <c r="C225" s="25">
        <f t="shared" si="83"/>
        <v>8</v>
      </c>
      <c r="D225" s="24" t="s">
        <v>2188</v>
      </c>
      <c r="E225" s="25">
        <v>229</v>
      </c>
      <c r="F225" s="25">
        <v>227</v>
      </c>
      <c r="G225" s="25">
        <v>221</v>
      </c>
      <c r="H225" s="25">
        <v>220</v>
      </c>
      <c r="I225" s="25">
        <v>216</v>
      </c>
      <c r="J225">
        <v>0</v>
      </c>
      <c r="K225" s="34"/>
      <c r="M225" s="38">
        <f t="shared" si="86"/>
        <v>42219</v>
      </c>
      <c r="N225" s="25">
        <f t="shared" si="85"/>
        <v>215</v>
      </c>
      <c r="O225" s="25">
        <f t="shared" si="84"/>
        <v>1</v>
      </c>
      <c r="P225" s="25">
        <f t="shared" si="82"/>
        <v>2015</v>
      </c>
      <c r="Q225" s="25">
        <v>32</v>
      </c>
    </row>
    <row r="226" spans="1:17" x14ac:dyDescent="0.25">
      <c r="A226" s="38">
        <f t="shared" si="80"/>
        <v>44049</v>
      </c>
      <c r="B226" s="25">
        <f t="shared" si="81"/>
        <v>6</v>
      </c>
      <c r="C226" s="25">
        <f t="shared" si="83"/>
        <v>8</v>
      </c>
      <c r="D226" s="24" t="s">
        <v>2189</v>
      </c>
      <c r="E226" s="25">
        <v>215</v>
      </c>
      <c r="F226" s="25">
        <v>214</v>
      </c>
      <c r="G226" s="25">
        <v>216</v>
      </c>
      <c r="H226" s="25">
        <v>200</v>
      </c>
      <c r="I226" s="25">
        <v>231</v>
      </c>
      <c r="J226">
        <v>0</v>
      </c>
      <c r="K226" s="34"/>
      <c r="M226" s="38">
        <f t="shared" si="86"/>
        <v>42220</v>
      </c>
      <c r="N226" s="25">
        <f t="shared" si="85"/>
        <v>224</v>
      </c>
      <c r="O226" s="25">
        <f t="shared" si="84"/>
        <v>2</v>
      </c>
      <c r="P226" s="25">
        <f t="shared" si="82"/>
        <v>2015</v>
      </c>
      <c r="Q226" s="25">
        <v>32</v>
      </c>
    </row>
    <row r="227" spans="1:17" x14ac:dyDescent="0.25">
      <c r="A227" s="38">
        <f t="shared" si="80"/>
        <v>44050</v>
      </c>
      <c r="B227" s="25">
        <f t="shared" si="81"/>
        <v>7</v>
      </c>
      <c r="C227" s="25">
        <f t="shared" si="83"/>
        <v>8</v>
      </c>
      <c r="D227" s="24" t="s">
        <v>2190</v>
      </c>
      <c r="E227" s="25">
        <v>205</v>
      </c>
      <c r="F227" s="25">
        <v>224</v>
      </c>
      <c r="G227" s="25">
        <v>233</v>
      </c>
      <c r="H227" s="25">
        <v>208</v>
      </c>
      <c r="I227" s="25">
        <v>238</v>
      </c>
      <c r="J227">
        <v>0</v>
      </c>
      <c r="K227" s="34"/>
      <c r="M227" s="38">
        <f t="shared" si="86"/>
        <v>42221</v>
      </c>
      <c r="N227" s="25">
        <f t="shared" si="85"/>
        <v>229</v>
      </c>
      <c r="O227" s="25">
        <f t="shared" si="84"/>
        <v>3</v>
      </c>
      <c r="P227" s="25">
        <f t="shared" si="82"/>
        <v>2015</v>
      </c>
      <c r="Q227" s="25">
        <v>32</v>
      </c>
    </row>
    <row r="228" spans="1:17" x14ac:dyDescent="0.25">
      <c r="A228" s="38">
        <f t="shared" si="80"/>
        <v>44051</v>
      </c>
      <c r="B228" s="25">
        <f t="shared" si="81"/>
        <v>8</v>
      </c>
      <c r="C228" s="25">
        <f t="shared" si="83"/>
        <v>8</v>
      </c>
      <c r="D228" s="24" t="s">
        <v>2191</v>
      </c>
      <c r="E228" s="25">
        <v>201</v>
      </c>
      <c r="F228" s="25">
        <v>208</v>
      </c>
      <c r="G228" s="25">
        <v>235</v>
      </c>
      <c r="H228" s="25">
        <v>223</v>
      </c>
      <c r="I228" s="25">
        <v>214</v>
      </c>
      <c r="J228">
        <v>0</v>
      </c>
      <c r="K228" s="34"/>
      <c r="M228" s="38">
        <f t="shared" si="86"/>
        <v>42222</v>
      </c>
      <c r="N228" s="25">
        <f t="shared" si="85"/>
        <v>215</v>
      </c>
      <c r="O228" s="25">
        <f t="shared" si="84"/>
        <v>4</v>
      </c>
      <c r="P228" s="25">
        <f t="shared" si="82"/>
        <v>2015</v>
      </c>
      <c r="Q228" s="25">
        <v>32</v>
      </c>
    </row>
    <row r="229" spans="1:17" x14ac:dyDescent="0.25">
      <c r="A229" s="38">
        <f t="shared" si="80"/>
        <v>44052</v>
      </c>
      <c r="B229" s="25">
        <f t="shared" si="81"/>
        <v>9</v>
      </c>
      <c r="C229" s="25">
        <f t="shared" si="83"/>
        <v>8</v>
      </c>
      <c r="D229" s="24" t="s">
        <v>2192</v>
      </c>
      <c r="E229" s="25">
        <v>235</v>
      </c>
      <c r="F229" s="25">
        <v>233</v>
      </c>
      <c r="G229" s="25">
        <v>242</v>
      </c>
      <c r="H229" s="25">
        <v>203</v>
      </c>
      <c r="I229" s="25">
        <v>213</v>
      </c>
      <c r="J229">
        <v>0</v>
      </c>
      <c r="K229" s="34"/>
      <c r="M229" s="38">
        <f t="shared" si="86"/>
        <v>42223</v>
      </c>
      <c r="N229" s="25">
        <f t="shared" si="85"/>
        <v>205</v>
      </c>
      <c r="O229" s="25">
        <f t="shared" si="84"/>
        <v>5</v>
      </c>
      <c r="P229" s="25">
        <f t="shared" si="82"/>
        <v>2015</v>
      </c>
      <c r="Q229" s="25">
        <v>32</v>
      </c>
    </row>
    <row r="230" spans="1:17" x14ac:dyDescent="0.25">
      <c r="A230" s="38">
        <f t="shared" si="80"/>
        <v>44053</v>
      </c>
      <c r="B230" s="25">
        <f t="shared" si="81"/>
        <v>10</v>
      </c>
      <c r="C230" s="25">
        <f t="shared" si="83"/>
        <v>8</v>
      </c>
      <c r="D230" s="24" t="s">
        <v>2193</v>
      </c>
      <c r="E230" s="25">
        <v>228</v>
      </c>
      <c r="F230" s="25">
        <v>213</v>
      </c>
      <c r="G230" s="25">
        <v>194</v>
      </c>
      <c r="H230" s="25">
        <v>220</v>
      </c>
      <c r="I230" s="25">
        <v>233</v>
      </c>
      <c r="J230">
        <v>0</v>
      </c>
      <c r="K230" s="34"/>
      <c r="M230" s="38">
        <f t="shared" si="86"/>
        <v>42224</v>
      </c>
      <c r="N230" s="25">
        <f t="shared" si="85"/>
        <v>201</v>
      </c>
      <c r="O230" s="25">
        <f t="shared" si="84"/>
        <v>6</v>
      </c>
      <c r="P230" s="25">
        <f t="shared" si="82"/>
        <v>2015</v>
      </c>
      <c r="Q230" s="25">
        <v>32</v>
      </c>
    </row>
    <row r="231" spans="1:17" x14ac:dyDescent="0.25">
      <c r="A231" s="38">
        <f t="shared" si="80"/>
        <v>44054</v>
      </c>
      <c r="B231" s="25">
        <f t="shared" si="81"/>
        <v>11</v>
      </c>
      <c r="C231" s="25">
        <f t="shared" si="83"/>
        <v>8</v>
      </c>
      <c r="D231" s="24" t="s">
        <v>2194</v>
      </c>
      <c r="E231" s="25">
        <v>221</v>
      </c>
      <c r="F231" s="25">
        <v>217</v>
      </c>
      <c r="G231" s="25">
        <v>212</v>
      </c>
      <c r="H231" s="25">
        <v>194</v>
      </c>
      <c r="I231" s="25">
        <v>203</v>
      </c>
      <c r="J231">
        <v>0</v>
      </c>
      <c r="K231" s="34"/>
      <c r="M231" s="38">
        <f t="shared" si="86"/>
        <v>42225</v>
      </c>
      <c r="N231" s="25">
        <f t="shared" si="85"/>
        <v>235</v>
      </c>
      <c r="O231" s="25">
        <f t="shared" si="84"/>
        <v>7</v>
      </c>
      <c r="P231" s="25">
        <f t="shared" si="82"/>
        <v>2015</v>
      </c>
      <c r="Q231" s="25">
        <v>32</v>
      </c>
    </row>
    <row r="232" spans="1:17" x14ac:dyDescent="0.25">
      <c r="A232" s="38">
        <f t="shared" si="80"/>
        <v>44055</v>
      </c>
      <c r="B232" s="25">
        <f t="shared" si="81"/>
        <v>12</v>
      </c>
      <c r="C232" s="25">
        <f t="shared" si="83"/>
        <v>8</v>
      </c>
      <c r="D232" s="24" t="s">
        <v>2195</v>
      </c>
      <c r="E232" s="25">
        <v>205</v>
      </c>
      <c r="F232" s="25">
        <v>227</v>
      </c>
      <c r="G232" s="25">
        <v>217</v>
      </c>
      <c r="H232" s="25">
        <v>202</v>
      </c>
      <c r="I232" s="25">
        <v>237</v>
      </c>
      <c r="J232">
        <v>0</v>
      </c>
      <c r="K232" s="34"/>
      <c r="M232" s="38">
        <f t="shared" si="86"/>
        <v>42226</v>
      </c>
      <c r="N232" s="25">
        <f t="shared" si="85"/>
        <v>228</v>
      </c>
      <c r="O232" s="25">
        <f t="shared" si="84"/>
        <v>1</v>
      </c>
      <c r="P232" s="25">
        <f t="shared" si="82"/>
        <v>2015</v>
      </c>
      <c r="Q232" s="25">
        <v>33</v>
      </c>
    </row>
    <row r="233" spans="1:17" x14ac:dyDescent="0.25">
      <c r="A233" s="38">
        <f t="shared" si="80"/>
        <v>44056</v>
      </c>
      <c r="B233" s="25">
        <f t="shared" si="81"/>
        <v>13</v>
      </c>
      <c r="C233" s="25">
        <f t="shared" si="83"/>
        <v>8</v>
      </c>
      <c r="D233" s="24" t="s">
        <v>2196</v>
      </c>
      <c r="E233" s="25">
        <v>218</v>
      </c>
      <c r="F233" s="25">
        <v>217</v>
      </c>
      <c r="G233" s="25">
        <v>219</v>
      </c>
      <c r="H233" s="25">
        <v>214</v>
      </c>
      <c r="I233" s="25">
        <v>190</v>
      </c>
      <c r="J233">
        <v>0</v>
      </c>
      <c r="K233" s="34"/>
      <c r="M233" s="38">
        <f t="shared" si="86"/>
        <v>42227</v>
      </c>
      <c r="N233" s="25">
        <f t="shared" si="85"/>
        <v>221</v>
      </c>
      <c r="O233" s="25">
        <f t="shared" si="84"/>
        <v>2</v>
      </c>
      <c r="P233" s="25">
        <f t="shared" si="82"/>
        <v>2015</v>
      </c>
      <c r="Q233" s="25">
        <v>33</v>
      </c>
    </row>
    <row r="234" spans="1:17" x14ac:dyDescent="0.25">
      <c r="A234" s="38">
        <f t="shared" si="80"/>
        <v>44057</v>
      </c>
      <c r="B234" s="25">
        <f t="shared" si="81"/>
        <v>14</v>
      </c>
      <c r="C234" s="25">
        <f t="shared" si="83"/>
        <v>8</v>
      </c>
      <c r="D234" s="24" t="s">
        <v>2197</v>
      </c>
      <c r="E234" s="25">
        <v>223</v>
      </c>
      <c r="F234" s="25">
        <v>259</v>
      </c>
      <c r="G234" s="25">
        <v>195</v>
      </c>
      <c r="H234" s="25">
        <v>220</v>
      </c>
      <c r="I234" s="25">
        <v>204</v>
      </c>
      <c r="J234">
        <v>0</v>
      </c>
      <c r="K234" s="34"/>
      <c r="M234" s="38">
        <f t="shared" si="86"/>
        <v>42228</v>
      </c>
      <c r="N234" s="25">
        <f t="shared" si="85"/>
        <v>205</v>
      </c>
      <c r="O234" s="25">
        <f t="shared" si="84"/>
        <v>3</v>
      </c>
      <c r="P234" s="25">
        <f t="shared" si="82"/>
        <v>2015</v>
      </c>
      <c r="Q234" s="25">
        <v>33</v>
      </c>
    </row>
    <row r="235" spans="1:17" x14ac:dyDescent="0.25">
      <c r="A235" s="38">
        <f t="shared" si="80"/>
        <v>44058</v>
      </c>
      <c r="B235" s="25">
        <f t="shared" si="81"/>
        <v>15</v>
      </c>
      <c r="C235" s="25">
        <f t="shared" si="83"/>
        <v>8</v>
      </c>
      <c r="D235" s="24" t="s">
        <v>2198</v>
      </c>
      <c r="E235" s="25">
        <v>225</v>
      </c>
      <c r="F235" s="25">
        <v>225</v>
      </c>
      <c r="G235" s="25">
        <v>216</v>
      </c>
      <c r="H235" s="25">
        <v>208</v>
      </c>
      <c r="I235" s="25">
        <v>205</v>
      </c>
      <c r="J235">
        <v>0</v>
      </c>
      <c r="K235" s="34"/>
      <c r="M235" s="38">
        <f t="shared" si="86"/>
        <v>42229</v>
      </c>
      <c r="N235" s="25">
        <f t="shared" si="85"/>
        <v>218</v>
      </c>
      <c r="O235" s="25">
        <f t="shared" si="84"/>
        <v>4</v>
      </c>
      <c r="P235" s="25">
        <f t="shared" si="82"/>
        <v>2015</v>
      </c>
      <c r="Q235" s="25">
        <v>33</v>
      </c>
    </row>
    <row r="236" spans="1:17" x14ac:dyDescent="0.25">
      <c r="A236" s="38">
        <f t="shared" si="80"/>
        <v>44059</v>
      </c>
      <c r="B236" s="25">
        <f t="shared" si="81"/>
        <v>16</v>
      </c>
      <c r="C236" s="25">
        <f t="shared" si="83"/>
        <v>8</v>
      </c>
      <c r="D236" s="24" t="s">
        <v>2199</v>
      </c>
      <c r="E236" s="25">
        <v>215</v>
      </c>
      <c r="F236" s="25">
        <v>246</v>
      </c>
      <c r="G236" s="25">
        <v>216</v>
      </c>
      <c r="H236" s="25">
        <v>243</v>
      </c>
      <c r="I236" s="25">
        <v>227</v>
      </c>
      <c r="J236">
        <v>0</v>
      </c>
      <c r="K236" s="34"/>
      <c r="M236" s="38">
        <f t="shared" si="86"/>
        <v>42230</v>
      </c>
      <c r="N236" s="25">
        <f t="shared" si="85"/>
        <v>223</v>
      </c>
      <c r="O236" s="25">
        <f t="shared" si="84"/>
        <v>5</v>
      </c>
      <c r="P236" s="25">
        <f t="shared" si="82"/>
        <v>2015</v>
      </c>
      <c r="Q236" s="25">
        <v>33</v>
      </c>
    </row>
    <row r="237" spans="1:17" x14ac:dyDescent="0.25">
      <c r="A237" s="38">
        <f t="shared" si="80"/>
        <v>44060</v>
      </c>
      <c r="B237" s="25">
        <f t="shared" si="81"/>
        <v>17</v>
      </c>
      <c r="C237" s="25">
        <f t="shared" si="83"/>
        <v>8</v>
      </c>
      <c r="D237" s="24" t="s">
        <v>2200</v>
      </c>
      <c r="E237" s="25">
        <v>210</v>
      </c>
      <c r="F237" s="25">
        <v>210</v>
      </c>
      <c r="G237" s="25">
        <v>211</v>
      </c>
      <c r="H237" s="25">
        <v>224</v>
      </c>
      <c r="I237" s="25">
        <v>208</v>
      </c>
      <c r="J237">
        <v>0</v>
      </c>
      <c r="K237" s="34"/>
      <c r="M237" s="38">
        <f t="shared" si="86"/>
        <v>42231</v>
      </c>
      <c r="N237" s="25">
        <f t="shared" si="85"/>
        <v>225</v>
      </c>
      <c r="O237" s="25">
        <f t="shared" si="84"/>
        <v>6</v>
      </c>
      <c r="P237" s="25">
        <f t="shared" si="82"/>
        <v>2015</v>
      </c>
      <c r="Q237" s="25">
        <v>33</v>
      </c>
    </row>
    <row r="238" spans="1:17" x14ac:dyDescent="0.25">
      <c r="A238" s="38">
        <f t="shared" si="80"/>
        <v>44061</v>
      </c>
      <c r="B238" s="25">
        <f t="shared" si="81"/>
        <v>18</v>
      </c>
      <c r="C238" s="25">
        <f t="shared" si="83"/>
        <v>8</v>
      </c>
      <c r="D238" s="24" t="s">
        <v>2201</v>
      </c>
      <c r="E238" s="25">
        <v>210</v>
      </c>
      <c r="F238" s="25">
        <v>228</v>
      </c>
      <c r="G238" s="25">
        <v>235</v>
      </c>
      <c r="H238" s="25">
        <v>192</v>
      </c>
      <c r="I238" s="25">
        <v>215</v>
      </c>
      <c r="J238">
        <v>0</v>
      </c>
      <c r="K238" s="34"/>
      <c r="M238" s="38">
        <f t="shared" si="86"/>
        <v>42232</v>
      </c>
      <c r="N238" s="25">
        <f t="shared" si="85"/>
        <v>215</v>
      </c>
      <c r="O238" s="25">
        <f t="shared" si="84"/>
        <v>7</v>
      </c>
      <c r="P238" s="25">
        <f t="shared" si="82"/>
        <v>2015</v>
      </c>
      <c r="Q238" s="25">
        <v>33</v>
      </c>
    </row>
    <row r="239" spans="1:17" x14ac:dyDescent="0.25">
      <c r="A239" s="38">
        <f t="shared" si="80"/>
        <v>44062</v>
      </c>
      <c r="B239" s="25">
        <f t="shared" si="81"/>
        <v>19</v>
      </c>
      <c r="C239" s="25">
        <f t="shared" si="83"/>
        <v>8</v>
      </c>
      <c r="D239" s="24" t="s">
        <v>2202</v>
      </c>
      <c r="E239" s="25">
        <v>241</v>
      </c>
      <c r="F239" s="25">
        <v>213</v>
      </c>
      <c r="G239" s="25">
        <v>246</v>
      </c>
      <c r="H239" s="25">
        <v>204</v>
      </c>
      <c r="I239" s="25">
        <v>206</v>
      </c>
      <c r="J239">
        <v>0</v>
      </c>
      <c r="K239" s="34"/>
      <c r="M239" s="38">
        <f t="shared" si="86"/>
        <v>42233</v>
      </c>
      <c r="N239" s="25">
        <f t="shared" si="85"/>
        <v>210</v>
      </c>
      <c r="O239" s="25">
        <f t="shared" si="84"/>
        <v>1</v>
      </c>
      <c r="P239" s="25">
        <f t="shared" si="82"/>
        <v>2015</v>
      </c>
      <c r="Q239" s="25">
        <v>34</v>
      </c>
    </row>
    <row r="240" spans="1:17" x14ac:dyDescent="0.25">
      <c r="A240" s="38">
        <f t="shared" si="80"/>
        <v>44063</v>
      </c>
      <c r="B240" s="25">
        <f t="shared" si="81"/>
        <v>20</v>
      </c>
      <c r="C240" s="25">
        <f t="shared" si="83"/>
        <v>8</v>
      </c>
      <c r="D240" s="24" t="s">
        <v>2203</v>
      </c>
      <c r="E240" s="25">
        <v>218</v>
      </c>
      <c r="F240" s="25">
        <v>231</v>
      </c>
      <c r="G240" s="25">
        <v>226</v>
      </c>
      <c r="H240" s="25">
        <v>192</v>
      </c>
      <c r="I240" s="25">
        <v>230</v>
      </c>
      <c r="J240">
        <v>0</v>
      </c>
      <c r="K240" s="34"/>
      <c r="M240" s="38">
        <f t="shared" si="86"/>
        <v>42234</v>
      </c>
      <c r="N240" s="25">
        <f t="shared" si="85"/>
        <v>210</v>
      </c>
      <c r="O240" s="25">
        <f t="shared" si="84"/>
        <v>2</v>
      </c>
      <c r="P240" s="25">
        <f t="shared" si="82"/>
        <v>2015</v>
      </c>
      <c r="Q240" s="25">
        <v>34</v>
      </c>
    </row>
    <row r="241" spans="1:17" x14ac:dyDescent="0.25">
      <c r="A241" s="38">
        <f t="shared" si="80"/>
        <v>44064</v>
      </c>
      <c r="B241" s="25">
        <f t="shared" si="81"/>
        <v>21</v>
      </c>
      <c r="C241" s="25">
        <f t="shared" si="83"/>
        <v>8</v>
      </c>
      <c r="D241" s="24" t="s">
        <v>2204</v>
      </c>
      <c r="E241" s="25">
        <v>249</v>
      </c>
      <c r="F241" s="25">
        <v>214</v>
      </c>
      <c r="G241" s="25">
        <v>238</v>
      </c>
      <c r="H241" s="25">
        <v>232</v>
      </c>
      <c r="I241" s="25">
        <v>204</v>
      </c>
      <c r="J241">
        <v>0</v>
      </c>
      <c r="K241" s="34"/>
      <c r="M241" s="38">
        <f t="shared" si="86"/>
        <v>42235</v>
      </c>
      <c r="N241" s="25">
        <f t="shared" si="85"/>
        <v>241</v>
      </c>
      <c r="O241" s="25">
        <f t="shared" si="84"/>
        <v>3</v>
      </c>
      <c r="P241" s="25">
        <f t="shared" si="82"/>
        <v>2015</v>
      </c>
      <c r="Q241" s="25">
        <v>34</v>
      </c>
    </row>
    <row r="242" spans="1:17" x14ac:dyDescent="0.25">
      <c r="A242" s="38">
        <f t="shared" si="80"/>
        <v>44065</v>
      </c>
      <c r="B242" s="25">
        <f t="shared" si="81"/>
        <v>22</v>
      </c>
      <c r="C242" s="25">
        <f t="shared" si="83"/>
        <v>8</v>
      </c>
      <c r="D242" s="24" t="s">
        <v>2205</v>
      </c>
      <c r="E242" s="25">
        <v>239</v>
      </c>
      <c r="F242" s="25">
        <v>222</v>
      </c>
      <c r="G242" s="25">
        <v>214</v>
      </c>
      <c r="H242" s="25">
        <v>191</v>
      </c>
      <c r="I242" s="25">
        <v>219</v>
      </c>
      <c r="J242">
        <v>0</v>
      </c>
      <c r="K242" s="34"/>
      <c r="M242" s="38">
        <f t="shared" si="86"/>
        <v>42236</v>
      </c>
      <c r="N242" s="25">
        <f t="shared" si="85"/>
        <v>218</v>
      </c>
      <c r="O242" s="25">
        <f t="shared" si="84"/>
        <v>4</v>
      </c>
      <c r="P242" s="25">
        <f t="shared" si="82"/>
        <v>2015</v>
      </c>
      <c r="Q242" s="25">
        <v>34</v>
      </c>
    </row>
    <row r="243" spans="1:17" x14ac:dyDescent="0.25">
      <c r="A243" s="38">
        <f t="shared" si="80"/>
        <v>44066</v>
      </c>
      <c r="B243" s="25">
        <f t="shared" si="81"/>
        <v>23</v>
      </c>
      <c r="C243" s="25">
        <f t="shared" si="83"/>
        <v>8</v>
      </c>
      <c r="D243" s="24" t="s">
        <v>2206</v>
      </c>
      <c r="E243" s="25">
        <v>196</v>
      </c>
      <c r="F243" s="25">
        <v>210</v>
      </c>
      <c r="G243" s="25">
        <v>216</v>
      </c>
      <c r="H243" s="25">
        <v>243</v>
      </c>
      <c r="I243" s="25">
        <v>231</v>
      </c>
      <c r="J243">
        <v>0</v>
      </c>
      <c r="K243" s="34"/>
      <c r="M243" s="38">
        <f t="shared" si="86"/>
        <v>42237</v>
      </c>
      <c r="N243" s="25">
        <f t="shared" si="85"/>
        <v>249</v>
      </c>
      <c r="O243" s="25">
        <f t="shared" si="84"/>
        <v>5</v>
      </c>
      <c r="P243" s="25">
        <f t="shared" si="82"/>
        <v>2015</v>
      </c>
      <c r="Q243" s="25">
        <v>34</v>
      </c>
    </row>
    <row r="244" spans="1:17" x14ac:dyDescent="0.25">
      <c r="A244" s="38">
        <f t="shared" si="80"/>
        <v>44067</v>
      </c>
      <c r="B244" s="25">
        <f t="shared" si="81"/>
        <v>24</v>
      </c>
      <c r="C244" s="25">
        <f t="shared" si="83"/>
        <v>8</v>
      </c>
      <c r="D244" s="24" t="s">
        <v>2207</v>
      </c>
      <c r="E244" s="25">
        <v>213</v>
      </c>
      <c r="F244" s="25">
        <v>227</v>
      </c>
      <c r="G244" s="25">
        <v>226</v>
      </c>
      <c r="H244" s="25">
        <v>213</v>
      </c>
      <c r="I244" s="25">
        <v>227</v>
      </c>
      <c r="J244">
        <v>0</v>
      </c>
      <c r="K244" s="34"/>
      <c r="M244" s="38">
        <f t="shared" si="86"/>
        <v>42238</v>
      </c>
      <c r="N244" s="25">
        <f t="shared" si="85"/>
        <v>239</v>
      </c>
      <c r="O244" s="25">
        <f t="shared" si="84"/>
        <v>6</v>
      </c>
      <c r="P244" s="25">
        <f t="shared" si="82"/>
        <v>2015</v>
      </c>
      <c r="Q244" s="25">
        <v>34</v>
      </c>
    </row>
    <row r="245" spans="1:17" x14ac:dyDescent="0.25">
      <c r="A245" s="38">
        <f t="shared" si="80"/>
        <v>44068</v>
      </c>
      <c r="B245" s="25">
        <f t="shared" si="81"/>
        <v>25</v>
      </c>
      <c r="C245" s="25">
        <f t="shared" si="83"/>
        <v>8</v>
      </c>
      <c r="D245" s="24" t="s">
        <v>2208</v>
      </c>
      <c r="E245" s="25">
        <v>218</v>
      </c>
      <c r="F245" s="25">
        <v>238</v>
      </c>
      <c r="G245" s="25">
        <v>225</v>
      </c>
      <c r="H245" s="25">
        <v>211</v>
      </c>
      <c r="I245" s="25">
        <v>225</v>
      </c>
      <c r="J245">
        <v>0</v>
      </c>
      <c r="K245" s="34"/>
      <c r="M245" s="38">
        <f t="shared" si="86"/>
        <v>42239</v>
      </c>
      <c r="N245" s="25">
        <f t="shared" si="85"/>
        <v>196</v>
      </c>
      <c r="O245" s="25">
        <f t="shared" si="84"/>
        <v>7</v>
      </c>
      <c r="P245" s="25">
        <f t="shared" si="82"/>
        <v>2015</v>
      </c>
      <c r="Q245" s="25">
        <v>34</v>
      </c>
    </row>
    <row r="246" spans="1:17" x14ac:dyDescent="0.25">
      <c r="A246" s="38">
        <f t="shared" si="80"/>
        <v>44069</v>
      </c>
      <c r="B246" s="25">
        <f t="shared" si="81"/>
        <v>26</v>
      </c>
      <c r="C246" s="25">
        <f t="shared" si="83"/>
        <v>8</v>
      </c>
      <c r="D246" s="24" t="s">
        <v>2209</v>
      </c>
      <c r="E246" s="25">
        <v>217</v>
      </c>
      <c r="F246" s="25">
        <v>234</v>
      </c>
      <c r="G246" s="25">
        <v>203</v>
      </c>
      <c r="H246" s="25">
        <v>213</v>
      </c>
      <c r="I246" s="25">
        <v>223</v>
      </c>
      <c r="J246">
        <v>0</v>
      </c>
      <c r="K246" s="34"/>
      <c r="M246" s="38">
        <f t="shared" si="86"/>
        <v>42240</v>
      </c>
      <c r="N246" s="25">
        <f t="shared" si="85"/>
        <v>213</v>
      </c>
      <c r="O246" s="25">
        <f t="shared" si="84"/>
        <v>1</v>
      </c>
      <c r="P246" s="25">
        <f t="shared" si="82"/>
        <v>2015</v>
      </c>
      <c r="Q246" s="25">
        <v>35</v>
      </c>
    </row>
    <row r="247" spans="1:17" x14ac:dyDescent="0.25">
      <c r="A247" s="38">
        <f t="shared" si="80"/>
        <v>44070</v>
      </c>
      <c r="B247" s="25">
        <f t="shared" si="81"/>
        <v>27</v>
      </c>
      <c r="C247" s="25">
        <f t="shared" si="83"/>
        <v>8</v>
      </c>
      <c r="D247" s="24" t="s">
        <v>2210</v>
      </c>
      <c r="E247" s="25">
        <v>215</v>
      </c>
      <c r="F247" s="25">
        <v>230</v>
      </c>
      <c r="G247" s="25">
        <v>205</v>
      </c>
      <c r="H247" s="25">
        <v>185</v>
      </c>
      <c r="I247" s="25">
        <v>241</v>
      </c>
      <c r="J247">
        <v>0</v>
      </c>
      <c r="K247" s="34"/>
      <c r="M247" s="38">
        <f t="shared" si="86"/>
        <v>42241</v>
      </c>
      <c r="N247" s="25">
        <f t="shared" si="85"/>
        <v>218</v>
      </c>
      <c r="O247" s="25">
        <f t="shared" si="84"/>
        <v>2</v>
      </c>
      <c r="P247" s="25">
        <f t="shared" si="82"/>
        <v>2015</v>
      </c>
      <c r="Q247" s="25">
        <v>35</v>
      </c>
    </row>
    <row r="248" spans="1:17" x14ac:dyDescent="0.25">
      <c r="A248" s="38">
        <f t="shared" si="80"/>
        <v>44071</v>
      </c>
      <c r="B248" s="25">
        <f t="shared" si="81"/>
        <v>28</v>
      </c>
      <c r="C248" s="25">
        <f t="shared" si="83"/>
        <v>8</v>
      </c>
      <c r="D248" s="24" t="s">
        <v>2211</v>
      </c>
      <c r="E248" s="25">
        <v>179</v>
      </c>
      <c r="F248" s="25">
        <v>206</v>
      </c>
      <c r="G248" s="25">
        <v>215</v>
      </c>
      <c r="H248" s="25">
        <v>251</v>
      </c>
      <c r="I248" s="25">
        <v>226</v>
      </c>
      <c r="J248">
        <v>0</v>
      </c>
      <c r="K248" s="34"/>
      <c r="M248" s="38">
        <f t="shared" si="86"/>
        <v>42242</v>
      </c>
      <c r="N248" s="25">
        <f t="shared" si="85"/>
        <v>217</v>
      </c>
      <c r="O248" s="25">
        <f t="shared" si="84"/>
        <v>3</v>
      </c>
      <c r="P248" s="25">
        <f t="shared" si="82"/>
        <v>2015</v>
      </c>
      <c r="Q248" s="25">
        <v>35</v>
      </c>
    </row>
    <row r="249" spans="1:17" x14ac:dyDescent="0.25">
      <c r="A249" s="38">
        <f t="shared" si="80"/>
        <v>44072</v>
      </c>
      <c r="B249" s="25">
        <f t="shared" si="81"/>
        <v>29</v>
      </c>
      <c r="C249" s="25">
        <f t="shared" si="83"/>
        <v>8</v>
      </c>
      <c r="D249" s="24" t="s">
        <v>2212</v>
      </c>
      <c r="E249" s="25">
        <v>208</v>
      </c>
      <c r="F249" s="25">
        <v>242</v>
      </c>
      <c r="G249" s="25">
        <v>224</v>
      </c>
      <c r="H249" s="25">
        <v>198</v>
      </c>
      <c r="I249" s="25">
        <v>227</v>
      </c>
      <c r="J249">
        <v>0</v>
      </c>
      <c r="K249" s="34"/>
      <c r="M249" s="38">
        <f t="shared" si="86"/>
        <v>42243</v>
      </c>
      <c r="N249" s="25">
        <f t="shared" si="85"/>
        <v>215</v>
      </c>
      <c r="O249" s="25">
        <f t="shared" si="84"/>
        <v>4</v>
      </c>
      <c r="P249" s="25">
        <f t="shared" si="82"/>
        <v>2015</v>
      </c>
      <c r="Q249" s="25">
        <v>35</v>
      </c>
    </row>
    <row r="250" spans="1:17" x14ac:dyDescent="0.25">
      <c r="A250" s="38">
        <f t="shared" si="80"/>
        <v>44073</v>
      </c>
      <c r="B250" s="25">
        <f t="shared" si="81"/>
        <v>30</v>
      </c>
      <c r="C250" s="25">
        <f t="shared" si="83"/>
        <v>8</v>
      </c>
      <c r="D250" s="24" t="s">
        <v>2213</v>
      </c>
      <c r="E250" s="25">
        <v>208</v>
      </c>
      <c r="F250" s="25">
        <v>242</v>
      </c>
      <c r="G250" s="25">
        <v>220</v>
      </c>
      <c r="H250" s="25">
        <v>238</v>
      </c>
      <c r="I250" s="25">
        <v>235</v>
      </c>
      <c r="J250">
        <v>0</v>
      </c>
      <c r="K250" s="34"/>
      <c r="M250" s="38">
        <f t="shared" si="86"/>
        <v>42244</v>
      </c>
      <c r="N250" s="25">
        <f t="shared" si="85"/>
        <v>179</v>
      </c>
      <c r="O250" s="25">
        <f t="shared" si="84"/>
        <v>5</v>
      </c>
      <c r="P250" s="25">
        <f t="shared" si="82"/>
        <v>2015</v>
      </c>
      <c r="Q250" s="25">
        <v>35</v>
      </c>
    </row>
    <row r="251" spans="1:17" x14ac:dyDescent="0.25">
      <c r="A251" s="38">
        <f t="shared" si="80"/>
        <v>44074</v>
      </c>
      <c r="B251" s="25">
        <f t="shared" si="81"/>
        <v>31</v>
      </c>
      <c r="C251" s="25">
        <f t="shared" si="83"/>
        <v>8</v>
      </c>
      <c r="D251" s="24" t="s">
        <v>2214</v>
      </c>
      <c r="E251" s="25">
        <v>203</v>
      </c>
      <c r="F251" s="25">
        <v>239</v>
      </c>
      <c r="G251" s="25">
        <v>213</v>
      </c>
      <c r="H251" s="25">
        <v>240</v>
      </c>
      <c r="I251" s="25">
        <v>242</v>
      </c>
      <c r="J251">
        <v>0</v>
      </c>
      <c r="K251" s="34"/>
      <c r="M251" s="38">
        <f t="shared" si="86"/>
        <v>42245</v>
      </c>
      <c r="N251" s="25">
        <f t="shared" si="85"/>
        <v>208</v>
      </c>
      <c r="O251" s="25">
        <f t="shared" si="84"/>
        <v>6</v>
      </c>
      <c r="P251" s="25">
        <f t="shared" si="82"/>
        <v>2015</v>
      </c>
      <c r="Q251" s="25">
        <v>35</v>
      </c>
    </row>
    <row r="252" spans="1:17" x14ac:dyDescent="0.25">
      <c r="A252" s="38">
        <f t="shared" si="80"/>
        <v>44075</v>
      </c>
      <c r="B252" s="25">
        <f t="shared" si="81"/>
        <v>1</v>
      </c>
      <c r="C252" s="25">
        <v>9</v>
      </c>
      <c r="D252" s="24" t="s">
        <v>2215</v>
      </c>
      <c r="E252" s="25">
        <v>247</v>
      </c>
      <c r="F252" s="25">
        <v>235</v>
      </c>
      <c r="G252" s="25">
        <v>238</v>
      </c>
      <c r="H252" s="25">
        <v>245</v>
      </c>
      <c r="I252" s="25">
        <v>248</v>
      </c>
      <c r="J252">
        <v>0</v>
      </c>
      <c r="K252" s="34"/>
      <c r="M252" s="38">
        <f t="shared" si="86"/>
        <v>42246</v>
      </c>
      <c r="N252" s="25">
        <f t="shared" si="85"/>
        <v>208</v>
      </c>
      <c r="O252" s="25">
        <f t="shared" si="84"/>
        <v>7</v>
      </c>
      <c r="P252" s="25">
        <f t="shared" si="82"/>
        <v>2015</v>
      </c>
      <c r="Q252" s="25">
        <v>35</v>
      </c>
    </row>
    <row r="253" spans="1:17" x14ac:dyDescent="0.25">
      <c r="A253" s="38">
        <f t="shared" si="80"/>
        <v>44076</v>
      </c>
      <c r="B253" s="25">
        <f t="shared" si="81"/>
        <v>2</v>
      </c>
      <c r="C253" s="25">
        <f t="shared" si="83"/>
        <v>9</v>
      </c>
      <c r="D253" s="24" t="s">
        <v>2216</v>
      </c>
      <c r="E253" s="25">
        <v>274</v>
      </c>
      <c r="F253" s="25">
        <v>241</v>
      </c>
      <c r="G253" s="25">
        <v>231</v>
      </c>
      <c r="H253" s="25">
        <v>227</v>
      </c>
      <c r="I253" s="25">
        <v>210</v>
      </c>
      <c r="J253">
        <v>0</v>
      </c>
      <c r="K253" s="34"/>
      <c r="M253" s="38">
        <f t="shared" si="86"/>
        <v>42247</v>
      </c>
      <c r="N253" s="25">
        <f t="shared" si="85"/>
        <v>203</v>
      </c>
      <c r="O253" s="25">
        <f t="shared" si="84"/>
        <v>1</v>
      </c>
      <c r="P253" s="25">
        <f t="shared" si="82"/>
        <v>2015</v>
      </c>
      <c r="Q253" s="25">
        <v>36</v>
      </c>
    </row>
    <row r="254" spans="1:17" x14ac:dyDescent="0.25">
      <c r="A254" s="38">
        <f t="shared" si="80"/>
        <v>44077</v>
      </c>
      <c r="B254" s="25">
        <f t="shared" si="81"/>
        <v>3</v>
      </c>
      <c r="C254" s="25">
        <f t="shared" si="83"/>
        <v>9</v>
      </c>
      <c r="D254" s="24" t="s">
        <v>2217</v>
      </c>
      <c r="E254" s="25">
        <v>217</v>
      </c>
      <c r="F254" s="25">
        <v>252</v>
      </c>
      <c r="G254" s="25">
        <v>227</v>
      </c>
      <c r="H254" s="25">
        <v>245</v>
      </c>
      <c r="I254" s="25">
        <v>204</v>
      </c>
      <c r="J254">
        <v>0</v>
      </c>
      <c r="K254" s="34"/>
      <c r="M254" s="38">
        <f t="shared" si="86"/>
        <v>42248</v>
      </c>
      <c r="N254" s="25">
        <f t="shared" si="85"/>
        <v>247</v>
      </c>
      <c r="O254" s="25">
        <f t="shared" si="84"/>
        <v>2</v>
      </c>
      <c r="P254" s="25">
        <f t="shared" si="82"/>
        <v>2015</v>
      </c>
      <c r="Q254" s="25">
        <v>36</v>
      </c>
    </row>
    <row r="255" spans="1:17" x14ac:dyDescent="0.25">
      <c r="A255" s="38">
        <f t="shared" si="80"/>
        <v>44078</v>
      </c>
      <c r="B255" s="25">
        <f t="shared" si="81"/>
        <v>4</v>
      </c>
      <c r="C255" s="25">
        <f t="shared" si="83"/>
        <v>9</v>
      </c>
      <c r="D255" s="24" t="s">
        <v>2218</v>
      </c>
      <c r="E255" s="25">
        <v>224</v>
      </c>
      <c r="F255" s="25">
        <v>235</v>
      </c>
      <c r="G255" s="25">
        <v>231</v>
      </c>
      <c r="H255" s="25">
        <v>213</v>
      </c>
      <c r="I255" s="25">
        <v>203</v>
      </c>
      <c r="J255">
        <v>0</v>
      </c>
      <c r="K255" s="34"/>
      <c r="M255" s="38">
        <f t="shared" si="86"/>
        <v>42249</v>
      </c>
      <c r="N255" s="25">
        <f t="shared" si="85"/>
        <v>274</v>
      </c>
      <c r="O255" s="25">
        <f t="shared" si="84"/>
        <v>3</v>
      </c>
      <c r="P255" s="25">
        <f t="shared" si="82"/>
        <v>2015</v>
      </c>
      <c r="Q255" s="25">
        <v>36</v>
      </c>
    </row>
    <row r="256" spans="1:17" x14ac:dyDescent="0.25">
      <c r="A256" s="38">
        <f t="shared" si="80"/>
        <v>44079</v>
      </c>
      <c r="B256" s="25">
        <f t="shared" si="81"/>
        <v>5</v>
      </c>
      <c r="C256" s="25">
        <f t="shared" si="83"/>
        <v>9</v>
      </c>
      <c r="D256" s="24" t="s">
        <v>2219</v>
      </c>
      <c r="E256" s="25">
        <v>230</v>
      </c>
      <c r="F256" s="25">
        <v>219</v>
      </c>
      <c r="G256" s="25">
        <v>224</v>
      </c>
      <c r="H256" s="25">
        <v>228</v>
      </c>
      <c r="I256" s="25">
        <v>222</v>
      </c>
      <c r="J256">
        <v>0</v>
      </c>
      <c r="K256" s="34"/>
      <c r="M256" s="38">
        <f t="shared" si="86"/>
        <v>42250</v>
      </c>
      <c r="N256" s="25">
        <f t="shared" si="85"/>
        <v>217</v>
      </c>
      <c r="O256" s="25">
        <f t="shared" si="84"/>
        <v>4</v>
      </c>
      <c r="P256" s="25">
        <f t="shared" si="82"/>
        <v>2015</v>
      </c>
      <c r="Q256" s="25">
        <v>36</v>
      </c>
    </row>
    <row r="257" spans="1:17" x14ac:dyDescent="0.25">
      <c r="A257" s="38">
        <f t="shared" si="80"/>
        <v>44080</v>
      </c>
      <c r="B257" s="25">
        <f t="shared" si="81"/>
        <v>6</v>
      </c>
      <c r="C257" s="25">
        <f t="shared" si="83"/>
        <v>9</v>
      </c>
      <c r="D257" s="24" t="s">
        <v>2220</v>
      </c>
      <c r="E257" s="25">
        <v>253</v>
      </c>
      <c r="F257" s="25">
        <v>228</v>
      </c>
      <c r="G257" s="25">
        <v>212</v>
      </c>
      <c r="H257" s="25">
        <v>222</v>
      </c>
      <c r="I257" s="25">
        <v>182</v>
      </c>
      <c r="J257">
        <v>0</v>
      </c>
      <c r="K257" s="34"/>
      <c r="M257" s="38">
        <f t="shared" si="86"/>
        <v>42251</v>
      </c>
      <c r="N257" s="25">
        <f t="shared" si="85"/>
        <v>224</v>
      </c>
      <c r="O257" s="25">
        <f t="shared" si="84"/>
        <v>5</v>
      </c>
      <c r="P257" s="25">
        <f t="shared" si="82"/>
        <v>2015</v>
      </c>
      <c r="Q257" s="25">
        <v>36</v>
      </c>
    </row>
    <row r="258" spans="1:17" x14ac:dyDescent="0.25">
      <c r="A258" s="38">
        <f t="shared" si="80"/>
        <v>44081</v>
      </c>
      <c r="B258" s="25">
        <f t="shared" si="81"/>
        <v>7</v>
      </c>
      <c r="C258" s="25">
        <f t="shared" si="83"/>
        <v>9</v>
      </c>
      <c r="D258" s="24" t="s">
        <v>2221</v>
      </c>
      <c r="E258" s="25">
        <v>221</v>
      </c>
      <c r="F258" s="25">
        <v>237</v>
      </c>
      <c r="G258" s="25">
        <v>240</v>
      </c>
      <c r="H258" s="25">
        <v>249</v>
      </c>
      <c r="I258" s="25">
        <v>208</v>
      </c>
      <c r="J258">
        <v>0</v>
      </c>
      <c r="K258" s="34"/>
      <c r="M258" s="38">
        <f t="shared" si="86"/>
        <v>42252</v>
      </c>
      <c r="N258" s="25">
        <f t="shared" si="85"/>
        <v>230</v>
      </c>
      <c r="O258" s="25">
        <f t="shared" si="84"/>
        <v>6</v>
      </c>
      <c r="P258" s="25">
        <f t="shared" si="82"/>
        <v>2015</v>
      </c>
      <c r="Q258" s="25">
        <v>36</v>
      </c>
    </row>
    <row r="259" spans="1:17" x14ac:dyDescent="0.25">
      <c r="A259" s="38">
        <f t="shared" si="80"/>
        <v>44082</v>
      </c>
      <c r="B259" s="25">
        <f t="shared" si="81"/>
        <v>8</v>
      </c>
      <c r="C259" s="25">
        <f t="shared" si="83"/>
        <v>9</v>
      </c>
      <c r="D259" s="24" t="s">
        <v>2222</v>
      </c>
      <c r="E259" s="25">
        <v>209</v>
      </c>
      <c r="F259" s="25">
        <v>238</v>
      </c>
      <c r="G259" s="25">
        <v>219</v>
      </c>
      <c r="H259" s="25">
        <v>248</v>
      </c>
      <c r="I259" s="25">
        <v>212</v>
      </c>
      <c r="J259">
        <v>0</v>
      </c>
      <c r="K259" s="34"/>
      <c r="M259" s="38">
        <f t="shared" si="86"/>
        <v>42253</v>
      </c>
      <c r="N259" s="25">
        <f t="shared" si="85"/>
        <v>253</v>
      </c>
      <c r="O259" s="25">
        <f t="shared" si="84"/>
        <v>7</v>
      </c>
      <c r="P259" s="25">
        <f t="shared" si="82"/>
        <v>2015</v>
      </c>
      <c r="Q259" s="25">
        <v>36</v>
      </c>
    </row>
    <row r="260" spans="1:17" x14ac:dyDescent="0.25">
      <c r="A260" s="38">
        <f t="shared" si="80"/>
        <v>44083</v>
      </c>
      <c r="B260" s="25">
        <f t="shared" si="81"/>
        <v>9</v>
      </c>
      <c r="C260" s="25">
        <f t="shared" si="83"/>
        <v>9</v>
      </c>
      <c r="D260" s="24" t="s">
        <v>2223</v>
      </c>
      <c r="E260" s="25">
        <v>209</v>
      </c>
      <c r="F260" s="25">
        <v>241</v>
      </c>
      <c r="G260" s="25">
        <v>233</v>
      </c>
      <c r="H260" s="25">
        <v>212</v>
      </c>
      <c r="I260" s="25">
        <v>233</v>
      </c>
      <c r="J260">
        <v>0</v>
      </c>
      <c r="K260" s="34"/>
      <c r="M260" s="38">
        <f t="shared" si="86"/>
        <v>42254</v>
      </c>
      <c r="N260" s="25">
        <f t="shared" si="85"/>
        <v>221</v>
      </c>
      <c r="O260" s="25">
        <f t="shared" si="84"/>
        <v>1</v>
      </c>
      <c r="P260" s="25">
        <f t="shared" si="82"/>
        <v>2015</v>
      </c>
      <c r="Q260" s="25">
        <v>37</v>
      </c>
    </row>
    <row r="261" spans="1:17" x14ac:dyDescent="0.25">
      <c r="A261" s="38">
        <f t="shared" si="80"/>
        <v>44084</v>
      </c>
      <c r="B261" s="25">
        <f t="shared" si="81"/>
        <v>10</v>
      </c>
      <c r="C261" s="25">
        <f t="shared" si="83"/>
        <v>9</v>
      </c>
      <c r="D261" s="24" t="s">
        <v>2224</v>
      </c>
      <c r="E261" s="25">
        <v>228</v>
      </c>
      <c r="F261" s="25">
        <v>194</v>
      </c>
      <c r="G261" s="25">
        <v>237</v>
      </c>
      <c r="H261" s="25">
        <v>222</v>
      </c>
      <c r="I261" s="25">
        <v>201</v>
      </c>
      <c r="J261">
        <v>0</v>
      </c>
      <c r="K261" s="34"/>
      <c r="M261" s="38">
        <f t="shared" si="86"/>
        <v>42255</v>
      </c>
      <c r="N261" s="25">
        <f t="shared" si="85"/>
        <v>209</v>
      </c>
      <c r="O261" s="25">
        <f t="shared" si="84"/>
        <v>2</v>
      </c>
      <c r="P261" s="25">
        <f t="shared" si="82"/>
        <v>2015</v>
      </c>
      <c r="Q261" s="25">
        <v>37</v>
      </c>
    </row>
    <row r="262" spans="1:17" x14ac:dyDescent="0.25">
      <c r="A262" s="38">
        <f t="shared" si="80"/>
        <v>44085</v>
      </c>
      <c r="B262" s="25">
        <f t="shared" si="81"/>
        <v>11</v>
      </c>
      <c r="C262" s="25">
        <f t="shared" si="83"/>
        <v>9</v>
      </c>
      <c r="D262" s="24" t="s">
        <v>2225</v>
      </c>
      <c r="E262" s="25">
        <v>228</v>
      </c>
      <c r="F262" s="25">
        <v>199</v>
      </c>
      <c r="G262" s="25">
        <v>242</v>
      </c>
      <c r="H262" s="25">
        <v>228</v>
      </c>
      <c r="I262" s="25">
        <v>220</v>
      </c>
      <c r="J262">
        <v>0</v>
      </c>
      <c r="K262" s="34"/>
      <c r="M262" s="38">
        <f t="shared" si="86"/>
        <v>42256</v>
      </c>
      <c r="N262" s="25">
        <f t="shared" si="85"/>
        <v>209</v>
      </c>
      <c r="O262" s="25">
        <f t="shared" si="84"/>
        <v>3</v>
      </c>
      <c r="P262" s="25">
        <f t="shared" si="82"/>
        <v>2015</v>
      </c>
      <c r="Q262" s="25">
        <v>37</v>
      </c>
    </row>
    <row r="263" spans="1:17" x14ac:dyDescent="0.25">
      <c r="A263" s="38">
        <f t="shared" si="80"/>
        <v>44086</v>
      </c>
      <c r="B263" s="25">
        <f t="shared" si="81"/>
        <v>12</v>
      </c>
      <c r="C263" s="25">
        <f t="shared" si="83"/>
        <v>9</v>
      </c>
      <c r="D263" s="24" t="s">
        <v>2226</v>
      </c>
      <c r="E263" s="25">
        <v>246</v>
      </c>
      <c r="F263" s="25">
        <v>203</v>
      </c>
      <c r="G263" s="25">
        <v>202</v>
      </c>
      <c r="H263" s="25">
        <v>216</v>
      </c>
      <c r="I263" s="25">
        <v>229</v>
      </c>
      <c r="J263">
        <v>0</v>
      </c>
      <c r="K263" s="34"/>
      <c r="M263" s="38">
        <f t="shared" si="86"/>
        <v>42257</v>
      </c>
      <c r="N263" s="25">
        <f t="shared" si="85"/>
        <v>228</v>
      </c>
      <c r="O263" s="25">
        <f t="shared" si="84"/>
        <v>4</v>
      </c>
      <c r="P263" s="25">
        <f t="shared" si="82"/>
        <v>2015</v>
      </c>
      <c r="Q263" s="25">
        <v>37</v>
      </c>
    </row>
    <row r="264" spans="1:17" x14ac:dyDescent="0.25">
      <c r="A264" s="38">
        <f t="shared" si="80"/>
        <v>44087</v>
      </c>
      <c r="B264" s="25">
        <f t="shared" si="81"/>
        <v>13</v>
      </c>
      <c r="C264" s="25">
        <f t="shared" si="83"/>
        <v>9</v>
      </c>
      <c r="D264" s="24" t="s">
        <v>2227</v>
      </c>
      <c r="E264" s="25">
        <v>211</v>
      </c>
      <c r="F264" s="25">
        <v>207</v>
      </c>
      <c r="G264" s="25">
        <v>223</v>
      </c>
      <c r="H264" s="25">
        <v>214</v>
      </c>
      <c r="I264" s="25">
        <v>199</v>
      </c>
      <c r="J264">
        <v>0</v>
      </c>
      <c r="K264" s="34"/>
      <c r="M264" s="38">
        <f t="shared" si="86"/>
        <v>42258</v>
      </c>
      <c r="N264" s="25">
        <f t="shared" si="85"/>
        <v>228</v>
      </c>
      <c r="O264" s="25">
        <f t="shared" si="84"/>
        <v>5</v>
      </c>
      <c r="P264" s="25">
        <f t="shared" si="82"/>
        <v>2015</v>
      </c>
      <c r="Q264" s="25">
        <v>37</v>
      </c>
    </row>
    <row r="265" spans="1:17" x14ac:dyDescent="0.25">
      <c r="A265" s="38">
        <f t="shared" ref="A265:A328" si="87">DATE(2020,C265,B265)</f>
        <v>44088</v>
      </c>
      <c r="B265" s="25">
        <f t="shared" ref="B265:B328" si="88">VALUE(TRIM(LEFT(D265,2)))</f>
        <v>14</v>
      </c>
      <c r="C265" s="25">
        <f t="shared" si="83"/>
        <v>9</v>
      </c>
      <c r="D265" s="24" t="s">
        <v>2228</v>
      </c>
      <c r="E265" s="25">
        <v>225</v>
      </c>
      <c r="F265" s="25">
        <v>227</v>
      </c>
      <c r="G265" s="25">
        <v>238</v>
      </c>
      <c r="H265" s="25">
        <v>195</v>
      </c>
      <c r="I265" s="25">
        <v>228</v>
      </c>
      <c r="J265">
        <v>0</v>
      </c>
      <c r="K265" s="34"/>
      <c r="M265" s="38">
        <f t="shared" si="86"/>
        <v>42259</v>
      </c>
      <c r="N265" s="25">
        <f t="shared" si="85"/>
        <v>246</v>
      </c>
      <c r="O265" s="25">
        <f t="shared" si="84"/>
        <v>6</v>
      </c>
      <c r="P265" s="25">
        <f t="shared" ref="P265:P328" si="89">IF(O265=1,YEAR($M268),P264)</f>
        <v>2015</v>
      </c>
      <c r="Q265" s="25">
        <v>37</v>
      </c>
    </row>
    <row r="266" spans="1:17" x14ac:dyDescent="0.25">
      <c r="A266" s="38">
        <f t="shared" si="87"/>
        <v>44089</v>
      </c>
      <c r="B266" s="25">
        <f t="shared" si="88"/>
        <v>15</v>
      </c>
      <c r="C266" s="25">
        <f t="shared" ref="C266:C329" si="90">C265</f>
        <v>9</v>
      </c>
      <c r="D266" s="24" t="s">
        <v>2229</v>
      </c>
      <c r="E266" s="25">
        <v>218</v>
      </c>
      <c r="F266" s="25">
        <v>236</v>
      </c>
      <c r="G266" s="25">
        <v>226</v>
      </c>
      <c r="H266" s="25">
        <v>231</v>
      </c>
      <c r="I266" s="25">
        <v>249</v>
      </c>
      <c r="J266">
        <v>0</v>
      </c>
      <c r="K266" s="34"/>
      <c r="M266" s="38">
        <f t="shared" si="86"/>
        <v>42260</v>
      </c>
      <c r="N266" s="25">
        <f t="shared" si="85"/>
        <v>211</v>
      </c>
      <c r="O266" s="25">
        <f t="shared" ref="O266:O329" si="91">MOD(O265,7)+1</f>
        <v>7</v>
      </c>
      <c r="P266" s="25">
        <f t="shared" si="89"/>
        <v>2015</v>
      </c>
      <c r="Q266" s="25">
        <v>37</v>
      </c>
    </row>
    <row r="267" spans="1:17" x14ac:dyDescent="0.25">
      <c r="A267" s="38">
        <f t="shared" si="87"/>
        <v>44090</v>
      </c>
      <c r="B267" s="25">
        <f t="shared" si="88"/>
        <v>16</v>
      </c>
      <c r="C267" s="25">
        <f t="shared" si="90"/>
        <v>9</v>
      </c>
      <c r="D267" s="24" t="s">
        <v>2230</v>
      </c>
      <c r="E267" s="25">
        <v>228</v>
      </c>
      <c r="F267" s="25">
        <v>214</v>
      </c>
      <c r="G267" s="25">
        <v>227</v>
      </c>
      <c r="H267" s="25">
        <v>210</v>
      </c>
      <c r="I267" s="25">
        <v>219</v>
      </c>
      <c r="J267">
        <v>0</v>
      </c>
      <c r="K267" s="34"/>
      <c r="M267" s="38">
        <f t="shared" si="86"/>
        <v>42261</v>
      </c>
      <c r="N267" s="25">
        <f t="shared" ref="N267:N330" si="92">VLOOKUP(DATE(2020,MONTH($M267),DAY($M267)),$A$8:$K$374,YEAR($M267)-2010,FALSE)</f>
        <v>225</v>
      </c>
      <c r="O267" s="25">
        <f t="shared" si="91"/>
        <v>1</v>
      </c>
      <c r="P267" s="25">
        <f t="shared" si="89"/>
        <v>2015</v>
      </c>
      <c r="Q267" s="25">
        <v>38</v>
      </c>
    </row>
    <row r="268" spans="1:17" x14ac:dyDescent="0.25">
      <c r="A268" s="38">
        <f t="shared" si="87"/>
        <v>44091</v>
      </c>
      <c r="B268" s="25">
        <f t="shared" si="88"/>
        <v>17</v>
      </c>
      <c r="C268" s="25">
        <f t="shared" si="90"/>
        <v>9</v>
      </c>
      <c r="D268" s="24" t="s">
        <v>2231</v>
      </c>
      <c r="E268" s="25">
        <v>225</v>
      </c>
      <c r="F268" s="25">
        <v>233</v>
      </c>
      <c r="G268" s="25">
        <v>232</v>
      </c>
      <c r="H268" s="25">
        <v>241</v>
      </c>
      <c r="I268" s="25">
        <v>230</v>
      </c>
      <c r="J268">
        <v>0</v>
      </c>
      <c r="K268" s="34"/>
      <c r="M268" s="38">
        <f t="shared" si="86"/>
        <v>42262</v>
      </c>
      <c r="N268" s="25">
        <f t="shared" si="92"/>
        <v>218</v>
      </c>
      <c r="O268" s="25">
        <f t="shared" si="91"/>
        <v>2</v>
      </c>
      <c r="P268" s="25">
        <f t="shared" si="89"/>
        <v>2015</v>
      </c>
      <c r="Q268" s="25">
        <v>38</v>
      </c>
    </row>
    <row r="269" spans="1:17" x14ac:dyDescent="0.25">
      <c r="A269" s="38">
        <f t="shared" si="87"/>
        <v>44092</v>
      </c>
      <c r="B269" s="25">
        <f t="shared" si="88"/>
        <v>18</v>
      </c>
      <c r="C269" s="25">
        <f t="shared" si="90"/>
        <v>9</v>
      </c>
      <c r="D269" s="24" t="s">
        <v>2232</v>
      </c>
      <c r="E269" s="25">
        <v>234</v>
      </c>
      <c r="F269" s="25">
        <v>216</v>
      </c>
      <c r="G269" s="25">
        <v>205</v>
      </c>
      <c r="H269" s="25">
        <v>239</v>
      </c>
      <c r="I269" s="25">
        <v>220</v>
      </c>
      <c r="J269">
        <v>0</v>
      </c>
      <c r="K269" s="34"/>
      <c r="M269" s="38">
        <f t="shared" ref="M269:M332" si="93">M268+1</f>
        <v>42263</v>
      </c>
      <c r="N269" s="25">
        <f t="shared" si="92"/>
        <v>228</v>
      </c>
      <c r="O269" s="25">
        <f t="shared" si="91"/>
        <v>3</v>
      </c>
      <c r="P269" s="25">
        <f t="shared" si="89"/>
        <v>2015</v>
      </c>
      <c r="Q269" s="25">
        <v>38</v>
      </c>
    </row>
    <row r="270" spans="1:17" x14ac:dyDescent="0.25">
      <c r="A270" s="38">
        <f t="shared" si="87"/>
        <v>44093</v>
      </c>
      <c r="B270" s="25">
        <f t="shared" si="88"/>
        <v>19</v>
      </c>
      <c r="C270" s="25">
        <f t="shared" si="90"/>
        <v>9</v>
      </c>
      <c r="D270" s="24" t="s">
        <v>2233</v>
      </c>
      <c r="E270" s="25">
        <v>234</v>
      </c>
      <c r="F270" s="25">
        <v>196</v>
      </c>
      <c r="G270" s="25">
        <v>214</v>
      </c>
      <c r="H270" s="25">
        <v>222</v>
      </c>
      <c r="I270" s="25">
        <v>211</v>
      </c>
      <c r="J270">
        <v>0</v>
      </c>
      <c r="K270" s="34"/>
      <c r="M270" s="38">
        <f t="shared" si="93"/>
        <v>42264</v>
      </c>
      <c r="N270" s="25">
        <f t="shared" si="92"/>
        <v>225</v>
      </c>
      <c r="O270" s="25">
        <f t="shared" si="91"/>
        <v>4</v>
      </c>
      <c r="P270" s="25">
        <f t="shared" si="89"/>
        <v>2015</v>
      </c>
      <c r="Q270" s="25">
        <v>38</v>
      </c>
    </row>
    <row r="271" spans="1:17" x14ac:dyDescent="0.25">
      <c r="A271" s="38">
        <f t="shared" si="87"/>
        <v>44094</v>
      </c>
      <c r="B271" s="25">
        <f t="shared" si="88"/>
        <v>20</v>
      </c>
      <c r="C271" s="25">
        <f t="shared" si="90"/>
        <v>9</v>
      </c>
      <c r="D271" s="24" t="s">
        <v>2234</v>
      </c>
      <c r="E271" s="25">
        <v>202</v>
      </c>
      <c r="F271" s="25">
        <v>219</v>
      </c>
      <c r="G271" s="25">
        <v>223</v>
      </c>
      <c r="H271" s="25">
        <v>254</v>
      </c>
      <c r="I271" s="25">
        <v>234</v>
      </c>
      <c r="J271">
        <v>0</v>
      </c>
      <c r="K271" s="34"/>
      <c r="M271" s="38">
        <f t="shared" si="93"/>
        <v>42265</v>
      </c>
      <c r="N271" s="25">
        <f t="shared" si="92"/>
        <v>234</v>
      </c>
      <c r="O271" s="25">
        <f t="shared" si="91"/>
        <v>5</v>
      </c>
      <c r="P271" s="25">
        <f t="shared" si="89"/>
        <v>2015</v>
      </c>
      <c r="Q271" s="25">
        <v>38</v>
      </c>
    </row>
    <row r="272" spans="1:17" x14ac:dyDescent="0.25">
      <c r="A272" s="38">
        <f t="shared" si="87"/>
        <v>44095</v>
      </c>
      <c r="B272" s="25">
        <f t="shared" si="88"/>
        <v>21</v>
      </c>
      <c r="C272" s="25">
        <f t="shared" si="90"/>
        <v>9</v>
      </c>
      <c r="D272" s="24" t="s">
        <v>2235</v>
      </c>
      <c r="E272" s="25">
        <v>223</v>
      </c>
      <c r="F272" s="25">
        <v>222</v>
      </c>
      <c r="G272" s="25">
        <v>235</v>
      </c>
      <c r="H272" s="25">
        <v>261</v>
      </c>
      <c r="I272" s="25">
        <v>219</v>
      </c>
      <c r="J272">
        <v>0</v>
      </c>
      <c r="K272" s="34"/>
      <c r="M272" s="38">
        <f t="shared" si="93"/>
        <v>42266</v>
      </c>
      <c r="N272" s="25">
        <f t="shared" si="92"/>
        <v>234</v>
      </c>
      <c r="O272" s="25">
        <f t="shared" si="91"/>
        <v>6</v>
      </c>
      <c r="P272" s="25">
        <f t="shared" si="89"/>
        <v>2015</v>
      </c>
      <c r="Q272" s="25">
        <v>38</v>
      </c>
    </row>
    <row r="273" spans="1:17" x14ac:dyDescent="0.25">
      <c r="A273" s="38">
        <f t="shared" si="87"/>
        <v>44096</v>
      </c>
      <c r="B273" s="25">
        <f t="shared" si="88"/>
        <v>22</v>
      </c>
      <c r="C273" s="25">
        <f t="shared" si="90"/>
        <v>9</v>
      </c>
      <c r="D273" s="24" t="s">
        <v>2236</v>
      </c>
      <c r="E273" s="25">
        <v>231</v>
      </c>
      <c r="F273" s="25">
        <v>231</v>
      </c>
      <c r="G273" s="25">
        <v>253</v>
      </c>
      <c r="H273" s="25">
        <v>210</v>
      </c>
      <c r="I273" s="25">
        <v>207</v>
      </c>
      <c r="J273">
        <v>0</v>
      </c>
      <c r="K273" s="34"/>
      <c r="M273" s="38">
        <f t="shared" si="93"/>
        <v>42267</v>
      </c>
      <c r="N273" s="25">
        <f t="shared" si="92"/>
        <v>202</v>
      </c>
      <c r="O273" s="25">
        <f t="shared" si="91"/>
        <v>7</v>
      </c>
      <c r="P273" s="25">
        <f t="shared" si="89"/>
        <v>2015</v>
      </c>
      <c r="Q273" s="25">
        <v>38</v>
      </c>
    </row>
    <row r="274" spans="1:17" x14ac:dyDescent="0.25">
      <c r="A274" s="38">
        <f t="shared" si="87"/>
        <v>44097</v>
      </c>
      <c r="B274" s="25">
        <f t="shared" si="88"/>
        <v>23</v>
      </c>
      <c r="C274" s="25">
        <f t="shared" si="90"/>
        <v>9</v>
      </c>
      <c r="D274" s="24" t="s">
        <v>2237</v>
      </c>
      <c r="E274" s="25">
        <v>228</v>
      </c>
      <c r="F274" s="25">
        <v>240</v>
      </c>
      <c r="G274" s="25">
        <v>248</v>
      </c>
      <c r="H274" s="25">
        <v>218</v>
      </c>
      <c r="I274" s="25">
        <v>237</v>
      </c>
      <c r="J274">
        <v>0</v>
      </c>
      <c r="K274" s="34"/>
      <c r="M274" s="38">
        <f t="shared" si="93"/>
        <v>42268</v>
      </c>
      <c r="N274" s="25">
        <f t="shared" si="92"/>
        <v>223</v>
      </c>
      <c r="O274" s="25">
        <f t="shared" si="91"/>
        <v>1</v>
      </c>
      <c r="P274" s="25">
        <f t="shared" si="89"/>
        <v>2015</v>
      </c>
      <c r="Q274" s="25">
        <v>39</v>
      </c>
    </row>
    <row r="275" spans="1:17" x14ac:dyDescent="0.25">
      <c r="A275" s="38">
        <f t="shared" si="87"/>
        <v>44098</v>
      </c>
      <c r="B275" s="25">
        <f t="shared" si="88"/>
        <v>24</v>
      </c>
      <c r="C275" s="25">
        <f t="shared" si="90"/>
        <v>9</v>
      </c>
      <c r="D275" s="24" t="s">
        <v>2238</v>
      </c>
      <c r="E275" s="25">
        <v>246</v>
      </c>
      <c r="F275" s="25">
        <v>221</v>
      </c>
      <c r="G275" s="25">
        <v>184</v>
      </c>
      <c r="H275" s="25">
        <v>238</v>
      </c>
      <c r="I275" s="25">
        <v>226</v>
      </c>
      <c r="J275">
        <v>0</v>
      </c>
      <c r="K275" s="34"/>
      <c r="M275" s="38">
        <f t="shared" si="93"/>
        <v>42269</v>
      </c>
      <c r="N275" s="25">
        <f t="shared" si="92"/>
        <v>231</v>
      </c>
      <c r="O275" s="25">
        <f t="shared" si="91"/>
        <v>2</v>
      </c>
      <c r="P275" s="25">
        <f t="shared" si="89"/>
        <v>2015</v>
      </c>
      <c r="Q275" s="25">
        <v>39</v>
      </c>
    </row>
    <row r="276" spans="1:17" x14ac:dyDescent="0.25">
      <c r="A276" s="38">
        <f t="shared" si="87"/>
        <v>44099</v>
      </c>
      <c r="B276" s="25">
        <f t="shared" si="88"/>
        <v>25</v>
      </c>
      <c r="C276" s="25">
        <f t="shared" si="90"/>
        <v>9</v>
      </c>
      <c r="D276" s="24" t="s">
        <v>2239</v>
      </c>
      <c r="E276" s="25">
        <v>240</v>
      </c>
      <c r="F276" s="25">
        <v>202</v>
      </c>
      <c r="G276" s="25">
        <v>215</v>
      </c>
      <c r="H276" s="25">
        <v>217</v>
      </c>
      <c r="I276" s="25">
        <v>238</v>
      </c>
      <c r="J276">
        <v>0</v>
      </c>
      <c r="K276" s="34"/>
      <c r="M276" s="38">
        <f t="shared" si="93"/>
        <v>42270</v>
      </c>
      <c r="N276" s="25">
        <f t="shared" si="92"/>
        <v>228</v>
      </c>
      <c r="O276" s="25">
        <f t="shared" si="91"/>
        <v>3</v>
      </c>
      <c r="P276" s="25">
        <f t="shared" si="89"/>
        <v>2015</v>
      </c>
      <c r="Q276" s="25">
        <v>39</v>
      </c>
    </row>
    <row r="277" spans="1:17" x14ac:dyDescent="0.25">
      <c r="A277" s="38">
        <f t="shared" si="87"/>
        <v>44100</v>
      </c>
      <c r="B277" s="25">
        <f t="shared" si="88"/>
        <v>26</v>
      </c>
      <c r="C277" s="25">
        <f t="shared" si="90"/>
        <v>9</v>
      </c>
      <c r="D277" s="24" t="s">
        <v>2240</v>
      </c>
      <c r="E277" s="25">
        <v>241</v>
      </c>
      <c r="F277" s="25">
        <v>220</v>
      </c>
      <c r="G277" s="25">
        <v>211</v>
      </c>
      <c r="H277" s="25">
        <v>215</v>
      </c>
      <c r="I277" s="25">
        <v>230</v>
      </c>
      <c r="J277">
        <v>0</v>
      </c>
      <c r="K277" s="34"/>
      <c r="M277" s="38">
        <f t="shared" si="93"/>
        <v>42271</v>
      </c>
      <c r="N277" s="25">
        <f t="shared" si="92"/>
        <v>246</v>
      </c>
      <c r="O277" s="25">
        <f t="shared" si="91"/>
        <v>4</v>
      </c>
      <c r="P277" s="25">
        <f t="shared" si="89"/>
        <v>2015</v>
      </c>
      <c r="Q277" s="25">
        <v>39</v>
      </c>
    </row>
    <row r="278" spans="1:17" x14ac:dyDescent="0.25">
      <c r="A278" s="38">
        <f t="shared" si="87"/>
        <v>44101</v>
      </c>
      <c r="B278" s="25">
        <f t="shared" si="88"/>
        <v>27</v>
      </c>
      <c r="C278" s="25">
        <f t="shared" si="90"/>
        <v>9</v>
      </c>
      <c r="D278" s="24" t="s">
        <v>2241</v>
      </c>
      <c r="E278" s="25">
        <v>224</v>
      </c>
      <c r="F278" s="25">
        <v>256</v>
      </c>
      <c r="G278" s="25">
        <v>225</v>
      </c>
      <c r="H278" s="25">
        <v>239</v>
      </c>
      <c r="I278" s="25">
        <v>246</v>
      </c>
      <c r="J278">
        <v>0</v>
      </c>
      <c r="K278" s="34"/>
      <c r="M278" s="38">
        <f t="shared" si="93"/>
        <v>42272</v>
      </c>
      <c r="N278" s="25">
        <f t="shared" si="92"/>
        <v>240</v>
      </c>
      <c r="O278" s="25">
        <f t="shared" si="91"/>
        <v>5</v>
      </c>
      <c r="P278" s="25">
        <f t="shared" si="89"/>
        <v>2015</v>
      </c>
      <c r="Q278" s="25">
        <v>39</v>
      </c>
    </row>
    <row r="279" spans="1:17" x14ac:dyDescent="0.25">
      <c r="A279" s="38">
        <f t="shared" si="87"/>
        <v>44102</v>
      </c>
      <c r="B279" s="25">
        <f t="shared" si="88"/>
        <v>28</v>
      </c>
      <c r="C279" s="25">
        <f t="shared" si="90"/>
        <v>9</v>
      </c>
      <c r="D279" s="24" t="s">
        <v>2242</v>
      </c>
      <c r="E279" s="25">
        <v>212</v>
      </c>
      <c r="F279" s="25">
        <v>210</v>
      </c>
      <c r="G279" s="25">
        <v>210</v>
      </c>
      <c r="H279" s="25">
        <v>224</v>
      </c>
      <c r="I279" s="25">
        <v>214</v>
      </c>
      <c r="J279">
        <v>0</v>
      </c>
      <c r="K279" s="34"/>
      <c r="M279" s="38">
        <f t="shared" si="93"/>
        <v>42273</v>
      </c>
      <c r="N279" s="25">
        <f t="shared" si="92"/>
        <v>241</v>
      </c>
      <c r="O279" s="25">
        <f t="shared" si="91"/>
        <v>6</v>
      </c>
      <c r="P279" s="25">
        <f t="shared" si="89"/>
        <v>2015</v>
      </c>
      <c r="Q279" s="25">
        <v>39</v>
      </c>
    </row>
    <row r="280" spans="1:17" x14ac:dyDescent="0.25">
      <c r="A280" s="38">
        <f t="shared" si="87"/>
        <v>44103</v>
      </c>
      <c r="B280" s="25">
        <f t="shared" si="88"/>
        <v>29</v>
      </c>
      <c r="C280" s="25">
        <f t="shared" si="90"/>
        <v>9</v>
      </c>
      <c r="D280" s="24" t="s">
        <v>2243</v>
      </c>
      <c r="E280" s="25">
        <v>247</v>
      </c>
      <c r="F280" s="25">
        <v>245</v>
      </c>
      <c r="G280" s="25">
        <v>236</v>
      </c>
      <c r="H280" s="25">
        <v>223</v>
      </c>
      <c r="I280" s="25">
        <v>257</v>
      </c>
      <c r="J280">
        <v>0</v>
      </c>
      <c r="K280" s="34"/>
      <c r="M280" s="38">
        <f t="shared" si="93"/>
        <v>42274</v>
      </c>
      <c r="N280" s="25">
        <f t="shared" si="92"/>
        <v>224</v>
      </c>
      <c r="O280" s="25">
        <f t="shared" si="91"/>
        <v>7</v>
      </c>
      <c r="P280" s="25">
        <f t="shared" si="89"/>
        <v>2015</v>
      </c>
      <c r="Q280" s="25">
        <v>39</v>
      </c>
    </row>
    <row r="281" spans="1:17" x14ac:dyDescent="0.25">
      <c r="A281" s="38">
        <f t="shared" si="87"/>
        <v>44104</v>
      </c>
      <c r="B281" s="25">
        <f t="shared" si="88"/>
        <v>30</v>
      </c>
      <c r="C281" s="25">
        <f t="shared" si="90"/>
        <v>9</v>
      </c>
      <c r="D281" s="24" t="s">
        <v>2244</v>
      </c>
      <c r="E281" s="25">
        <v>261</v>
      </c>
      <c r="F281" s="25">
        <v>211</v>
      </c>
      <c r="G281" s="25">
        <v>221</v>
      </c>
      <c r="H281" s="25">
        <v>197</v>
      </c>
      <c r="I281" s="25">
        <v>238</v>
      </c>
      <c r="J281">
        <v>0</v>
      </c>
      <c r="K281" s="34"/>
      <c r="M281" s="38">
        <f t="shared" si="93"/>
        <v>42275</v>
      </c>
      <c r="N281" s="25">
        <f t="shared" si="92"/>
        <v>212</v>
      </c>
      <c r="O281" s="25">
        <f t="shared" si="91"/>
        <v>1</v>
      </c>
      <c r="P281" s="25">
        <f t="shared" si="89"/>
        <v>2015</v>
      </c>
      <c r="Q281" s="25">
        <v>40</v>
      </c>
    </row>
    <row r="282" spans="1:17" x14ac:dyDescent="0.25">
      <c r="A282" s="38">
        <f t="shared" si="87"/>
        <v>44105</v>
      </c>
      <c r="B282" s="25">
        <f t="shared" si="88"/>
        <v>1</v>
      </c>
      <c r="C282" s="25">
        <v>10</v>
      </c>
      <c r="D282" s="24" t="s">
        <v>2245</v>
      </c>
      <c r="E282" s="25">
        <v>232</v>
      </c>
      <c r="F282" s="25">
        <v>243</v>
      </c>
      <c r="G282" s="25">
        <v>214</v>
      </c>
      <c r="H282" s="25">
        <v>230</v>
      </c>
      <c r="I282" s="25">
        <v>247</v>
      </c>
      <c r="J282">
        <v>0</v>
      </c>
      <c r="K282" s="34"/>
      <c r="M282" s="38">
        <f t="shared" si="93"/>
        <v>42276</v>
      </c>
      <c r="N282" s="25">
        <f t="shared" si="92"/>
        <v>247</v>
      </c>
      <c r="O282" s="25">
        <f t="shared" si="91"/>
        <v>2</v>
      </c>
      <c r="P282" s="25">
        <f t="shared" si="89"/>
        <v>2015</v>
      </c>
      <c r="Q282" s="25">
        <v>40</v>
      </c>
    </row>
    <row r="283" spans="1:17" x14ac:dyDescent="0.25">
      <c r="A283" s="38">
        <f t="shared" si="87"/>
        <v>44106</v>
      </c>
      <c r="B283" s="25">
        <f t="shared" si="88"/>
        <v>2</v>
      </c>
      <c r="C283" s="25">
        <f t="shared" si="90"/>
        <v>10</v>
      </c>
      <c r="D283" s="24" t="s">
        <v>2246</v>
      </c>
      <c r="E283" s="25">
        <v>248</v>
      </c>
      <c r="F283" s="25">
        <v>216</v>
      </c>
      <c r="G283" s="25">
        <v>276</v>
      </c>
      <c r="H283" s="25">
        <v>198</v>
      </c>
      <c r="I283" s="25">
        <v>230</v>
      </c>
      <c r="J283">
        <v>0</v>
      </c>
      <c r="K283" s="34"/>
      <c r="M283" s="38">
        <f t="shared" si="93"/>
        <v>42277</v>
      </c>
      <c r="N283" s="25">
        <f t="shared" si="92"/>
        <v>261</v>
      </c>
      <c r="O283" s="25">
        <f t="shared" si="91"/>
        <v>3</v>
      </c>
      <c r="P283" s="25">
        <f t="shared" si="89"/>
        <v>2015</v>
      </c>
      <c r="Q283" s="25">
        <v>40</v>
      </c>
    </row>
    <row r="284" spans="1:17" x14ac:dyDescent="0.25">
      <c r="A284" s="38">
        <f t="shared" si="87"/>
        <v>44107</v>
      </c>
      <c r="B284" s="25">
        <f t="shared" si="88"/>
        <v>3</v>
      </c>
      <c r="C284" s="25">
        <f t="shared" si="90"/>
        <v>10</v>
      </c>
      <c r="D284" s="24" t="s">
        <v>2247</v>
      </c>
      <c r="E284" s="25">
        <v>237</v>
      </c>
      <c r="F284" s="25">
        <v>219</v>
      </c>
      <c r="G284" s="25">
        <v>232</v>
      </c>
      <c r="H284" s="25">
        <v>242</v>
      </c>
      <c r="I284" s="25">
        <v>238</v>
      </c>
      <c r="J284">
        <v>0</v>
      </c>
      <c r="K284" s="34"/>
      <c r="M284" s="38">
        <f t="shared" si="93"/>
        <v>42278</v>
      </c>
      <c r="N284" s="25">
        <f t="shared" si="92"/>
        <v>232</v>
      </c>
      <c r="O284" s="25">
        <f t="shared" si="91"/>
        <v>4</v>
      </c>
      <c r="P284" s="25">
        <f t="shared" si="89"/>
        <v>2015</v>
      </c>
      <c r="Q284" s="25">
        <v>40</v>
      </c>
    </row>
    <row r="285" spans="1:17" x14ac:dyDescent="0.25">
      <c r="A285" s="38">
        <f t="shared" si="87"/>
        <v>44108</v>
      </c>
      <c r="B285" s="25">
        <f t="shared" si="88"/>
        <v>4</v>
      </c>
      <c r="C285" s="25">
        <f t="shared" si="90"/>
        <v>10</v>
      </c>
      <c r="D285" s="24" t="s">
        <v>2248</v>
      </c>
      <c r="E285" s="25">
        <v>214</v>
      </c>
      <c r="F285" s="25">
        <v>231</v>
      </c>
      <c r="G285" s="25">
        <v>260</v>
      </c>
      <c r="H285" s="25">
        <v>266</v>
      </c>
      <c r="I285" s="25">
        <v>227</v>
      </c>
      <c r="J285">
        <v>0</v>
      </c>
      <c r="K285" s="34"/>
      <c r="M285" s="38">
        <f t="shared" si="93"/>
        <v>42279</v>
      </c>
      <c r="N285" s="25">
        <f t="shared" si="92"/>
        <v>248</v>
      </c>
      <c r="O285" s="25">
        <f t="shared" si="91"/>
        <v>5</v>
      </c>
      <c r="P285" s="25">
        <f t="shared" si="89"/>
        <v>2015</v>
      </c>
      <c r="Q285" s="25">
        <v>40</v>
      </c>
    </row>
    <row r="286" spans="1:17" x14ac:dyDescent="0.25">
      <c r="A286" s="38">
        <f t="shared" si="87"/>
        <v>44109</v>
      </c>
      <c r="B286" s="25">
        <f t="shared" si="88"/>
        <v>5</v>
      </c>
      <c r="C286" s="25">
        <f t="shared" si="90"/>
        <v>10</v>
      </c>
      <c r="D286" s="24" t="s">
        <v>2249</v>
      </c>
      <c r="E286" s="25">
        <v>205</v>
      </c>
      <c r="F286" s="25">
        <v>233</v>
      </c>
      <c r="G286" s="25">
        <v>223</v>
      </c>
      <c r="H286" s="25">
        <v>227</v>
      </c>
      <c r="I286" s="25">
        <v>224</v>
      </c>
      <c r="J286">
        <v>0</v>
      </c>
      <c r="K286" s="34"/>
      <c r="M286" s="38">
        <f t="shared" si="93"/>
        <v>42280</v>
      </c>
      <c r="N286" s="25">
        <f t="shared" si="92"/>
        <v>237</v>
      </c>
      <c r="O286" s="25">
        <f t="shared" si="91"/>
        <v>6</v>
      </c>
      <c r="P286" s="25">
        <f t="shared" si="89"/>
        <v>2015</v>
      </c>
      <c r="Q286" s="25">
        <v>40</v>
      </c>
    </row>
    <row r="287" spans="1:17" x14ac:dyDescent="0.25">
      <c r="A287" s="38">
        <f t="shared" si="87"/>
        <v>44110</v>
      </c>
      <c r="B287" s="25">
        <f t="shared" si="88"/>
        <v>6</v>
      </c>
      <c r="C287" s="25">
        <f t="shared" si="90"/>
        <v>10</v>
      </c>
      <c r="D287" s="24" t="s">
        <v>2250</v>
      </c>
      <c r="E287" s="25">
        <v>201</v>
      </c>
      <c r="F287" s="25">
        <v>229</v>
      </c>
      <c r="G287" s="25">
        <v>231</v>
      </c>
      <c r="H287" s="25">
        <v>219</v>
      </c>
      <c r="I287" s="25">
        <v>234</v>
      </c>
      <c r="J287">
        <v>0</v>
      </c>
      <c r="K287" s="34"/>
      <c r="M287" s="38">
        <f t="shared" si="93"/>
        <v>42281</v>
      </c>
      <c r="N287" s="25">
        <f t="shared" si="92"/>
        <v>214</v>
      </c>
      <c r="O287" s="25">
        <f t="shared" si="91"/>
        <v>7</v>
      </c>
      <c r="P287" s="25">
        <f t="shared" si="89"/>
        <v>2015</v>
      </c>
      <c r="Q287" s="25">
        <v>40</v>
      </c>
    </row>
    <row r="288" spans="1:17" x14ac:dyDescent="0.25">
      <c r="A288" s="38">
        <f t="shared" si="87"/>
        <v>44111</v>
      </c>
      <c r="B288" s="25">
        <f t="shared" si="88"/>
        <v>7</v>
      </c>
      <c r="C288" s="25">
        <f t="shared" si="90"/>
        <v>10</v>
      </c>
      <c r="D288" s="24" t="s">
        <v>2251</v>
      </c>
      <c r="E288" s="25">
        <v>235</v>
      </c>
      <c r="F288" s="25">
        <v>247</v>
      </c>
      <c r="G288" s="25">
        <v>244</v>
      </c>
      <c r="H288" s="25">
        <v>224</v>
      </c>
      <c r="I288" s="25">
        <v>212</v>
      </c>
      <c r="J288">
        <v>0</v>
      </c>
      <c r="K288" s="34"/>
      <c r="M288" s="38">
        <f t="shared" si="93"/>
        <v>42282</v>
      </c>
      <c r="N288" s="25">
        <f t="shared" si="92"/>
        <v>205</v>
      </c>
      <c r="O288" s="25">
        <f t="shared" si="91"/>
        <v>1</v>
      </c>
      <c r="P288" s="25">
        <f t="shared" si="89"/>
        <v>2015</v>
      </c>
      <c r="Q288" s="25">
        <v>41</v>
      </c>
    </row>
    <row r="289" spans="1:17" x14ac:dyDescent="0.25">
      <c r="A289" s="38">
        <f t="shared" si="87"/>
        <v>44112</v>
      </c>
      <c r="B289" s="25">
        <f t="shared" si="88"/>
        <v>8</v>
      </c>
      <c r="C289" s="25">
        <f t="shared" si="90"/>
        <v>10</v>
      </c>
      <c r="D289" s="24" t="s">
        <v>2252</v>
      </c>
      <c r="E289" s="25">
        <v>219</v>
      </c>
      <c r="F289" s="25">
        <v>210</v>
      </c>
      <c r="G289" s="25">
        <v>242</v>
      </c>
      <c r="H289" s="25">
        <v>266</v>
      </c>
      <c r="I289" s="25">
        <v>255</v>
      </c>
      <c r="J289">
        <v>0</v>
      </c>
      <c r="K289" s="34"/>
      <c r="M289" s="38">
        <f t="shared" si="93"/>
        <v>42283</v>
      </c>
      <c r="N289" s="25">
        <f t="shared" si="92"/>
        <v>201</v>
      </c>
      <c r="O289" s="25">
        <f t="shared" si="91"/>
        <v>2</v>
      </c>
      <c r="P289" s="25">
        <f t="shared" si="89"/>
        <v>2015</v>
      </c>
      <c r="Q289" s="25">
        <v>41</v>
      </c>
    </row>
    <row r="290" spans="1:17" x14ac:dyDescent="0.25">
      <c r="A290" s="38">
        <f t="shared" si="87"/>
        <v>44113</v>
      </c>
      <c r="B290" s="25">
        <f t="shared" si="88"/>
        <v>9</v>
      </c>
      <c r="C290" s="25">
        <f t="shared" si="90"/>
        <v>10</v>
      </c>
      <c r="D290" s="24" t="s">
        <v>2253</v>
      </c>
      <c r="E290" s="25">
        <v>219</v>
      </c>
      <c r="F290" s="25">
        <v>229</v>
      </c>
      <c r="G290" s="25">
        <v>238</v>
      </c>
      <c r="H290" s="25">
        <v>253</v>
      </c>
      <c r="I290" s="25">
        <v>229</v>
      </c>
      <c r="J290">
        <v>0</v>
      </c>
      <c r="K290" s="34"/>
      <c r="M290" s="38">
        <f t="shared" si="93"/>
        <v>42284</v>
      </c>
      <c r="N290" s="25">
        <f t="shared" si="92"/>
        <v>235</v>
      </c>
      <c r="O290" s="25">
        <f t="shared" si="91"/>
        <v>3</v>
      </c>
      <c r="P290" s="25">
        <f t="shared" si="89"/>
        <v>2015</v>
      </c>
      <c r="Q290" s="25">
        <v>41</v>
      </c>
    </row>
    <row r="291" spans="1:17" x14ac:dyDescent="0.25">
      <c r="A291" s="38">
        <f t="shared" si="87"/>
        <v>44114</v>
      </c>
      <c r="B291" s="25">
        <f t="shared" si="88"/>
        <v>10</v>
      </c>
      <c r="C291" s="25">
        <f t="shared" si="90"/>
        <v>10</v>
      </c>
      <c r="D291" s="24" t="s">
        <v>2254</v>
      </c>
      <c r="E291" s="25">
        <v>223</v>
      </c>
      <c r="F291" s="25">
        <v>238</v>
      </c>
      <c r="G291" s="25">
        <v>249</v>
      </c>
      <c r="H291" s="25">
        <v>228</v>
      </c>
      <c r="I291" s="25">
        <v>271</v>
      </c>
      <c r="J291">
        <v>0</v>
      </c>
      <c r="K291" s="34"/>
      <c r="M291" s="38">
        <f t="shared" si="93"/>
        <v>42285</v>
      </c>
      <c r="N291" s="25">
        <f t="shared" si="92"/>
        <v>219</v>
      </c>
      <c r="O291" s="25">
        <f t="shared" si="91"/>
        <v>4</v>
      </c>
      <c r="P291" s="25">
        <f t="shared" si="89"/>
        <v>2015</v>
      </c>
      <c r="Q291" s="25">
        <v>41</v>
      </c>
    </row>
    <row r="292" spans="1:17" x14ac:dyDescent="0.25">
      <c r="A292" s="38">
        <f t="shared" si="87"/>
        <v>44115</v>
      </c>
      <c r="B292" s="25">
        <f t="shared" si="88"/>
        <v>11</v>
      </c>
      <c r="C292" s="25">
        <f t="shared" si="90"/>
        <v>10</v>
      </c>
      <c r="D292" s="24" t="s">
        <v>2255</v>
      </c>
      <c r="E292" s="25">
        <v>226</v>
      </c>
      <c r="F292" s="25">
        <v>233</v>
      </c>
      <c r="G292" s="25">
        <v>247</v>
      </c>
      <c r="H292" s="25">
        <v>259</v>
      </c>
      <c r="I292" s="25">
        <v>233</v>
      </c>
      <c r="J292">
        <v>0</v>
      </c>
      <c r="K292" s="34"/>
      <c r="M292" s="38">
        <f t="shared" si="93"/>
        <v>42286</v>
      </c>
      <c r="N292" s="25">
        <f t="shared" si="92"/>
        <v>219</v>
      </c>
      <c r="O292" s="25">
        <f t="shared" si="91"/>
        <v>5</v>
      </c>
      <c r="P292" s="25">
        <f t="shared" si="89"/>
        <v>2015</v>
      </c>
      <c r="Q292" s="25">
        <v>41</v>
      </c>
    </row>
    <row r="293" spans="1:17" x14ac:dyDescent="0.25">
      <c r="A293" s="38">
        <f t="shared" si="87"/>
        <v>44116</v>
      </c>
      <c r="B293" s="25">
        <f t="shared" si="88"/>
        <v>12</v>
      </c>
      <c r="C293" s="25">
        <f t="shared" si="90"/>
        <v>10</v>
      </c>
      <c r="D293" s="24" t="s">
        <v>2256</v>
      </c>
      <c r="E293" s="25">
        <v>214</v>
      </c>
      <c r="F293" s="25">
        <v>229</v>
      </c>
      <c r="G293" s="25">
        <v>258</v>
      </c>
      <c r="H293" s="25">
        <v>236</v>
      </c>
      <c r="I293" s="25">
        <v>249</v>
      </c>
      <c r="J293">
        <v>0</v>
      </c>
      <c r="K293" s="34"/>
      <c r="M293" s="38">
        <f t="shared" si="93"/>
        <v>42287</v>
      </c>
      <c r="N293" s="25">
        <f t="shared" si="92"/>
        <v>223</v>
      </c>
      <c r="O293" s="25">
        <f t="shared" si="91"/>
        <v>6</v>
      </c>
      <c r="P293" s="25">
        <f t="shared" si="89"/>
        <v>2015</v>
      </c>
      <c r="Q293" s="25">
        <v>41</v>
      </c>
    </row>
    <row r="294" spans="1:17" x14ac:dyDescent="0.25">
      <c r="A294" s="38">
        <f t="shared" si="87"/>
        <v>44117</v>
      </c>
      <c r="B294" s="25">
        <f t="shared" si="88"/>
        <v>13</v>
      </c>
      <c r="C294" s="25">
        <f t="shared" si="90"/>
        <v>10</v>
      </c>
      <c r="D294" s="24" t="s">
        <v>2257</v>
      </c>
      <c r="E294" s="25">
        <v>231</v>
      </c>
      <c r="F294" s="25">
        <v>220</v>
      </c>
      <c r="G294" s="25">
        <v>243</v>
      </c>
      <c r="H294" s="25">
        <v>225</v>
      </c>
      <c r="I294" s="25">
        <v>205</v>
      </c>
      <c r="J294">
        <v>0</v>
      </c>
      <c r="K294" s="34"/>
      <c r="M294" s="38">
        <f t="shared" si="93"/>
        <v>42288</v>
      </c>
      <c r="N294" s="25">
        <f t="shared" si="92"/>
        <v>226</v>
      </c>
      <c r="O294" s="25">
        <f t="shared" si="91"/>
        <v>7</v>
      </c>
      <c r="P294" s="25">
        <f t="shared" si="89"/>
        <v>2015</v>
      </c>
      <c r="Q294" s="25">
        <v>41</v>
      </c>
    </row>
    <row r="295" spans="1:17" x14ac:dyDescent="0.25">
      <c r="A295" s="38">
        <f t="shared" si="87"/>
        <v>44118</v>
      </c>
      <c r="B295" s="25">
        <f t="shared" si="88"/>
        <v>14</v>
      </c>
      <c r="C295" s="25">
        <f t="shared" si="90"/>
        <v>10</v>
      </c>
      <c r="D295" s="24" t="s">
        <v>2258</v>
      </c>
      <c r="E295" s="25">
        <v>233</v>
      </c>
      <c r="F295" s="25">
        <v>247</v>
      </c>
      <c r="G295" s="25">
        <v>241</v>
      </c>
      <c r="H295" s="25">
        <v>248</v>
      </c>
      <c r="I295" s="25">
        <v>232</v>
      </c>
      <c r="J295">
        <v>0</v>
      </c>
      <c r="K295" s="34"/>
      <c r="M295" s="38">
        <f t="shared" si="93"/>
        <v>42289</v>
      </c>
      <c r="N295" s="25">
        <f t="shared" si="92"/>
        <v>214</v>
      </c>
      <c r="O295" s="25">
        <f t="shared" si="91"/>
        <v>1</v>
      </c>
      <c r="P295" s="25">
        <f t="shared" si="89"/>
        <v>2015</v>
      </c>
      <c r="Q295" s="25">
        <v>42</v>
      </c>
    </row>
    <row r="296" spans="1:17" x14ac:dyDescent="0.25">
      <c r="A296" s="38">
        <f t="shared" si="87"/>
        <v>44119</v>
      </c>
      <c r="B296" s="25">
        <f t="shared" si="88"/>
        <v>15</v>
      </c>
      <c r="C296" s="25">
        <f t="shared" si="90"/>
        <v>10</v>
      </c>
      <c r="D296" s="24" t="s">
        <v>2259</v>
      </c>
      <c r="E296" s="25">
        <v>222</v>
      </c>
      <c r="F296" s="25">
        <v>266</v>
      </c>
      <c r="G296" s="25">
        <v>219</v>
      </c>
      <c r="H296" s="25">
        <v>199</v>
      </c>
      <c r="I296" s="25">
        <v>218</v>
      </c>
      <c r="J296">
        <v>0</v>
      </c>
      <c r="K296" s="34"/>
      <c r="M296" s="38">
        <f t="shared" si="93"/>
        <v>42290</v>
      </c>
      <c r="N296" s="25">
        <f t="shared" si="92"/>
        <v>231</v>
      </c>
      <c r="O296" s="25">
        <f t="shared" si="91"/>
        <v>2</v>
      </c>
      <c r="P296" s="25">
        <f t="shared" si="89"/>
        <v>2015</v>
      </c>
      <c r="Q296" s="25">
        <v>42</v>
      </c>
    </row>
    <row r="297" spans="1:17" x14ac:dyDescent="0.25">
      <c r="A297" s="38">
        <f t="shared" si="87"/>
        <v>44120</v>
      </c>
      <c r="B297" s="25">
        <f t="shared" si="88"/>
        <v>16</v>
      </c>
      <c r="C297" s="25">
        <f t="shared" si="90"/>
        <v>10</v>
      </c>
      <c r="D297" s="24" t="s">
        <v>2260</v>
      </c>
      <c r="E297" s="25">
        <v>252</v>
      </c>
      <c r="F297" s="25">
        <v>229</v>
      </c>
      <c r="G297" s="25">
        <v>196</v>
      </c>
      <c r="H297" s="25">
        <v>211</v>
      </c>
      <c r="I297" s="25">
        <v>260</v>
      </c>
      <c r="J297">
        <v>0</v>
      </c>
      <c r="K297" s="34"/>
      <c r="M297" s="38">
        <f t="shared" si="93"/>
        <v>42291</v>
      </c>
      <c r="N297" s="25">
        <f t="shared" si="92"/>
        <v>233</v>
      </c>
      <c r="O297" s="25">
        <f t="shared" si="91"/>
        <v>3</v>
      </c>
      <c r="P297" s="25">
        <f t="shared" si="89"/>
        <v>2015</v>
      </c>
      <c r="Q297" s="25">
        <v>42</v>
      </c>
    </row>
    <row r="298" spans="1:17" x14ac:dyDescent="0.25">
      <c r="A298" s="38">
        <f t="shared" si="87"/>
        <v>44121</v>
      </c>
      <c r="B298" s="25">
        <f t="shared" si="88"/>
        <v>17</v>
      </c>
      <c r="C298" s="25">
        <f t="shared" si="90"/>
        <v>10</v>
      </c>
      <c r="D298" s="24" t="s">
        <v>2261</v>
      </c>
      <c r="E298" s="25">
        <v>218</v>
      </c>
      <c r="F298" s="25">
        <v>268</v>
      </c>
      <c r="G298" s="25">
        <v>245</v>
      </c>
      <c r="H298" s="25">
        <v>244</v>
      </c>
      <c r="I298" s="25">
        <v>239</v>
      </c>
      <c r="J298">
        <v>0</v>
      </c>
      <c r="K298" s="34"/>
      <c r="M298" s="38">
        <f t="shared" si="93"/>
        <v>42292</v>
      </c>
      <c r="N298" s="25">
        <f t="shared" si="92"/>
        <v>222</v>
      </c>
      <c r="O298" s="25">
        <f t="shared" si="91"/>
        <v>4</v>
      </c>
      <c r="P298" s="25">
        <f t="shared" si="89"/>
        <v>2015</v>
      </c>
      <c r="Q298" s="25">
        <v>42</v>
      </c>
    </row>
    <row r="299" spans="1:17" x14ac:dyDescent="0.25">
      <c r="A299" s="38">
        <f t="shared" si="87"/>
        <v>44122</v>
      </c>
      <c r="B299" s="25">
        <f t="shared" si="88"/>
        <v>18</v>
      </c>
      <c r="C299" s="25">
        <f t="shared" si="90"/>
        <v>10</v>
      </c>
      <c r="D299" s="24" t="s">
        <v>2262</v>
      </c>
      <c r="E299" s="25">
        <v>204</v>
      </c>
      <c r="F299" s="25">
        <v>247</v>
      </c>
      <c r="G299" s="25">
        <v>238</v>
      </c>
      <c r="H299" s="25">
        <v>205</v>
      </c>
      <c r="I299" s="25">
        <v>214</v>
      </c>
      <c r="J299">
        <v>0</v>
      </c>
      <c r="K299" s="34"/>
      <c r="M299" s="38">
        <f t="shared" si="93"/>
        <v>42293</v>
      </c>
      <c r="N299" s="25">
        <f t="shared" si="92"/>
        <v>252</v>
      </c>
      <c r="O299" s="25">
        <f t="shared" si="91"/>
        <v>5</v>
      </c>
      <c r="P299" s="25">
        <f t="shared" si="89"/>
        <v>2015</v>
      </c>
      <c r="Q299" s="25">
        <v>42</v>
      </c>
    </row>
    <row r="300" spans="1:17" x14ac:dyDescent="0.25">
      <c r="A300" s="38">
        <f t="shared" si="87"/>
        <v>44123</v>
      </c>
      <c r="B300" s="25">
        <f t="shared" si="88"/>
        <v>19</v>
      </c>
      <c r="C300" s="25">
        <f t="shared" si="90"/>
        <v>10</v>
      </c>
      <c r="D300" s="24" t="s">
        <v>2263</v>
      </c>
      <c r="E300" s="25">
        <v>232</v>
      </c>
      <c r="F300" s="25">
        <v>253</v>
      </c>
      <c r="G300" s="25">
        <v>263</v>
      </c>
      <c r="H300" s="25">
        <v>222</v>
      </c>
      <c r="I300" s="25">
        <v>233</v>
      </c>
      <c r="J300">
        <v>0</v>
      </c>
      <c r="K300" s="34"/>
      <c r="M300" s="38">
        <f t="shared" si="93"/>
        <v>42294</v>
      </c>
      <c r="N300" s="25">
        <f t="shared" si="92"/>
        <v>218</v>
      </c>
      <c r="O300" s="25">
        <f t="shared" si="91"/>
        <v>6</v>
      </c>
      <c r="P300" s="25">
        <f t="shared" si="89"/>
        <v>2015</v>
      </c>
      <c r="Q300" s="25">
        <v>42</v>
      </c>
    </row>
    <row r="301" spans="1:17" x14ac:dyDescent="0.25">
      <c r="A301" s="38">
        <f t="shared" si="87"/>
        <v>44124</v>
      </c>
      <c r="B301" s="25">
        <f t="shared" si="88"/>
        <v>20</v>
      </c>
      <c r="C301" s="25">
        <f t="shared" si="90"/>
        <v>10</v>
      </c>
      <c r="D301" s="24" t="s">
        <v>2264</v>
      </c>
      <c r="E301" s="25">
        <v>231</v>
      </c>
      <c r="F301" s="25">
        <v>250</v>
      </c>
      <c r="G301" s="25">
        <v>247</v>
      </c>
      <c r="H301" s="25">
        <v>235</v>
      </c>
      <c r="I301" s="25">
        <v>226</v>
      </c>
      <c r="J301">
        <v>0</v>
      </c>
      <c r="K301" s="34"/>
      <c r="M301" s="38">
        <f t="shared" si="93"/>
        <v>42295</v>
      </c>
      <c r="N301" s="25">
        <f t="shared" si="92"/>
        <v>204</v>
      </c>
      <c r="O301" s="25">
        <f t="shared" si="91"/>
        <v>7</v>
      </c>
      <c r="P301" s="25">
        <f t="shared" si="89"/>
        <v>2015</v>
      </c>
      <c r="Q301" s="25">
        <v>42</v>
      </c>
    </row>
    <row r="302" spans="1:17" x14ac:dyDescent="0.25">
      <c r="A302" s="38">
        <f t="shared" si="87"/>
        <v>44125</v>
      </c>
      <c r="B302" s="25">
        <f t="shared" si="88"/>
        <v>21</v>
      </c>
      <c r="C302" s="25">
        <f t="shared" si="90"/>
        <v>10</v>
      </c>
      <c r="D302" s="24" t="s">
        <v>2265</v>
      </c>
      <c r="E302" s="25">
        <v>261</v>
      </c>
      <c r="F302" s="25">
        <v>230</v>
      </c>
      <c r="G302" s="25">
        <v>233</v>
      </c>
      <c r="H302" s="25">
        <v>226</v>
      </c>
      <c r="I302" s="25">
        <v>217</v>
      </c>
      <c r="J302">
        <v>0</v>
      </c>
      <c r="K302" s="34"/>
      <c r="M302" s="38">
        <f t="shared" si="93"/>
        <v>42296</v>
      </c>
      <c r="N302" s="25">
        <f t="shared" si="92"/>
        <v>232</v>
      </c>
      <c r="O302" s="25">
        <f t="shared" si="91"/>
        <v>1</v>
      </c>
      <c r="P302" s="25">
        <f t="shared" si="89"/>
        <v>2015</v>
      </c>
      <c r="Q302" s="25">
        <v>43</v>
      </c>
    </row>
    <row r="303" spans="1:17" x14ac:dyDescent="0.25">
      <c r="A303" s="38">
        <f t="shared" si="87"/>
        <v>44126</v>
      </c>
      <c r="B303" s="25">
        <f t="shared" si="88"/>
        <v>22</v>
      </c>
      <c r="C303" s="25">
        <f t="shared" si="90"/>
        <v>10</v>
      </c>
      <c r="D303" s="24" t="s">
        <v>2266</v>
      </c>
      <c r="E303" s="25">
        <v>251</v>
      </c>
      <c r="F303" s="25">
        <v>253</v>
      </c>
      <c r="G303" s="25">
        <v>226</v>
      </c>
      <c r="H303" s="25">
        <v>230</v>
      </c>
      <c r="I303" s="25">
        <v>282</v>
      </c>
      <c r="J303">
        <v>0</v>
      </c>
      <c r="K303" s="34"/>
      <c r="M303" s="38">
        <f t="shared" si="93"/>
        <v>42297</v>
      </c>
      <c r="N303" s="25">
        <f t="shared" si="92"/>
        <v>231</v>
      </c>
      <c r="O303" s="25">
        <f t="shared" si="91"/>
        <v>2</v>
      </c>
      <c r="P303" s="25">
        <f t="shared" si="89"/>
        <v>2015</v>
      </c>
      <c r="Q303" s="25">
        <v>43</v>
      </c>
    </row>
    <row r="304" spans="1:17" x14ac:dyDescent="0.25">
      <c r="A304" s="38">
        <f t="shared" si="87"/>
        <v>44127</v>
      </c>
      <c r="B304" s="25">
        <f t="shared" si="88"/>
        <v>23</v>
      </c>
      <c r="C304" s="25">
        <f t="shared" si="90"/>
        <v>10</v>
      </c>
      <c r="D304" s="24" t="s">
        <v>2267</v>
      </c>
      <c r="E304" s="25">
        <v>243</v>
      </c>
      <c r="F304" s="25">
        <v>249</v>
      </c>
      <c r="G304" s="25">
        <v>223</v>
      </c>
      <c r="H304" s="25">
        <v>240</v>
      </c>
      <c r="I304" s="25">
        <v>249</v>
      </c>
      <c r="J304">
        <v>0</v>
      </c>
      <c r="K304" s="34"/>
      <c r="M304" s="38">
        <f t="shared" si="93"/>
        <v>42298</v>
      </c>
      <c r="N304" s="25">
        <f t="shared" si="92"/>
        <v>261</v>
      </c>
      <c r="O304" s="25">
        <f t="shared" si="91"/>
        <v>3</v>
      </c>
      <c r="P304" s="25">
        <f t="shared" si="89"/>
        <v>2015</v>
      </c>
      <c r="Q304" s="25">
        <v>43</v>
      </c>
    </row>
    <row r="305" spans="1:17" x14ac:dyDescent="0.25">
      <c r="A305" s="38">
        <f t="shared" si="87"/>
        <v>44128</v>
      </c>
      <c r="B305" s="25">
        <f t="shared" si="88"/>
        <v>24</v>
      </c>
      <c r="C305" s="25">
        <f t="shared" si="90"/>
        <v>10</v>
      </c>
      <c r="D305" s="24" t="s">
        <v>2268</v>
      </c>
      <c r="E305" s="25">
        <v>254</v>
      </c>
      <c r="F305" s="25">
        <v>209</v>
      </c>
      <c r="G305" s="25">
        <v>253</v>
      </c>
      <c r="H305" s="25">
        <v>233</v>
      </c>
      <c r="I305" s="25">
        <v>250</v>
      </c>
      <c r="J305">
        <v>0</v>
      </c>
      <c r="K305" s="34"/>
      <c r="M305" s="38">
        <f t="shared" si="93"/>
        <v>42299</v>
      </c>
      <c r="N305" s="25">
        <f t="shared" si="92"/>
        <v>251</v>
      </c>
      <c r="O305" s="25">
        <f t="shared" si="91"/>
        <v>4</v>
      </c>
      <c r="P305" s="25">
        <f t="shared" si="89"/>
        <v>2015</v>
      </c>
      <c r="Q305" s="25">
        <v>43</v>
      </c>
    </row>
    <row r="306" spans="1:17" x14ac:dyDescent="0.25">
      <c r="A306" s="38">
        <f t="shared" si="87"/>
        <v>44129</v>
      </c>
      <c r="B306" s="25">
        <f t="shared" si="88"/>
        <v>25</v>
      </c>
      <c r="C306" s="25">
        <f t="shared" si="90"/>
        <v>10</v>
      </c>
      <c r="D306" s="24" t="s">
        <v>2269</v>
      </c>
      <c r="E306" s="25">
        <v>226</v>
      </c>
      <c r="F306" s="25">
        <v>225</v>
      </c>
      <c r="G306" s="25">
        <v>228</v>
      </c>
      <c r="H306" s="25">
        <v>262</v>
      </c>
      <c r="I306" s="25">
        <v>240</v>
      </c>
      <c r="J306">
        <v>0</v>
      </c>
      <c r="K306" s="34"/>
      <c r="M306" s="38">
        <f t="shared" si="93"/>
        <v>42300</v>
      </c>
      <c r="N306" s="25">
        <f t="shared" si="92"/>
        <v>243</v>
      </c>
      <c r="O306" s="25">
        <f t="shared" si="91"/>
        <v>5</v>
      </c>
      <c r="P306" s="25">
        <f t="shared" si="89"/>
        <v>2015</v>
      </c>
      <c r="Q306" s="25">
        <v>43</v>
      </c>
    </row>
    <row r="307" spans="1:17" x14ac:dyDescent="0.25">
      <c r="A307" s="38">
        <f t="shared" si="87"/>
        <v>44130</v>
      </c>
      <c r="B307" s="25">
        <f t="shared" si="88"/>
        <v>26</v>
      </c>
      <c r="C307" s="25">
        <f t="shared" si="90"/>
        <v>10</v>
      </c>
      <c r="D307" s="24" t="s">
        <v>2270</v>
      </c>
      <c r="E307" s="25">
        <v>203</v>
      </c>
      <c r="F307" s="25">
        <v>241</v>
      </c>
      <c r="G307" s="25">
        <v>251</v>
      </c>
      <c r="H307" s="25">
        <v>242</v>
      </c>
      <c r="I307" s="25">
        <v>243</v>
      </c>
      <c r="J307">
        <v>0</v>
      </c>
      <c r="K307" s="34"/>
      <c r="M307" s="38">
        <f t="shared" si="93"/>
        <v>42301</v>
      </c>
      <c r="N307" s="25">
        <f t="shared" si="92"/>
        <v>254</v>
      </c>
      <c r="O307" s="25">
        <f t="shared" si="91"/>
        <v>6</v>
      </c>
      <c r="P307" s="25">
        <f t="shared" si="89"/>
        <v>2015</v>
      </c>
      <c r="Q307" s="25">
        <v>43</v>
      </c>
    </row>
    <row r="308" spans="1:17" x14ac:dyDescent="0.25">
      <c r="A308" s="38">
        <f t="shared" si="87"/>
        <v>44131</v>
      </c>
      <c r="B308" s="25">
        <f t="shared" si="88"/>
        <v>27</v>
      </c>
      <c r="C308" s="25">
        <f t="shared" si="90"/>
        <v>10</v>
      </c>
      <c r="D308" s="24" t="s">
        <v>2271</v>
      </c>
      <c r="E308" s="25">
        <v>246</v>
      </c>
      <c r="F308" s="25">
        <v>242</v>
      </c>
      <c r="G308" s="25">
        <v>220</v>
      </c>
      <c r="H308" s="25">
        <v>225</v>
      </c>
      <c r="I308" s="25">
        <v>243</v>
      </c>
      <c r="J308">
        <v>0</v>
      </c>
      <c r="K308" s="34"/>
      <c r="M308" s="38">
        <f t="shared" si="93"/>
        <v>42302</v>
      </c>
      <c r="N308" s="25">
        <f t="shared" si="92"/>
        <v>226</v>
      </c>
      <c r="O308" s="25">
        <f t="shared" si="91"/>
        <v>7</v>
      </c>
      <c r="P308" s="25">
        <f t="shared" si="89"/>
        <v>2015</v>
      </c>
      <c r="Q308" s="25">
        <v>43</v>
      </c>
    </row>
    <row r="309" spans="1:17" x14ac:dyDescent="0.25">
      <c r="A309" s="38">
        <f t="shared" si="87"/>
        <v>44132</v>
      </c>
      <c r="B309" s="25">
        <f t="shared" si="88"/>
        <v>28</v>
      </c>
      <c r="C309" s="25">
        <f t="shared" si="90"/>
        <v>10</v>
      </c>
      <c r="D309" s="24" t="s">
        <v>2272</v>
      </c>
      <c r="E309" s="25">
        <v>220</v>
      </c>
      <c r="F309" s="25">
        <v>251</v>
      </c>
      <c r="G309" s="25">
        <v>249</v>
      </c>
      <c r="H309" s="25">
        <v>228</v>
      </c>
      <c r="I309" s="25">
        <v>247</v>
      </c>
      <c r="J309">
        <v>0</v>
      </c>
      <c r="K309" s="34"/>
      <c r="M309" s="38">
        <f t="shared" si="93"/>
        <v>42303</v>
      </c>
      <c r="N309" s="25">
        <f t="shared" si="92"/>
        <v>203</v>
      </c>
      <c r="O309" s="25">
        <f t="shared" si="91"/>
        <v>1</v>
      </c>
      <c r="P309" s="25">
        <f t="shared" si="89"/>
        <v>2015</v>
      </c>
      <c r="Q309" s="25">
        <v>44</v>
      </c>
    </row>
    <row r="310" spans="1:17" x14ac:dyDescent="0.25">
      <c r="A310" s="38">
        <f t="shared" si="87"/>
        <v>44133</v>
      </c>
      <c r="B310" s="25">
        <f t="shared" si="88"/>
        <v>29</v>
      </c>
      <c r="C310" s="25">
        <f t="shared" si="90"/>
        <v>10</v>
      </c>
      <c r="D310" s="24" t="s">
        <v>2273</v>
      </c>
      <c r="E310" s="25">
        <v>255</v>
      </c>
      <c r="F310" s="25">
        <v>212</v>
      </c>
      <c r="G310" s="25">
        <v>220</v>
      </c>
      <c r="H310" s="25">
        <v>265</v>
      </c>
      <c r="I310" s="25">
        <v>224</v>
      </c>
      <c r="J310">
        <v>0</v>
      </c>
      <c r="K310" s="34"/>
      <c r="M310" s="38">
        <f t="shared" si="93"/>
        <v>42304</v>
      </c>
      <c r="N310" s="25">
        <f t="shared" si="92"/>
        <v>246</v>
      </c>
      <c r="O310" s="25">
        <f t="shared" si="91"/>
        <v>2</v>
      </c>
      <c r="P310" s="25">
        <f t="shared" si="89"/>
        <v>2015</v>
      </c>
      <c r="Q310" s="25">
        <v>44</v>
      </c>
    </row>
    <row r="311" spans="1:17" x14ac:dyDescent="0.25">
      <c r="A311" s="38">
        <f t="shared" si="87"/>
        <v>44134</v>
      </c>
      <c r="B311" s="25">
        <f t="shared" si="88"/>
        <v>30</v>
      </c>
      <c r="C311" s="25">
        <f t="shared" si="90"/>
        <v>10</v>
      </c>
      <c r="D311" s="24" t="s">
        <v>2274</v>
      </c>
      <c r="E311" s="25">
        <v>250</v>
      </c>
      <c r="F311" s="25">
        <v>246</v>
      </c>
      <c r="G311" s="25">
        <v>254</v>
      </c>
      <c r="H311" s="25">
        <v>241</v>
      </c>
      <c r="I311" s="25">
        <v>227</v>
      </c>
      <c r="J311">
        <v>0</v>
      </c>
      <c r="K311" s="34"/>
      <c r="M311" s="38">
        <f t="shared" si="93"/>
        <v>42305</v>
      </c>
      <c r="N311" s="25">
        <f t="shared" si="92"/>
        <v>220</v>
      </c>
      <c r="O311" s="25">
        <f t="shared" si="91"/>
        <v>3</v>
      </c>
      <c r="P311" s="25">
        <f t="shared" si="89"/>
        <v>2015</v>
      </c>
      <c r="Q311" s="25">
        <v>44</v>
      </c>
    </row>
    <row r="312" spans="1:17" x14ac:dyDescent="0.25">
      <c r="A312" s="38">
        <f t="shared" si="87"/>
        <v>44135</v>
      </c>
      <c r="B312" s="25">
        <f t="shared" si="88"/>
        <v>31</v>
      </c>
      <c r="C312" s="25">
        <f t="shared" si="90"/>
        <v>10</v>
      </c>
      <c r="D312" s="24" t="s">
        <v>2275</v>
      </c>
      <c r="E312" s="25">
        <v>242</v>
      </c>
      <c r="F312" s="25">
        <v>262</v>
      </c>
      <c r="G312" s="25">
        <v>252</v>
      </c>
      <c r="H312" s="25">
        <v>247</v>
      </c>
      <c r="I312" s="25">
        <v>240</v>
      </c>
      <c r="J312">
        <v>0</v>
      </c>
      <c r="K312" s="34"/>
      <c r="M312" s="38">
        <f t="shared" si="93"/>
        <v>42306</v>
      </c>
      <c r="N312" s="25">
        <f t="shared" si="92"/>
        <v>255</v>
      </c>
      <c r="O312" s="25">
        <f t="shared" si="91"/>
        <v>4</v>
      </c>
      <c r="P312" s="25">
        <f t="shared" si="89"/>
        <v>2015</v>
      </c>
      <c r="Q312" s="25">
        <v>44</v>
      </c>
    </row>
    <row r="313" spans="1:17" x14ac:dyDescent="0.25">
      <c r="A313" s="38">
        <f t="shared" si="87"/>
        <v>44136</v>
      </c>
      <c r="B313" s="25">
        <f t="shared" si="88"/>
        <v>1</v>
      </c>
      <c r="C313" s="25">
        <v>11</v>
      </c>
      <c r="D313" s="24" t="s">
        <v>2276</v>
      </c>
      <c r="E313" s="25">
        <v>242</v>
      </c>
      <c r="F313" s="25">
        <v>263</v>
      </c>
      <c r="G313" s="25">
        <v>256</v>
      </c>
      <c r="H313" s="25">
        <v>237</v>
      </c>
      <c r="I313" s="25">
        <v>221</v>
      </c>
      <c r="J313">
        <v>0</v>
      </c>
      <c r="K313" s="34"/>
      <c r="M313" s="38">
        <f t="shared" si="93"/>
        <v>42307</v>
      </c>
      <c r="N313" s="25">
        <f t="shared" si="92"/>
        <v>250</v>
      </c>
      <c r="O313" s="25">
        <f t="shared" si="91"/>
        <v>5</v>
      </c>
      <c r="P313" s="25">
        <f t="shared" si="89"/>
        <v>2015</v>
      </c>
      <c r="Q313" s="25">
        <v>44</v>
      </c>
    </row>
    <row r="314" spans="1:17" x14ac:dyDescent="0.25">
      <c r="A314" s="38">
        <f t="shared" si="87"/>
        <v>44137</v>
      </c>
      <c r="B314" s="25">
        <f t="shared" si="88"/>
        <v>2</v>
      </c>
      <c r="C314" s="25">
        <f t="shared" si="90"/>
        <v>11</v>
      </c>
      <c r="D314" s="24" t="s">
        <v>2277</v>
      </c>
      <c r="E314" s="25">
        <v>212</v>
      </c>
      <c r="F314" s="25">
        <v>227</v>
      </c>
      <c r="G314" s="25">
        <v>233</v>
      </c>
      <c r="H314" s="25">
        <v>220</v>
      </c>
      <c r="I314" s="25">
        <v>236</v>
      </c>
      <c r="J314">
        <v>0</v>
      </c>
      <c r="K314" s="34"/>
      <c r="M314" s="38">
        <f t="shared" si="93"/>
        <v>42308</v>
      </c>
      <c r="N314" s="25">
        <f t="shared" si="92"/>
        <v>242</v>
      </c>
      <c r="O314" s="25">
        <f t="shared" si="91"/>
        <v>6</v>
      </c>
      <c r="P314" s="25">
        <f t="shared" si="89"/>
        <v>2015</v>
      </c>
      <c r="Q314" s="25">
        <v>44</v>
      </c>
    </row>
    <row r="315" spans="1:17" x14ac:dyDescent="0.25">
      <c r="A315" s="38">
        <f t="shared" si="87"/>
        <v>44138</v>
      </c>
      <c r="B315" s="25">
        <f t="shared" si="88"/>
        <v>3</v>
      </c>
      <c r="C315" s="25">
        <f t="shared" si="90"/>
        <v>11</v>
      </c>
      <c r="D315" s="24" t="s">
        <v>2278</v>
      </c>
      <c r="E315" s="25">
        <v>252</v>
      </c>
      <c r="F315" s="25">
        <v>239</v>
      </c>
      <c r="G315" s="25">
        <v>242</v>
      </c>
      <c r="H315" s="25">
        <v>270</v>
      </c>
      <c r="I315" s="25">
        <v>243</v>
      </c>
      <c r="J315">
        <v>0</v>
      </c>
      <c r="K315" s="34"/>
      <c r="M315" s="38">
        <f t="shared" si="93"/>
        <v>42309</v>
      </c>
      <c r="N315" s="25">
        <f t="shared" si="92"/>
        <v>242</v>
      </c>
      <c r="O315" s="25">
        <f t="shared" si="91"/>
        <v>7</v>
      </c>
      <c r="P315" s="25">
        <f t="shared" si="89"/>
        <v>2015</v>
      </c>
      <c r="Q315" s="25">
        <v>44</v>
      </c>
    </row>
    <row r="316" spans="1:17" x14ac:dyDescent="0.25">
      <c r="A316" s="38">
        <f t="shared" si="87"/>
        <v>44139</v>
      </c>
      <c r="B316" s="25">
        <f t="shared" si="88"/>
        <v>4</v>
      </c>
      <c r="C316" s="25">
        <f t="shared" si="90"/>
        <v>11</v>
      </c>
      <c r="D316" s="24" t="s">
        <v>2279</v>
      </c>
      <c r="E316" s="25">
        <v>233</v>
      </c>
      <c r="F316" s="25">
        <v>232</v>
      </c>
      <c r="G316" s="25">
        <v>266</v>
      </c>
      <c r="H316" s="25">
        <v>226</v>
      </c>
      <c r="I316" s="25">
        <v>235</v>
      </c>
      <c r="J316">
        <v>0</v>
      </c>
      <c r="K316" s="34"/>
      <c r="M316" s="38">
        <f t="shared" si="93"/>
        <v>42310</v>
      </c>
      <c r="N316" s="25">
        <f t="shared" si="92"/>
        <v>212</v>
      </c>
      <c r="O316" s="25">
        <f t="shared" si="91"/>
        <v>1</v>
      </c>
      <c r="P316" s="25">
        <f t="shared" si="89"/>
        <v>2015</v>
      </c>
      <c r="Q316" s="25">
        <v>45</v>
      </c>
    </row>
    <row r="317" spans="1:17" x14ac:dyDescent="0.25">
      <c r="A317" s="38">
        <f t="shared" si="87"/>
        <v>44140</v>
      </c>
      <c r="B317" s="25">
        <f t="shared" si="88"/>
        <v>5</v>
      </c>
      <c r="C317" s="25">
        <f t="shared" si="90"/>
        <v>11</v>
      </c>
      <c r="D317" s="24" t="s">
        <v>2280</v>
      </c>
      <c r="E317" s="25">
        <v>224</v>
      </c>
      <c r="F317" s="25">
        <v>262</v>
      </c>
      <c r="G317" s="25">
        <v>254</v>
      </c>
      <c r="H317" s="25">
        <v>207</v>
      </c>
      <c r="I317" s="25">
        <v>234</v>
      </c>
      <c r="J317">
        <v>0</v>
      </c>
      <c r="K317" s="34"/>
      <c r="M317" s="38">
        <f t="shared" si="93"/>
        <v>42311</v>
      </c>
      <c r="N317" s="25">
        <f t="shared" si="92"/>
        <v>252</v>
      </c>
      <c r="O317" s="25">
        <f t="shared" si="91"/>
        <v>2</v>
      </c>
      <c r="P317" s="25">
        <f t="shared" si="89"/>
        <v>2015</v>
      </c>
      <c r="Q317" s="25">
        <v>45</v>
      </c>
    </row>
    <row r="318" spans="1:17" x14ac:dyDescent="0.25">
      <c r="A318" s="38">
        <f t="shared" si="87"/>
        <v>44141</v>
      </c>
      <c r="B318" s="25">
        <f t="shared" si="88"/>
        <v>6</v>
      </c>
      <c r="C318" s="25">
        <f t="shared" si="90"/>
        <v>11</v>
      </c>
      <c r="D318" s="24" t="s">
        <v>2281</v>
      </c>
      <c r="E318" s="25">
        <v>231</v>
      </c>
      <c r="F318" s="25">
        <v>233</v>
      </c>
      <c r="G318" s="25">
        <v>209</v>
      </c>
      <c r="H318" s="25">
        <v>264</v>
      </c>
      <c r="I318" s="25">
        <v>234</v>
      </c>
      <c r="J318">
        <v>0</v>
      </c>
      <c r="K318" s="34"/>
      <c r="M318" s="38">
        <f t="shared" si="93"/>
        <v>42312</v>
      </c>
      <c r="N318" s="25">
        <f t="shared" si="92"/>
        <v>233</v>
      </c>
      <c r="O318" s="25">
        <f t="shared" si="91"/>
        <v>3</v>
      </c>
      <c r="P318" s="25">
        <f t="shared" si="89"/>
        <v>2015</v>
      </c>
      <c r="Q318" s="25">
        <v>45</v>
      </c>
    </row>
    <row r="319" spans="1:17" x14ac:dyDescent="0.25">
      <c r="A319" s="38">
        <f t="shared" si="87"/>
        <v>44142</v>
      </c>
      <c r="B319" s="25">
        <f t="shared" si="88"/>
        <v>7</v>
      </c>
      <c r="C319" s="25">
        <f t="shared" si="90"/>
        <v>11</v>
      </c>
      <c r="D319" s="24" t="s">
        <v>2282</v>
      </c>
      <c r="E319" s="25">
        <v>251</v>
      </c>
      <c r="F319" s="25">
        <v>257</v>
      </c>
      <c r="G319" s="25">
        <v>191</v>
      </c>
      <c r="H319" s="25">
        <v>253</v>
      </c>
      <c r="I319" s="25">
        <v>241</v>
      </c>
      <c r="J319">
        <v>0</v>
      </c>
      <c r="K319" s="34"/>
      <c r="M319" s="38">
        <f t="shared" si="93"/>
        <v>42313</v>
      </c>
      <c r="N319" s="25">
        <f t="shared" si="92"/>
        <v>224</v>
      </c>
      <c r="O319" s="25">
        <f t="shared" si="91"/>
        <v>4</v>
      </c>
      <c r="P319" s="25">
        <f t="shared" si="89"/>
        <v>2015</v>
      </c>
      <c r="Q319" s="25">
        <v>45</v>
      </c>
    </row>
    <row r="320" spans="1:17" x14ac:dyDescent="0.25">
      <c r="A320" s="38">
        <f t="shared" si="87"/>
        <v>44143</v>
      </c>
      <c r="B320" s="25">
        <f t="shared" si="88"/>
        <v>8</v>
      </c>
      <c r="C320" s="25">
        <f t="shared" si="90"/>
        <v>11</v>
      </c>
      <c r="D320" s="24" t="s">
        <v>2283</v>
      </c>
      <c r="E320" s="25">
        <v>249</v>
      </c>
      <c r="F320" s="25">
        <v>241</v>
      </c>
      <c r="G320" s="25">
        <v>227</v>
      </c>
      <c r="H320" s="25">
        <v>223</v>
      </c>
      <c r="I320" s="25">
        <v>273</v>
      </c>
      <c r="J320">
        <v>0</v>
      </c>
      <c r="K320" s="34"/>
      <c r="M320" s="38">
        <f t="shared" si="93"/>
        <v>42314</v>
      </c>
      <c r="N320" s="25">
        <f t="shared" si="92"/>
        <v>231</v>
      </c>
      <c r="O320" s="25">
        <f t="shared" si="91"/>
        <v>5</v>
      </c>
      <c r="P320" s="25">
        <f t="shared" si="89"/>
        <v>2015</v>
      </c>
      <c r="Q320" s="25">
        <v>45</v>
      </c>
    </row>
    <row r="321" spans="1:17" x14ac:dyDescent="0.25">
      <c r="A321" s="38">
        <f t="shared" si="87"/>
        <v>44144</v>
      </c>
      <c r="B321" s="25">
        <f t="shared" si="88"/>
        <v>9</v>
      </c>
      <c r="C321" s="25">
        <f t="shared" si="90"/>
        <v>11</v>
      </c>
      <c r="D321" s="24" t="s">
        <v>2284</v>
      </c>
      <c r="E321" s="25">
        <v>233</v>
      </c>
      <c r="F321" s="25">
        <v>228</v>
      </c>
      <c r="G321" s="25">
        <v>260</v>
      </c>
      <c r="H321" s="25">
        <v>229</v>
      </c>
      <c r="I321" s="25">
        <v>245</v>
      </c>
      <c r="J321">
        <v>0</v>
      </c>
      <c r="K321" s="34"/>
      <c r="M321" s="38">
        <f t="shared" si="93"/>
        <v>42315</v>
      </c>
      <c r="N321" s="25">
        <f t="shared" si="92"/>
        <v>251</v>
      </c>
      <c r="O321" s="25">
        <f t="shared" si="91"/>
        <v>6</v>
      </c>
      <c r="P321" s="25">
        <f t="shared" si="89"/>
        <v>2015</v>
      </c>
      <c r="Q321" s="25">
        <v>45</v>
      </c>
    </row>
    <row r="322" spans="1:17" x14ac:dyDescent="0.25">
      <c r="A322" s="38">
        <f t="shared" si="87"/>
        <v>44145</v>
      </c>
      <c r="B322" s="25">
        <f t="shared" si="88"/>
        <v>10</v>
      </c>
      <c r="C322" s="25">
        <f t="shared" si="90"/>
        <v>11</v>
      </c>
      <c r="D322" s="24" t="s">
        <v>2285</v>
      </c>
      <c r="E322" s="25">
        <v>266</v>
      </c>
      <c r="F322" s="25">
        <v>245</v>
      </c>
      <c r="G322" s="25">
        <v>251</v>
      </c>
      <c r="H322" s="25">
        <v>234</v>
      </c>
      <c r="I322" s="25">
        <v>236</v>
      </c>
      <c r="J322">
        <v>0</v>
      </c>
      <c r="K322" s="34"/>
      <c r="M322" s="38">
        <f t="shared" si="93"/>
        <v>42316</v>
      </c>
      <c r="N322" s="25">
        <f t="shared" si="92"/>
        <v>249</v>
      </c>
      <c r="O322" s="25">
        <f t="shared" si="91"/>
        <v>7</v>
      </c>
      <c r="P322" s="25">
        <f t="shared" si="89"/>
        <v>2015</v>
      </c>
      <c r="Q322" s="25">
        <v>45</v>
      </c>
    </row>
    <row r="323" spans="1:17" x14ac:dyDescent="0.25">
      <c r="A323" s="38">
        <f t="shared" si="87"/>
        <v>44146</v>
      </c>
      <c r="B323" s="25">
        <f t="shared" si="88"/>
        <v>11</v>
      </c>
      <c r="C323" s="25">
        <f t="shared" si="90"/>
        <v>11</v>
      </c>
      <c r="D323" s="24" t="s">
        <v>2286</v>
      </c>
      <c r="E323" s="25">
        <v>267</v>
      </c>
      <c r="F323" s="25">
        <v>249</v>
      </c>
      <c r="G323" s="25">
        <v>225</v>
      </c>
      <c r="H323" s="25">
        <v>230</v>
      </c>
      <c r="I323" s="25">
        <v>238</v>
      </c>
      <c r="J323">
        <v>0</v>
      </c>
      <c r="K323" s="34"/>
      <c r="M323" s="38">
        <f t="shared" si="93"/>
        <v>42317</v>
      </c>
      <c r="N323" s="25">
        <f t="shared" si="92"/>
        <v>233</v>
      </c>
      <c r="O323" s="25">
        <f t="shared" si="91"/>
        <v>1</v>
      </c>
      <c r="P323" s="25">
        <f t="shared" si="89"/>
        <v>2015</v>
      </c>
      <c r="Q323" s="25">
        <v>46</v>
      </c>
    </row>
    <row r="324" spans="1:17" x14ac:dyDescent="0.25">
      <c r="A324" s="38">
        <f t="shared" si="87"/>
        <v>44147</v>
      </c>
      <c r="B324" s="25">
        <f t="shared" si="88"/>
        <v>12</v>
      </c>
      <c r="C324" s="25">
        <f t="shared" si="90"/>
        <v>11</v>
      </c>
      <c r="D324" s="24" t="s">
        <v>2287</v>
      </c>
      <c r="E324" s="25">
        <v>209</v>
      </c>
      <c r="F324" s="25">
        <v>247</v>
      </c>
      <c r="G324" s="25">
        <v>245</v>
      </c>
      <c r="H324" s="25">
        <v>220</v>
      </c>
      <c r="I324" s="25">
        <v>247</v>
      </c>
      <c r="J324">
        <v>0</v>
      </c>
      <c r="K324" s="34"/>
      <c r="M324" s="38">
        <f t="shared" si="93"/>
        <v>42318</v>
      </c>
      <c r="N324" s="25">
        <f t="shared" si="92"/>
        <v>266</v>
      </c>
      <c r="O324" s="25">
        <f t="shared" si="91"/>
        <v>2</v>
      </c>
      <c r="P324" s="25">
        <f t="shared" si="89"/>
        <v>2015</v>
      </c>
      <c r="Q324" s="25">
        <v>46</v>
      </c>
    </row>
    <row r="325" spans="1:17" x14ac:dyDescent="0.25">
      <c r="A325" s="38">
        <f t="shared" si="87"/>
        <v>44148</v>
      </c>
      <c r="B325" s="25">
        <f t="shared" si="88"/>
        <v>13</v>
      </c>
      <c r="C325" s="25">
        <f t="shared" si="90"/>
        <v>11</v>
      </c>
      <c r="D325" s="24" t="s">
        <v>2288</v>
      </c>
      <c r="E325" s="25">
        <v>253</v>
      </c>
      <c r="F325" s="25">
        <v>250</v>
      </c>
      <c r="G325" s="25">
        <v>264</v>
      </c>
      <c r="H325" s="25">
        <v>222</v>
      </c>
      <c r="I325" s="25">
        <v>249</v>
      </c>
      <c r="J325">
        <v>0</v>
      </c>
      <c r="K325" s="34"/>
      <c r="M325" s="38">
        <f t="shared" si="93"/>
        <v>42319</v>
      </c>
      <c r="N325" s="25">
        <f t="shared" si="92"/>
        <v>267</v>
      </c>
      <c r="O325" s="25">
        <f t="shared" si="91"/>
        <v>3</v>
      </c>
      <c r="P325" s="25">
        <f t="shared" si="89"/>
        <v>2015</v>
      </c>
      <c r="Q325" s="25">
        <v>46</v>
      </c>
    </row>
    <row r="326" spans="1:17" x14ac:dyDescent="0.25">
      <c r="A326" s="38">
        <f t="shared" si="87"/>
        <v>44149</v>
      </c>
      <c r="B326" s="25">
        <f t="shared" si="88"/>
        <v>14</v>
      </c>
      <c r="C326" s="25">
        <f t="shared" si="90"/>
        <v>11</v>
      </c>
      <c r="D326" s="24" t="s">
        <v>2289</v>
      </c>
      <c r="E326" s="25">
        <v>245</v>
      </c>
      <c r="F326" s="25">
        <v>265</v>
      </c>
      <c r="G326" s="25">
        <v>249</v>
      </c>
      <c r="H326" s="25">
        <v>207</v>
      </c>
      <c r="I326" s="25">
        <v>248</v>
      </c>
      <c r="J326">
        <v>0</v>
      </c>
      <c r="K326" s="34"/>
      <c r="M326" s="38">
        <f t="shared" si="93"/>
        <v>42320</v>
      </c>
      <c r="N326" s="25">
        <f t="shared" si="92"/>
        <v>209</v>
      </c>
      <c r="O326" s="25">
        <f t="shared" si="91"/>
        <v>4</v>
      </c>
      <c r="P326" s="25">
        <f t="shared" si="89"/>
        <v>2015</v>
      </c>
      <c r="Q326" s="25">
        <v>46</v>
      </c>
    </row>
    <row r="327" spans="1:17" x14ac:dyDescent="0.25">
      <c r="A327" s="38">
        <f t="shared" si="87"/>
        <v>44150</v>
      </c>
      <c r="B327" s="25">
        <f t="shared" si="88"/>
        <v>15</v>
      </c>
      <c r="C327" s="25">
        <f t="shared" si="90"/>
        <v>11</v>
      </c>
      <c r="D327" s="24" t="s">
        <v>2290</v>
      </c>
      <c r="E327" s="25">
        <v>237</v>
      </c>
      <c r="F327" s="25">
        <v>242</v>
      </c>
      <c r="G327" s="25">
        <v>271</v>
      </c>
      <c r="H327" s="25">
        <v>225</v>
      </c>
      <c r="I327" s="25">
        <v>251</v>
      </c>
      <c r="J327">
        <v>0</v>
      </c>
      <c r="K327" s="34"/>
      <c r="M327" s="38">
        <f t="shared" si="93"/>
        <v>42321</v>
      </c>
      <c r="N327" s="25">
        <f t="shared" si="92"/>
        <v>253</v>
      </c>
      <c r="O327" s="25">
        <f t="shared" si="91"/>
        <v>5</v>
      </c>
      <c r="P327" s="25">
        <f t="shared" si="89"/>
        <v>2015</v>
      </c>
      <c r="Q327" s="25">
        <v>46</v>
      </c>
    </row>
    <row r="328" spans="1:17" x14ac:dyDescent="0.25">
      <c r="A328" s="38">
        <f t="shared" si="87"/>
        <v>44151</v>
      </c>
      <c r="B328" s="25">
        <f t="shared" si="88"/>
        <v>16</v>
      </c>
      <c r="C328" s="25">
        <f t="shared" si="90"/>
        <v>11</v>
      </c>
      <c r="D328" s="24" t="s">
        <v>2291</v>
      </c>
      <c r="E328" s="25">
        <v>222</v>
      </c>
      <c r="F328" s="25">
        <v>255</v>
      </c>
      <c r="G328" s="25">
        <v>237</v>
      </c>
      <c r="H328" s="25">
        <v>209</v>
      </c>
      <c r="I328" s="25">
        <v>214</v>
      </c>
      <c r="J328">
        <v>0</v>
      </c>
      <c r="K328" s="34"/>
      <c r="M328" s="38">
        <f t="shared" si="93"/>
        <v>42322</v>
      </c>
      <c r="N328" s="25">
        <f t="shared" si="92"/>
        <v>245</v>
      </c>
      <c r="O328" s="25">
        <f t="shared" si="91"/>
        <v>6</v>
      </c>
      <c r="P328" s="25">
        <f t="shared" si="89"/>
        <v>2015</v>
      </c>
      <c r="Q328" s="25">
        <v>46</v>
      </c>
    </row>
    <row r="329" spans="1:17" x14ac:dyDescent="0.25">
      <c r="A329" s="38">
        <f t="shared" ref="A329:A374" si="94">DATE(2020,C329,B329)</f>
        <v>44152</v>
      </c>
      <c r="B329" s="25">
        <f t="shared" ref="B329:B374" si="95">VALUE(TRIM(LEFT(D329,2)))</f>
        <v>17</v>
      </c>
      <c r="C329" s="25">
        <f t="shared" si="90"/>
        <v>11</v>
      </c>
      <c r="D329" s="24" t="s">
        <v>2292</v>
      </c>
      <c r="E329" s="25">
        <v>247</v>
      </c>
      <c r="F329" s="25">
        <v>260</v>
      </c>
      <c r="G329" s="25">
        <v>250</v>
      </c>
      <c r="H329" s="25">
        <v>214</v>
      </c>
      <c r="I329" s="25">
        <v>227</v>
      </c>
      <c r="J329">
        <v>0</v>
      </c>
      <c r="K329" s="34"/>
      <c r="M329" s="38">
        <f t="shared" si="93"/>
        <v>42323</v>
      </c>
      <c r="N329" s="25">
        <f t="shared" si="92"/>
        <v>237</v>
      </c>
      <c r="O329" s="25">
        <f t="shared" si="91"/>
        <v>7</v>
      </c>
      <c r="P329" s="25">
        <f t="shared" ref="P329:P392" si="96">IF(O329=1,YEAR($M332),P328)</f>
        <v>2015</v>
      </c>
      <c r="Q329" s="25">
        <v>46</v>
      </c>
    </row>
    <row r="330" spans="1:17" x14ac:dyDescent="0.25">
      <c r="A330" s="38">
        <f t="shared" si="94"/>
        <v>44153</v>
      </c>
      <c r="B330" s="25">
        <f t="shared" si="95"/>
        <v>18</v>
      </c>
      <c r="C330" s="25">
        <f t="shared" ref="C330:C374" si="97">C329</f>
        <v>11</v>
      </c>
      <c r="D330" s="24" t="s">
        <v>2293</v>
      </c>
      <c r="E330" s="25">
        <v>251</v>
      </c>
      <c r="F330" s="25">
        <v>260</v>
      </c>
      <c r="G330" s="25">
        <v>242</v>
      </c>
      <c r="H330" s="25">
        <v>244</v>
      </c>
      <c r="I330" s="25">
        <v>246</v>
      </c>
      <c r="J330">
        <v>0</v>
      </c>
      <c r="K330" s="34"/>
      <c r="M330" s="38">
        <f t="shared" si="93"/>
        <v>42324</v>
      </c>
      <c r="N330" s="25">
        <f t="shared" si="92"/>
        <v>222</v>
      </c>
      <c r="O330" s="25">
        <f t="shared" ref="O330:O393" si="98">MOD(O329,7)+1</f>
        <v>1</v>
      </c>
      <c r="P330" s="25">
        <f t="shared" si="96"/>
        <v>2015</v>
      </c>
      <c r="Q330" s="25">
        <v>47</v>
      </c>
    </row>
    <row r="331" spans="1:17" x14ac:dyDescent="0.25">
      <c r="A331" s="38">
        <f t="shared" si="94"/>
        <v>44154</v>
      </c>
      <c r="B331" s="25">
        <f t="shared" si="95"/>
        <v>19</v>
      </c>
      <c r="C331" s="25">
        <f t="shared" si="97"/>
        <v>11</v>
      </c>
      <c r="D331" s="24" t="s">
        <v>2294</v>
      </c>
      <c r="E331" s="25">
        <v>214</v>
      </c>
      <c r="F331" s="25">
        <v>232</v>
      </c>
      <c r="G331" s="25">
        <v>240</v>
      </c>
      <c r="H331" s="25">
        <v>193</v>
      </c>
      <c r="I331" s="25">
        <v>238</v>
      </c>
      <c r="J331">
        <v>0</v>
      </c>
      <c r="K331" s="34"/>
      <c r="M331" s="38">
        <f t="shared" si="93"/>
        <v>42325</v>
      </c>
      <c r="N331" s="25">
        <f t="shared" ref="N331:N394" si="99">VLOOKUP(DATE(2020,MONTH($M331),DAY($M331)),$A$8:$K$374,YEAR($M331)-2010,FALSE)</f>
        <v>247</v>
      </c>
      <c r="O331" s="25">
        <f t="shared" si="98"/>
        <v>2</v>
      </c>
      <c r="P331" s="25">
        <f t="shared" si="96"/>
        <v>2015</v>
      </c>
      <c r="Q331" s="25">
        <v>47</v>
      </c>
    </row>
    <row r="332" spans="1:17" x14ac:dyDescent="0.25">
      <c r="A332" s="38">
        <f t="shared" si="94"/>
        <v>44155</v>
      </c>
      <c r="B332" s="25">
        <f t="shared" si="95"/>
        <v>20</v>
      </c>
      <c r="C332" s="25">
        <f t="shared" si="97"/>
        <v>11</v>
      </c>
      <c r="D332" s="24" t="s">
        <v>2295</v>
      </c>
      <c r="E332" s="25">
        <v>255</v>
      </c>
      <c r="F332" s="25">
        <v>257</v>
      </c>
      <c r="G332" s="25">
        <v>247</v>
      </c>
      <c r="H332" s="25">
        <v>221</v>
      </c>
      <c r="I332" s="25">
        <v>263</v>
      </c>
      <c r="J332">
        <v>0</v>
      </c>
      <c r="K332" s="34"/>
      <c r="M332" s="38">
        <f t="shared" si="93"/>
        <v>42326</v>
      </c>
      <c r="N332" s="25">
        <f t="shared" si="99"/>
        <v>251</v>
      </c>
      <c r="O332" s="25">
        <f t="shared" si="98"/>
        <v>3</v>
      </c>
      <c r="P332" s="25">
        <f t="shared" si="96"/>
        <v>2015</v>
      </c>
      <c r="Q332" s="25">
        <v>47</v>
      </c>
    </row>
    <row r="333" spans="1:17" x14ac:dyDescent="0.25">
      <c r="A333" s="38">
        <f t="shared" si="94"/>
        <v>44156</v>
      </c>
      <c r="B333" s="25">
        <f t="shared" si="95"/>
        <v>21</v>
      </c>
      <c r="C333" s="25">
        <f t="shared" si="97"/>
        <v>11</v>
      </c>
      <c r="D333" s="24" t="s">
        <v>2296</v>
      </c>
      <c r="E333" s="25">
        <v>270</v>
      </c>
      <c r="F333" s="25">
        <v>209</v>
      </c>
      <c r="G333" s="25">
        <v>239</v>
      </c>
      <c r="H333" s="25">
        <v>203</v>
      </c>
      <c r="I333" s="25">
        <v>213</v>
      </c>
      <c r="J333">
        <v>0</v>
      </c>
      <c r="K333" s="34"/>
      <c r="M333" s="38">
        <f t="shared" ref="M333:M396" si="100">M332+1</f>
        <v>42327</v>
      </c>
      <c r="N333" s="25">
        <f t="shared" si="99"/>
        <v>214</v>
      </c>
      <c r="O333" s="25">
        <f t="shared" si="98"/>
        <v>4</v>
      </c>
      <c r="P333" s="25">
        <f t="shared" si="96"/>
        <v>2015</v>
      </c>
      <c r="Q333" s="25">
        <v>47</v>
      </c>
    </row>
    <row r="334" spans="1:17" x14ac:dyDescent="0.25">
      <c r="A334" s="38">
        <f t="shared" si="94"/>
        <v>44157</v>
      </c>
      <c r="B334" s="25">
        <f t="shared" si="95"/>
        <v>22</v>
      </c>
      <c r="C334" s="25">
        <f t="shared" si="97"/>
        <v>11</v>
      </c>
      <c r="D334" s="24" t="s">
        <v>2297</v>
      </c>
      <c r="E334" s="25">
        <v>219</v>
      </c>
      <c r="F334" s="25">
        <v>264</v>
      </c>
      <c r="G334" s="25">
        <v>249</v>
      </c>
      <c r="H334" s="25">
        <v>241</v>
      </c>
      <c r="I334" s="25">
        <v>264</v>
      </c>
      <c r="J334">
        <v>0</v>
      </c>
      <c r="K334" s="34"/>
      <c r="M334" s="38">
        <f t="shared" si="100"/>
        <v>42328</v>
      </c>
      <c r="N334" s="25">
        <f t="shared" si="99"/>
        <v>255</v>
      </c>
      <c r="O334" s="25">
        <f t="shared" si="98"/>
        <v>5</v>
      </c>
      <c r="P334" s="25">
        <f t="shared" si="96"/>
        <v>2015</v>
      </c>
      <c r="Q334" s="25">
        <v>47</v>
      </c>
    </row>
    <row r="335" spans="1:17" x14ac:dyDescent="0.25">
      <c r="A335" s="38">
        <f t="shared" si="94"/>
        <v>44158</v>
      </c>
      <c r="B335" s="25">
        <f t="shared" si="95"/>
        <v>23</v>
      </c>
      <c r="C335" s="25">
        <f t="shared" si="97"/>
        <v>11</v>
      </c>
      <c r="D335" s="24" t="s">
        <v>2298</v>
      </c>
      <c r="E335" s="25">
        <v>233</v>
      </c>
      <c r="F335" s="25">
        <v>263</v>
      </c>
      <c r="G335" s="25">
        <v>250</v>
      </c>
      <c r="H335" s="25">
        <v>238</v>
      </c>
      <c r="I335" s="25">
        <v>264</v>
      </c>
      <c r="J335">
        <v>0</v>
      </c>
      <c r="K335" s="34"/>
      <c r="M335" s="38">
        <f t="shared" si="100"/>
        <v>42329</v>
      </c>
      <c r="N335" s="25">
        <f t="shared" si="99"/>
        <v>270</v>
      </c>
      <c r="O335" s="25">
        <f t="shared" si="98"/>
        <v>6</v>
      </c>
      <c r="P335" s="25">
        <f t="shared" si="96"/>
        <v>2015</v>
      </c>
      <c r="Q335" s="25">
        <v>47</v>
      </c>
    </row>
    <row r="336" spans="1:17" x14ac:dyDescent="0.25">
      <c r="A336" s="38">
        <f t="shared" si="94"/>
        <v>44159</v>
      </c>
      <c r="B336" s="25">
        <f t="shared" si="95"/>
        <v>24</v>
      </c>
      <c r="C336" s="25">
        <f t="shared" si="97"/>
        <v>11</v>
      </c>
      <c r="D336" s="24" t="s">
        <v>2299</v>
      </c>
      <c r="E336" s="25">
        <v>251</v>
      </c>
      <c r="F336" s="25">
        <v>254</v>
      </c>
      <c r="G336" s="25">
        <v>238</v>
      </c>
      <c r="H336" s="25">
        <v>212</v>
      </c>
      <c r="I336" s="25">
        <v>224</v>
      </c>
      <c r="J336">
        <v>0</v>
      </c>
      <c r="K336" s="34"/>
      <c r="M336" s="38">
        <f t="shared" si="100"/>
        <v>42330</v>
      </c>
      <c r="N336" s="25">
        <f t="shared" si="99"/>
        <v>219</v>
      </c>
      <c r="O336" s="25">
        <f t="shared" si="98"/>
        <v>7</v>
      </c>
      <c r="P336" s="25">
        <f t="shared" si="96"/>
        <v>2015</v>
      </c>
      <c r="Q336" s="25">
        <v>47</v>
      </c>
    </row>
    <row r="337" spans="1:17" x14ac:dyDescent="0.25">
      <c r="A337" s="38">
        <f t="shared" si="94"/>
        <v>44160</v>
      </c>
      <c r="B337" s="25">
        <f t="shared" si="95"/>
        <v>25</v>
      </c>
      <c r="C337" s="25">
        <f t="shared" si="97"/>
        <v>11</v>
      </c>
      <c r="D337" s="24" t="s">
        <v>2300</v>
      </c>
      <c r="E337" s="25">
        <v>241</v>
      </c>
      <c r="F337" s="25">
        <v>228</v>
      </c>
      <c r="G337" s="25">
        <v>234</v>
      </c>
      <c r="H337" s="25">
        <v>226</v>
      </c>
      <c r="I337" s="25">
        <v>241</v>
      </c>
      <c r="J337">
        <v>0</v>
      </c>
      <c r="K337" s="34"/>
      <c r="M337" s="38">
        <f t="shared" si="100"/>
        <v>42331</v>
      </c>
      <c r="N337" s="25">
        <f t="shared" si="99"/>
        <v>233</v>
      </c>
      <c r="O337" s="25">
        <f t="shared" si="98"/>
        <v>1</v>
      </c>
      <c r="P337" s="25">
        <f t="shared" si="96"/>
        <v>2015</v>
      </c>
      <c r="Q337" s="25">
        <v>48</v>
      </c>
    </row>
    <row r="338" spans="1:17" x14ac:dyDescent="0.25">
      <c r="A338" s="38">
        <f t="shared" si="94"/>
        <v>44161</v>
      </c>
      <c r="B338" s="25">
        <f t="shared" si="95"/>
        <v>26</v>
      </c>
      <c r="C338" s="25">
        <f t="shared" si="97"/>
        <v>11</v>
      </c>
      <c r="D338" s="24" t="s">
        <v>2301</v>
      </c>
      <c r="E338" s="25">
        <v>254</v>
      </c>
      <c r="F338" s="25">
        <v>239</v>
      </c>
      <c r="G338" s="25">
        <v>243</v>
      </c>
      <c r="H338" s="25">
        <v>261</v>
      </c>
      <c r="I338" s="25">
        <v>250</v>
      </c>
      <c r="J338">
        <v>0</v>
      </c>
      <c r="K338" s="34"/>
      <c r="M338" s="38">
        <f t="shared" si="100"/>
        <v>42332</v>
      </c>
      <c r="N338" s="25">
        <f t="shared" si="99"/>
        <v>251</v>
      </c>
      <c r="O338" s="25">
        <f t="shared" si="98"/>
        <v>2</v>
      </c>
      <c r="P338" s="25">
        <f t="shared" si="96"/>
        <v>2015</v>
      </c>
      <c r="Q338" s="25">
        <v>48</v>
      </c>
    </row>
    <row r="339" spans="1:17" x14ac:dyDescent="0.25">
      <c r="A339" s="38">
        <f t="shared" si="94"/>
        <v>44162</v>
      </c>
      <c r="B339" s="25">
        <f t="shared" si="95"/>
        <v>27</v>
      </c>
      <c r="C339" s="25">
        <f t="shared" si="97"/>
        <v>11</v>
      </c>
      <c r="D339" s="24" t="s">
        <v>2302</v>
      </c>
      <c r="E339" s="25">
        <v>240</v>
      </c>
      <c r="F339" s="25">
        <v>245</v>
      </c>
      <c r="G339" s="25">
        <v>242</v>
      </c>
      <c r="H339" s="25">
        <v>249</v>
      </c>
      <c r="I339" s="25">
        <v>245</v>
      </c>
      <c r="J339">
        <v>0</v>
      </c>
      <c r="K339" s="34"/>
      <c r="M339" s="38">
        <f t="shared" si="100"/>
        <v>42333</v>
      </c>
      <c r="N339" s="25">
        <f t="shared" si="99"/>
        <v>241</v>
      </c>
      <c r="O339" s="25">
        <f t="shared" si="98"/>
        <v>3</v>
      </c>
      <c r="P339" s="25">
        <f t="shared" si="96"/>
        <v>2015</v>
      </c>
      <c r="Q339" s="25">
        <v>48</v>
      </c>
    </row>
    <row r="340" spans="1:17" x14ac:dyDescent="0.25">
      <c r="A340" s="38">
        <f t="shared" si="94"/>
        <v>44163</v>
      </c>
      <c r="B340" s="25">
        <f t="shared" si="95"/>
        <v>28</v>
      </c>
      <c r="C340" s="25">
        <f t="shared" si="97"/>
        <v>11</v>
      </c>
      <c r="D340" s="24" t="s">
        <v>2303</v>
      </c>
      <c r="E340" s="25">
        <v>252</v>
      </c>
      <c r="F340" s="25">
        <v>269</v>
      </c>
      <c r="G340" s="25">
        <v>248</v>
      </c>
      <c r="H340" s="25">
        <v>249</v>
      </c>
      <c r="I340" s="25">
        <v>243</v>
      </c>
      <c r="J340">
        <v>0</v>
      </c>
      <c r="K340" s="34"/>
      <c r="M340" s="38">
        <f t="shared" si="100"/>
        <v>42334</v>
      </c>
      <c r="N340" s="25">
        <f t="shared" si="99"/>
        <v>254</v>
      </c>
      <c r="O340" s="25">
        <f t="shared" si="98"/>
        <v>4</v>
      </c>
      <c r="P340" s="25">
        <f t="shared" si="96"/>
        <v>2015</v>
      </c>
      <c r="Q340" s="25">
        <v>48</v>
      </c>
    </row>
    <row r="341" spans="1:17" x14ac:dyDescent="0.25">
      <c r="A341" s="38">
        <f t="shared" si="94"/>
        <v>44164</v>
      </c>
      <c r="B341" s="25">
        <f t="shared" si="95"/>
        <v>29</v>
      </c>
      <c r="C341" s="25">
        <f t="shared" si="97"/>
        <v>11</v>
      </c>
      <c r="D341" s="24" t="s">
        <v>2304</v>
      </c>
      <c r="E341" s="25">
        <v>220</v>
      </c>
      <c r="F341" s="25">
        <v>233</v>
      </c>
      <c r="G341" s="25">
        <v>231</v>
      </c>
      <c r="H341" s="25">
        <v>226</v>
      </c>
      <c r="I341" s="25">
        <v>252</v>
      </c>
      <c r="J341">
        <v>0</v>
      </c>
      <c r="K341" s="34"/>
      <c r="M341" s="38">
        <f t="shared" si="100"/>
        <v>42335</v>
      </c>
      <c r="N341" s="25">
        <f t="shared" si="99"/>
        <v>240</v>
      </c>
      <c r="O341" s="25">
        <f t="shared" si="98"/>
        <v>5</v>
      </c>
      <c r="P341" s="25">
        <f t="shared" si="96"/>
        <v>2015</v>
      </c>
      <c r="Q341" s="25">
        <v>48</v>
      </c>
    </row>
    <row r="342" spans="1:17" x14ac:dyDescent="0.25">
      <c r="A342" s="38">
        <f t="shared" si="94"/>
        <v>44165</v>
      </c>
      <c r="B342" s="25">
        <f t="shared" si="95"/>
        <v>30</v>
      </c>
      <c r="C342" s="25">
        <f t="shared" si="97"/>
        <v>11</v>
      </c>
      <c r="D342" s="24" t="s">
        <v>2305</v>
      </c>
      <c r="E342" s="25">
        <v>246</v>
      </c>
      <c r="F342" s="25">
        <v>253</v>
      </c>
      <c r="G342" s="25">
        <v>256</v>
      </c>
      <c r="H342" s="25">
        <v>248</v>
      </c>
      <c r="I342" s="25">
        <v>218</v>
      </c>
      <c r="J342">
        <v>0</v>
      </c>
      <c r="K342" s="34"/>
      <c r="M342" s="38">
        <f t="shared" si="100"/>
        <v>42336</v>
      </c>
      <c r="N342" s="25">
        <f t="shared" si="99"/>
        <v>252</v>
      </c>
      <c r="O342" s="25">
        <f t="shared" si="98"/>
        <v>6</v>
      </c>
      <c r="P342" s="25">
        <f t="shared" si="96"/>
        <v>2015</v>
      </c>
      <c r="Q342" s="25">
        <v>48</v>
      </c>
    </row>
    <row r="343" spans="1:17" x14ac:dyDescent="0.25">
      <c r="A343" s="38">
        <f t="shared" si="94"/>
        <v>44166</v>
      </c>
      <c r="B343" s="25">
        <f t="shared" si="95"/>
        <v>1</v>
      </c>
      <c r="C343" s="25">
        <v>12</v>
      </c>
      <c r="D343" s="24" t="s">
        <v>2306</v>
      </c>
      <c r="E343" s="25">
        <v>236</v>
      </c>
      <c r="F343" s="25">
        <v>277</v>
      </c>
      <c r="G343" s="25">
        <v>264</v>
      </c>
      <c r="H343" s="25">
        <v>284</v>
      </c>
      <c r="I343" s="25">
        <v>239</v>
      </c>
      <c r="J343">
        <v>0</v>
      </c>
      <c r="K343" s="34"/>
      <c r="M343" s="38">
        <f t="shared" si="100"/>
        <v>42337</v>
      </c>
      <c r="N343" s="25">
        <f t="shared" si="99"/>
        <v>220</v>
      </c>
      <c r="O343" s="25">
        <f t="shared" si="98"/>
        <v>7</v>
      </c>
      <c r="P343" s="25">
        <f t="shared" si="96"/>
        <v>2015</v>
      </c>
      <c r="Q343" s="25">
        <v>48</v>
      </c>
    </row>
    <row r="344" spans="1:17" x14ac:dyDescent="0.25">
      <c r="A344" s="38">
        <f t="shared" si="94"/>
        <v>44167</v>
      </c>
      <c r="B344" s="25">
        <f t="shared" si="95"/>
        <v>2</v>
      </c>
      <c r="C344" s="25">
        <f t="shared" si="97"/>
        <v>12</v>
      </c>
      <c r="D344" s="24" t="s">
        <v>2307</v>
      </c>
      <c r="E344" s="25">
        <v>281</v>
      </c>
      <c r="F344" s="25">
        <v>275</v>
      </c>
      <c r="G344" s="25">
        <v>241</v>
      </c>
      <c r="H344" s="25">
        <v>263</v>
      </c>
      <c r="I344" s="25">
        <v>235</v>
      </c>
      <c r="J344">
        <v>0</v>
      </c>
      <c r="K344" s="34"/>
      <c r="M344" s="38">
        <f t="shared" si="100"/>
        <v>42338</v>
      </c>
      <c r="N344" s="25">
        <f t="shared" si="99"/>
        <v>246</v>
      </c>
      <c r="O344" s="25">
        <f t="shared" si="98"/>
        <v>1</v>
      </c>
      <c r="P344" s="25">
        <f t="shared" si="96"/>
        <v>2015</v>
      </c>
      <c r="Q344" s="25">
        <v>49</v>
      </c>
    </row>
    <row r="345" spans="1:17" x14ac:dyDescent="0.25">
      <c r="A345" s="38">
        <f t="shared" si="94"/>
        <v>44168</v>
      </c>
      <c r="B345" s="25">
        <f t="shared" si="95"/>
        <v>3</v>
      </c>
      <c r="C345" s="25">
        <f t="shared" si="97"/>
        <v>12</v>
      </c>
      <c r="D345" s="24" t="s">
        <v>2308</v>
      </c>
      <c r="E345" s="25">
        <v>258</v>
      </c>
      <c r="F345" s="25">
        <v>246</v>
      </c>
      <c r="G345" s="25">
        <v>258</v>
      </c>
      <c r="H345" s="25">
        <v>266</v>
      </c>
      <c r="I345" s="25">
        <v>246</v>
      </c>
      <c r="J345">
        <v>0</v>
      </c>
      <c r="K345" s="34"/>
      <c r="M345" s="38">
        <f t="shared" si="100"/>
        <v>42339</v>
      </c>
      <c r="N345" s="25">
        <f t="shared" si="99"/>
        <v>236</v>
      </c>
      <c r="O345" s="25">
        <f t="shared" si="98"/>
        <v>2</v>
      </c>
      <c r="P345" s="25">
        <f t="shared" si="96"/>
        <v>2015</v>
      </c>
      <c r="Q345" s="25">
        <v>49</v>
      </c>
    </row>
    <row r="346" spans="1:17" x14ac:dyDescent="0.25">
      <c r="A346" s="38">
        <f t="shared" si="94"/>
        <v>44169</v>
      </c>
      <c r="B346" s="25">
        <f t="shared" si="95"/>
        <v>4</v>
      </c>
      <c r="C346" s="25">
        <f t="shared" si="97"/>
        <v>12</v>
      </c>
      <c r="D346" s="24" t="s">
        <v>2309</v>
      </c>
      <c r="E346" s="25">
        <v>254</v>
      </c>
      <c r="F346" s="25">
        <v>237</v>
      </c>
      <c r="G346" s="25">
        <v>247</v>
      </c>
      <c r="H346" s="25">
        <v>243</v>
      </c>
      <c r="I346" s="25">
        <v>268</v>
      </c>
      <c r="J346">
        <v>0</v>
      </c>
      <c r="K346" s="34"/>
      <c r="M346" s="38">
        <f t="shared" si="100"/>
        <v>42340</v>
      </c>
      <c r="N346" s="25">
        <f t="shared" si="99"/>
        <v>281</v>
      </c>
      <c r="O346" s="25">
        <f t="shared" si="98"/>
        <v>3</v>
      </c>
      <c r="P346" s="25">
        <f t="shared" si="96"/>
        <v>2015</v>
      </c>
      <c r="Q346" s="25">
        <v>49</v>
      </c>
    </row>
    <row r="347" spans="1:17" x14ac:dyDescent="0.25">
      <c r="A347" s="38">
        <f t="shared" si="94"/>
        <v>44170</v>
      </c>
      <c r="B347" s="25">
        <f t="shared" si="95"/>
        <v>5</v>
      </c>
      <c r="C347" s="25">
        <f t="shared" si="97"/>
        <v>12</v>
      </c>
      <c r="D347" s="24" t="s">
        <v>2310</v>
      </c>
      <c r="E347" s="25">
        <v>281</v>
      </c>
      <c r="F347" s="25">
        <v>240</v>
      </c>
      <c r="G347" s="25">
        <v>247</v>
      </c>
      <c r="H347" s="25">
        <v>237</v>
      </c>
      <c r="I347" s="25">
        <v>273</v>
      </c>
      <c r="J347">
        <v>0</v>
      </c>
      <c r="K347" s="34"/>
      <c r="M347" s="38">
        <f t="shared" si="100"/>
        <v>42341</v>
      </c>
      <c r="N347" s="25">
        <f t="shared" si="99"/>
        <v>258</v>
      </c>
      <c r="O347" s="25">
        <f t="shared" si="98"/>
        <v>4</v>
      </c>
      <c r="P347" s="25">
        <f t="shared" si="96"/>
        <v>2015</v>
      </c>
      <c r="Q347" s="25">
        <v>49</v>
      </c>
    </row>
    <row r="348" spans="1:17" x14ac:dyDescent="0.25">
      <c r="A348" s="38">
        <f t="shared" si="94"/>
        <v>44171</v>
      </c>
      <c r="B348" s="25">
        <f t="shared" si="95"/>
        <v>6</v>
      </c>
      <c r="C348" s="25">
        <f t="shared" si="97"/>
        <v>12</v>
      </c>
      <c r="D348" s="24" t="s">
        <v>2311</v>
      </c>
      <c r="E348" s="25">
        <v>249</v>
      </c>
      <c r="F348" s="25">
        <v>242</v>
      </c>
      <c r="G348" s="25">
        <v>251</v>
      </c>
      <c r="H348" s="25">
        <v>237</v>
      </c>
      <c r="I348" s="25">
        <v>235</v>
      </c>
      <c r="J348">
        <v>0</v>
      </c>
      <c r="K348" s="34"/>
      <c r="M348" s="38">
        <f t="shared" si="100"/>
        <v>42342</v>
      </c>
      <c r="N348" s="25">
        <f t="shared" si="99"/>
        <v>254</v>
      </c>
      <c r="O348" s="25">
        <f t="shared" si="98"/>
        <v>5</v>
      </c>
      <c r="P348" s="25">
        <f t="shared" si="96"/>
        <v>2015</v>
      </c>
      <c r="Q348" s="25">
        <v>49</v>
      </c>
    </row>
    <row r="349" spans="1:17" x14ac:dyDescent="0.25">
      <c r="A349" s="38">
        <f t="shared" si="94"/>
        <v>44172</v>
      </c>
      <c r="B349" s="25">
        <f t="shared" si="95"/>
        <v>7</v>
      </c>
      <c r="C349" s="25">
        <f t="shared" si="97"/>
        <v>12</v>
      </c>
      <c r="D349" s="24" t="s">
        <v>2312</v>
      </c>
      <c r="E349" s="25">
        <v>244</v>
      </c>
      <c r="F349" s="25">
        <v>271</v>
      </c>
      <c r="G349" s="25">
        <v>270</v>
      </c>
      <c r="H349" s="25">
        <v>275</v>
      </c>
      <c r="I349" s="25">
        <v>243</v>
      </c>
      <c r="J349">
        <v>0</v>
      </c>
      <c r="K349" s="34"/>
      <c r="M349" s="38">
        <f t="shared" si="100"/>
        <v>42343</v>
      </c>
      <c r="N349" s="25">
        <f t="shared" si="99"/>
        <v>281</v>
      </c>
      <c r="O349" s="25">
        <f t="shared" si="98"/>
        <v>6</v>
      </c>
      <c r="P349" s="25">
        <f t="shared" si="96"/>
        <v>2015</v>
      </c>
      <c r="Q349" s="25">
        <v>49</v>
      </c>
    </row>
    <row r="350" spans="1:17" x14ac:dyDescent="0.25">
      <c r="A350" s="38">
        <f t="shared" si="94"/>
        <v>44173</v>
      </c>
      <c r="B350" s="25">
        <f t="shared" si="95"/>
        <v>8</v>
      </c>
      <c r="C350" s="25">
        <f t="shared" si="97"/>
        <v>12</v>
      </c>
      <c r="D350" s="24" t="s">
        <v>2313</v>
      </c>
      <c r="E350" s="25">
        <v>245</v>
      </c>
      <c r="F350" s="25">
        <v>274</v>
      </c>
      <c r="G350" s="25">
        <v>259</v>
      </c>
      <c r="H350" s="25">
        <v>275</v>
      </c>
      <c r="I350" s="25">
        <v>231</v>
      </c>
      <c r="J350">
        <v>0</v>
      </c>
      <c r="K350" s="34"/>
      <c r="M350" s="38">
        <f t="shared" si="100"/>
        <v>42344</v>
      </c>
      <c r="N350" s="25">
        <f t="shared" si="99"/>
        <v>249</v>
      </c>
      <c r="O350" s="25">
        <f t="shared" si="98"/>
        <v>7</v>
      </c>
      <c r="P350" s="25">
        <f t="shared" si="96"/>
        <v>2015</v>
      </c>
      <c r="Q350" s="25">
        <v>49</v>
      </c>
    </row>
    <row r="351" spans="1:17" x14ac:dyDescent="0.25">
      <c r="A351" s="38">
        <f t="shared" si="94"/>
        <v>44174</v>
      </c>
      <c r="B351" s="25">
        <f t="shared" si="95"/>
        <v>9</v>
      </c>
      <c r="C351" s="25">
        <f t="shared" si="97"/>
        <v>12</v>
      </c>
      <c r="D351" s="24" t="s">
        <v>2314</v>
      </c>
      <c r="E351" s="25">
        <v>230</v>
      </c>
      <c r="F351" s="25">
        <v>286</v>
      </c>
      <c r="G351" s="25">
        <v>229</v>
      </c>
      <c r="H351" s="25">
        <v>254</v>
      </c>
      <c r="I351" s="25">
        <v>257</v>
      </c>
      <c r="J351">
        <v>0</v>
      </c>
      <c r="K351" s="34"/>
      <c r="M351" s="38">
        <f t="shared" si="100"/>
        <v>42345</v>
      </c>
      <c r="N351" s="25">
        <f t="shared" si="99"/>
        <v>244</v>
      </c>
      <c r="O351" s="25">
        <f t="shared" si="98"/>
        <v>1</v>
      </c>
      <c r="P351" s="25">
        <f t="shared" si="96"/>
        <v>2015</v>
      </c>
      <c r="Q351" s="25">
        <v>50</v>
      </c>
    </row>
    <row r="352" spans="1:17" x14ac:dyDescent="0.25">
      <c r="A352" s="38">
        <f t="shared" si="94"/>
        <v>44175</v>
      </c>
      <c r="B352" s="25">
        <f t="shared" si="95"/>
        <v>10</v>
      </c>
      <c r="C352" s="25">
        <f t="shared" si="97"/>
        <v>12</v>
      </c>
      <c r="D352" s="24" t="s">
        <v>2315</v>
      </c>
      <c r="E352" s="25">
        <v>258</v>
      </c>
      <c r="F352" s="25">
        <v>270</v>
      </c>
      <c r="G352" s="25">
        <v>262</v>
      </c>
      <c r="H352" s="25">
        <v>253</v>
      </c>
      <c r="I352" s="25">
        <v>227</v>
      </c>
      <c r="J352">
        <v>0</v>
      </c>
      <c r="K352" s="34"/>
      <c r="M352" s="38">
        <f t="shared" si="100"/>
        <v>42346</v>
      </c>
      <c r="N352" s="25">
        <f t="shared" si="99"/>
        <v>245</v>
      </c>
      <c r="O352" s="25">
        <f t="shared" si="98"/>
        <v>2</v>
      </c>
      <c r="P352" s="25">
        <f t="shared" si="96"/>
        <v>2015</v>
      </c>
      <c r="Q352" s="25">
        <v>50</v>
      </c>
    </row>
    <row r="353" spans="1:17" x14ac:dyDescent="0.25">
      <c r="A353" s="38">
        <f t="shared" si="94"/>
        <v>44176</v>
      </c>
      <c r="B353" s="25">
        <f t="shared" si="95"/>
        <v>11</v>
      </c>
      <c r="C353" s="25">
        <f t="shared" si="97"/>
        <v>12</v>
      </c>
      <c r="D353" s="24" t="s">
        <v>2316</v>
      </c>
      <c r="E353" s="25">
        <v>237</v>
      </c>
      <c r="F353" s="25">
        <v>259</v>
      </c>
      <c r="G353" s="25">
        <v>248</v>
      </c>
      <c r="H353" s="25">
        <v>222</v>
      </c>
      <c r="I353" s="25">
        <v>256</v>
      </c>
      <c r="J353">
        <v>0</v>
      </c>
      <c r="K353" s="34"/>
      <c r="M353" s="38">
        <f t="shared" si="100"/>
        <v>42347</v>
      </c>
      <c r="N353" s="25">
        <f t="shared" si="99"/>
        <v>230</v>
      </c>
      <c r="O353" s="25">
        <f t="shared" si="98"/>
        <v>3</v>
      </c>
      <c r="P353" s="25">
        <f t="shared" si="96"/>
        <v>2015</v>
      </c>
      <c r="Q353" s="25">
        <v>50</v>
      </c>
    </row>
    <row r="354" spans="1:17" x14ac:dyDescent="0.25">
      <c r="A354" s="38">
        <f t="shared" si="94"/>
        <v>44177</v>
      </c>
      <c r="B354" s="25">
        <f t="shared" si="95"/>
        <v>12</v>
      </c>
      <c r="C354" s="25">
        <f t="shared" si="97"/>
        <v>12</v>
      </c>
      <c r="D354" s="24" t="s">
        <v>2317</v>
      </c>
      <c r="E354" s="25">
        <v>228</v>
      </c>
      <c r="F354" s="25">
        <v>243</v>
      </c>
      <c r="G354" s="25">
        <v>270</v>
      </c>
      <c r="H354" s="25">
        <v>251</v>
      </c>
      <c r="I354" s="25">
        <v>284</v>
      </c>
      <c r="J354">
        <v>0</v>
      </c>
      <c r="K354" s="34"/>
      <c r="M354" s="38">
        <f t="shared" si="100"/>
        <v>42348</v>
      </c>
      <c r="N354" s="25">
        <f t="shared" si="99"/>
        <v>258</v>
      </c>
      <c r="O354" s="25">
        <f t="shared" si="98"/>
        <v>4</v>
      </c>
      <c r="P354" s="25">
        <f t="shared" si="96"/>
        <v>2015</v>
      </c>
      <c r="Q354" s="25">
        <v>50</v>
      </c>
    </row>
    <row r="355" spans="1:17" x14ac:dyDescent="0.25">
      <c r="A355" s="38">
        <f t="shared" si="94"/>
        <v>44178</v>
      </c>
      <c r="B355" s="25">
        <f t="shared" si="95"/>
        <v>13</v>
      </c>
      <c r="C355" s="25">
        <f t="shared" si="97"/>
        <v>12</v>
      </c>
      <c r="D355" s="24" t="s">
        <v>2318</v>
      </c>
      <c r="E355" s="25">
        <v>227</v>
      </c>
      <c r="F355" s="25">
        <v>265</v>
      </c>
      <c r="G355" s="25">
        <v>248</v>
      </c>
      <c r="H355" s="25">
        <v>260</v>
      </c>
      <c r="I355" s="25">
        <v>238</v>
      </c>
      <c r="J355">
        <v>0</v>
      </c>
      <c r="K355" s="34"/>
      <c r="M355" s="38">
        <f t="shared" si="100"/>
        <v>42349</v>
      </c>
      <c r="N355" s="25">
        <f t="shared" si="99"/>
        <v>237</v>
      </c>
      <c r="O355" s="25">
        <f t="shared" si="98"/>
        <v>5</v>
      </c>
      <c r="P355" s="25">
        <f t="shared" si="96"/>
        <v>2015</v>
      </c>
      <c r="Q355" s="25">
        <v>50</v>
      </c>
    </row>
    <row r="356" spans="1:17" x14ac:dyDescent="0.25">
      <c r="A356" s="38">
        <f t="shared" si="94"/>
        <v>44179</v>
      </c>
      <c r="B356" s="25">
        <f t="shared" si="95"/>
        <v>14</v>
      </c>
      <c r="C356" s="25">
        <f t="shared" si="97"/>
        <v>12</v>
      </c>
      <c r="D356" s="24" t="s">
        <v>2319</v>
      </c>
      <c r="E356" s="25">
        <v>244</v>
      </c>
      <c r="F356" s="25">
        <v>240</v>
      </c>
      <c r="G356" s="25">
        <v>289</v>
      </c>
      <c r="H356" s="25">
        <v>240</v>
      </c>
      <c r="I356" s="25">
        <v>248</v>
      </c>
      <c r="J356">
        <v>0</v>
      </c>
      <c r="K356" s="34"/>
      <c r="M356" s="38">
        <f t="shared" si="100"/>
        <v>42350</v>
      </c>
      <c r="N356" s="25">
        <f t="shared" si="99"/>
        <v>228</v>
      </c>
      <c r="O356" s="25">
        <f t="shared" si="98"/>
        <v>6</v>
      </c>
      <c r="P356" s="25">
        <f t="shared" si="96"/>
        <v>2015</v>
      </c>
      <c r="Q356" s="25">
        <v>50</v>
      </c>
    </row>
    <row r="357" spans="1:17" x14ac:dyDescent="0.25">
      <c r="A357" s="38">
        <f t="shared" si="94"/>
        <v>44180</v>
      </c>
      <c r="B357" s="25">
        <f t="shared" si="95"/>
        <v>15</v>
      </c>
      <c r="C357" s="25">
        <f t="shared" si="97"/>
        <v>12</v>
      </c>
      <c r="D357" s="24" t="s">
        <v>2320</v>
      </c>
      <c r="E357" s="25">
        <v>250</v>
      </c>
      <c r="F357" s="25">
        <v>291</v>
      </c>
      <c r="G357" s="25">
        <v>257</v>
      </c>
      <c r="H357" s="25">
        <v>243</v>
      </c>
      <c r="I357" s="25">
        <v>209</v>
      </c>
      <c r="J357">
        <v>0</v>
      </c>
      <c r="K357" s="34"/>
      <c r="M357" s="38">
        <f t="shared" si="100"/>
        <v>42351</v>
      </c>
      <c r="N357" s="25">
        <f t="shared" si="99"/>
        <v>227</v>
      </c>
      <c r="O357" s="25">
        <f t="shared" si="98"/>
        <v>7</v>
      </c>
      <c r="P357" s="25">
        <f t="shared" si="96"/>
        <v>2015</v>
      </c>
      <c r="Q357" s="25">
        <v>50</v>
      </c>
    </row>
    <row r="358" spans="1:17" x14ac:dyDescent="0.25">
      <c r="A358" s="38">
        <f t="shared" si="94"/>
        <v>44181</v>
      </c>
      <c r="B358" s="25">
        <f t="shared" si="95"/>
        <v>16</v>
      </c>
      <c r="C358" s="25">
        <f t="shared" si="97"/>
        <v>12</v>
      </c>
      <c r="D358" s="24" t="s">
        <v>2321</v>
      </c>
      <c r="E358" s="25">
        <v>257</v>
      </c>
      <c r="F358" s="25">
        <v>261</v>
      </c>
      <c r="G358" s="25">
        <v>228</v>
      </c>
      <c r="H358" s="25">
        <v>251</v>
      </c>
      <c r="I358" s="25">
        <v>248</v>
      </c>
      <c r="J358">
        <v>0</v>
      </c>
      <c r="K358" s="34"/>
      <c r="M358" s="38">
        <f t="shared" si="100"/>
        <v>42352</v>
      </c>
      <c r="N358" s="25">
        <f t="shared" si="99"/>
        <v>244</v>
      </c>
      <c r="O358" s="25">
        <f t="shared" si="98"/>
        <v>1</v>
      </c>
      <c r="P358" s="25">
        <f t="shared" si="96"/>
        <v>2015</v>
      </c>
      <c r="Q358" s="25">
        <v>51</v>
      </c>
    </row>
    <row r="359" spans="1:17" x14ac:dyDescent="0.25">
      <c r="A359" s="38">
        <f t="shared" si="94"/>
        <v>44182</v>
      </c>
      <c r="B359" s="25">
        <f t="shared" si="95"/>
        <v>17</v>
      </c>
      <c r="C359" s="25">
        <f t="shared" si="97"/>
        <v>12</v>
      </c>
      <c r="D359" s="24" t="s">
        <v>2322</v>
      </c>
      <c r="E359" s="25">
        <v>240</v>
      </c>
      <c r="F359" s="25">
        <v>268</v>
      </c>
      <c r="G359" s="25">
        <v>257</v>
      </c>
      <c r="H359" s="25">
        <v>240</v>
      </c>
      <c r="I359" s="25">
        <v>219</v>
      </c>
      <c r="J359">
        <v>0</v>
      </c>
      <c r="K359" s="34"/>
      <c r="M359" s="38">
        <f t="shared" si="100"/>
        <v>42353</v>
      </c>
      <c r="N359" s="25">
        <f t="shared" si="99"/>
        <v>250</v>
      </c>
      <c r="O359" s="25">
        <f t="shared" si="98"/>
        <v>2</v>
      </c>
      <c r="P359" s="25">
        <f t="shared" si="96"/>
        <v>2015</v>
      </c>
      <c r="Q359" s="25">
        <v>51</v>
      </c>
    </row>
    <row r="360" spans="1:17" x14ac:dyDescent="0.25">
      <c r="A360" s="38">
        <f t="shared" si="94"/>
        <v>44183</v>
      </c>
      <c r="B360" s="25">
        <f t="shared" si="95"/>
        <v>18</v>
      </c>
      <c r="C360" s="25">
        <f t="shared" si="97"/>
        <v>12</v>
      </c>
      <c r="D360" s="24" t="s">
        <v>2323</v>
      </c>
      <c r="E360" s="25">
        <v>277</v>
      </c>
      <c r="F360" s="25">
        <v>290</v>
      </c>
      <c r="G360" s="25">
        <v>242</v>
      </c>
      <c r="H360" s="25">
        <v>224</v>
      </c>
      <c r="I360" s="25">
        <v>266</v>
      </c>
      <c r="J360">
        <v>0</v>
      </c>
      <c r="K360" s="34"/>
      <c r="M360" s="38">
        <f t="shared" si="100"/>
        <v>42354</v>
      </c>
      <c r="N360" s="25">
        <f t="shared" si="99"/>
        <v>257</v>
      </c>
      <c r="O360" s="25">
        <f t="shared" si="98"/>
        <v>3</v>
      </c>
      <c r="P360" s="25">
        <f t="shared" si="96"/>
        <v>2015</v>
      </c>
      <c r="Q360" s="25">
        <v>51</v>
      </c>
    </row>
    <row r="361" spans="1:17" x14ac:dyDescent="0.25">
      <c r="A361" s="38">
        <f t="shared" si="94"/>
        <v>44184</v>
      </c>
      <c r="B361" s="25">
        <f t="shared" si="95"/>
        <v>19</v>
      </c>
      <c r="C361" s="25">
        <f t="shared" si="97"/>
        <v>12</v>
      </c>
      <c r="D361" s="24" t="s">
        <v>2324</v>
      </c>
      <c r="E361" s="25">
        <v>240</v>
      </c>
      <c r="F361" s="25">
        <v>244</v>
      </c>
      <c r="G361" s="25">
        <v>241</v>
      </c>
      <c r="H361" s="25">
        <v>270</v>
      </c>
      <c r="I361" s="25">
        <v>264</v>
      </c>
      <c r="J361">
        <v>0</v>
      </c>
      <c r="K361" s="34"/>
      <c r="M361" s="38">
        <f t="shared" si="100"/>
        <v>42355</v>
      </c>
      <c r="N361" s="25">
        <f t="shared" si="99"/>
        <v>240</v>
      </c>
      <c r="O361" s="25">
        <f t="shared" si="98"/>
        <v>4</v>
      </c>
      <c r="P361" s="25">
        <f t="shared" si="96"/>
        <v>2015</v>
      </c>
      <c r="Q361" s="25">
        <v>51</v>
      </c>
    </row>
    <row r="362" spans="1:17" x14ac:dyDescent="0.25">
      <c r="A362" s="38">
        <f t="shared" si="94"/>
        <v>44185</v>
      </c>
      <c r="B362" s="25">
        <f t="shared" si="95"/>
        <v>20</v>
      </c>
      <c r="C362" s="25">
        <f t="shared" si="97"/>
        <v>12</v>
      </c>
      <c r="D362" s="24" t="s">
        <v>2325</v>
      </c>
      <c r="E362" s="25">
        <v>245</v>
      </c>
      <c r="F362" s="25">
        <v>259</v>
      </c>
      <c r="G362" s="25">
        <v>255</v>
      </c>
      <c r="H362" s="25">
        <v>240</v>
      </c>
      <c r="I362" s="25">
        <v>279</v>
      </c>
      <c r="J362">
        <v>0</v>
      </c>
      <c r="K362" s="34"/>
      <c r="M362" s="38">
        <f t="shared" si="100"/>
        <v>42356</v>
      </c>
      <c r="N362" s="25">
        <f t="shared" si="99"/>
        <v>277</v>
      </c>
      <c r="O362" s="25">
        <f t="shared" si="98"/>
        <v>5</v>
      </c>
      <c r="P362" s="25">
        <f t="shared" si="96"/>
        <v>2015</v>
      </c>
      <c r="Q362" s="25">
        <v>51</v>
      </c>
    </row>
    <row r="363" spans="1:17" x14ac:dyDescent="0.25">
      <c r="A363" s="38">
        <f t="shared" si="94"/>
        <v>44186</v>
      </c>
      <c r="B363" s="25">
        <f t="shared" si="95"/>
        <v>21</v>
      </c>
      <c r="C363" s="25">
        <f t="shared" si="97"/>
        <v>12</v>
      </c>
      <c r="D363" s="24" t="s">
        <v>2326</v>
      </c>
      <c r="E363" s="25">
        <v>260</v>
      </c>
      <c r="F363" s="25">
        <v>254</v>
      </c>
      <c r="G363" s="25">
        <v>272</v>
      </c>
      <c r="H363" s="25">
        <v>282</v>
      </c>
      <c r="I363" s="25">
        <v>296</v>
      </c>
      <c r="J363">
        <v>0</v>
      </c>
      <c r="K363" s="34"/>
      <c r="M363" s="38">
        <f t="shared" si="100"/>
        <v>42357</v>
      </c>
      <c r="N363" s="25">
        <f t="shared" si="99"/>
        <v>240</v>
      </c>
      <c r="O363" s="25">
        <f t="shared" si="98"/>
        <v>6</v>
      </c>
      <c r="P363" s="25">
        <f t="shared" si="96"/>
        <v>2015</v>
      </c>
      <c r="Q363" s="25">
        <v>51</v>
      </c>
    </row>
    <row r="364" spans="1:17" x14ac:dyDescent="0.25">
      <c r="A364" s="38">
        <f t="shared" si="94"/>
        <v>44187</v>
      </c>
      <c r="B364" s="25">
        <f t="shared" si="95"/>
        <v>22</v>
      </c>
      <c r="C364" s="25">
        <f t="shared" si="97"/>
        <v>12</v>
      </c>
      <c r="D364" s="24" t="s">
        <v>2327</v>
      </c>
      <c r="E364" s="25">
        <v>250</v>
      </c>
      <c r="F364" s="25">
        <v>246</v>
      </c>
      <c r="G364" s="25">
        <v>240</v>
      </c>
      <c r="H364" s="25">
        <v>240</v>
      </c>
      <c r="I364" s="25">
        <v>254</v>
      </c>
      <c r="J364">
        <v>0</v>
      </c>
      <c r="K364" s="34"/>
      <c r="M364" s="38">
        <f t="shared" si="100"/>
        <v>42358</v>
      </c>
      <c r="N364" s="25">
        <f t="shared" si="99"/>
        <v>245</v>
      </c>
      <c r="O364" s="25">
        <f t="shared" si="98"/>
        <v>7</v>
      </c>
      <c r="P364" s="25">
        <f t="shared" si="96"/>
        <v>2015</v>
      </c>
      <c r="Q364" s="25">
        <v>51</v>
      </c>
    </row>
    <row r="365" spans="1:17" x14ac:dyDescent="0.25">
      <c r="A365" s="38">
        <f t="shared" si="94"/>
        <v>44188</v>
      </c>
      <c r="B365" s="25">
        <f t="shared" si="95"/>
        <v>23</v>
      </c>
      <c r="C365" s="25">
        <f t="shared" si="97"/>
        <v>12</v>
      </c>
      <c r="D365" s="24" t="s">
        <v>2328</v>
      </c>
      <c r="E365" s="25">
        <v>232</v>
      </c>
      <c r="F365" s="25">
        <v>270</v>
      </c>
      <c r="G365" s="25">
        <v>265</v>
      </c>
      <c r="H365" s="25">
        <v>245</v>
      </c>
      <c r="I365" s="25">
        <v>251</v>
      </c>
      <c r="J365">
        <v>0</v>
      </c>
      <c r="K365" s="34"/>
      <c r="M365" s="38">
        <f t="shared" si="100"/>
        <v>42359</v>
      </c>
      <c r="N365" s="25">
        <f t="shared" si="99"/>
        <v>260</v>
      </c>
      <c r="O365" s="25">
        <f t="shared" si="98"/>
        <v>1</v>
      </c>
      <c r="P365" s="25">
        <f t="shared" si="96"/>
        <v>2015</v>
      </c>
      <c r="Q365" s="25">
        <v>52</v>
      </c>
    </row>
    <row r="366" spans="1:17" x14ac:dyDescent="0.25">
      <c r="A366" s="38">
        <f t="shared" si="94"/>
        <v>44189</v>
      </c>
      <c r="B366" s="25">
        <f t="shared" si="95"/>
        <v>24</v>
      </c>
      <c r="C366" s="25">
        <f t="shared" si="97"/>
        <v>12</v>
      </c>
      <c r="D366" s="24" t="s">
        <v>2329</v>
      </c>
      <c r="E366" s="25">
        <v>249</v>
      </c>
      <c r="F366" s="25">
        <v>309</v>
      </c>
      <c r="G366" s="25">
        <v>300</v>
      </c>
      <c r="H366" s="25">
        <v>250</v>
      </c>
      <c r="I366" s="25">
        <v>257</v>
      </c>
      <c r="J366">
        <v>0</v>
      </c>
      <c r="K366" s="34"/>
      <c r="M366" s="38">
        <f t="shared" si="100"/>
        <v>42360</v>
      </c>
      <c r="N366" s="25">
        <f t="shared" si="99"/>
        <v>250</v>
      </c>
      <c r="O366" s="25">
        <f t="shared" si="98"/>
        <v>2</v>
      </c>
      <c r="P366" s="25">
        <f t="shared" si="96"/>
        <v>2015</v>
      </c>
      <c r="Q366" s="25">
        <v>52</v>
      </c>
    </row>
    <row r="367" spans="1:17" x14ac:dyDescent="0.25">
      <c r="A367" s="38">
        <f t="shared" si="94"/>
        <v>44190</v>
      </c>
      <c r="B367" s="25">
        <f t="shared" si="95"/>
        <v>25</v>
      </c>
      <c r="C367" s="25">
        <f t="shared" si="97"/>
        <v>12</v>
      </c>
      <c r="D367" s="24" t="s">
        <v>2330</v>
      </c>
      <c r="E367" s="25">
        <v>268</v>
      </c>
      <c r="F367" s="25">
        <v>286</v>
      </c>
      <c r="G367" s="25">
        <v>270</v>
      </c>
      <c r="H367" s="25">
        <v>244</v>
      </c>
      <c r="I367" s="25">
        <v>247</v>
      </c>
      <c r="J367">
        <v>0</v>
      </c>
      <c r="K367" s="34"/>
      <c r="M367" s="38">
        <f t="shared" si="100"/>
        <v>42361</v>
      </c>
      <c r="N367" s="25">
        <f t="shared" si="99"/>
        <v>232</v>
      </c>
      <c r="O367" s="25">
        <f t="shared" si="98"/>
        <v>3</v>
      </c>
      <c r="P367" s="25">
        <f t="shared" si="96"/>
        <v>2015</v>
      </c>
      <c r="Q367" s="25">
        <v>52</v>
      </c>
    </row>
    <row r="368" spans="1:17" x14ac:dyDescent="0.25">
      <c r="A368" s="38">
        <f t="shared" si="94"/>
        <v>44191</v>
      </c>
      <c r="B368" s="25">
        <f t="shared" si="95"/>
        <v>26</v>
      </c>
      <c r="C368" s="25">
        <f t="shared" si="97"/>
        <v>12</v>
      </c>
      <c r="D368" s="24" t="s">
        <v>2331</v>
      </c>
      <c r="E368" s="25">
        <v>251</v>
      </c>
      <c r="F368" s="25">
        <v>292</v>
      </c>
      <c r="G368" s="25">
        <v>262</v>
      </c>
      <c r="H368" s="25">
        <v>268</v>
      </c>
      <c r="I368" s="25">
        <v>266</v>
      </c>
      <c r="J368">
        <v>0</v>
      </c>
      <c r="K368" s="34"/>
      <c r="M368" s="38">
        <f t="shared" si="100"/>
        <v>42362</v>
      </c>
      <c r="N368" s="25">
        <f t="shared" si="99"/>
        <v>249</v>
      </c>
      <c r="O368" s="25">
        <f t="shared" si="98"/>
        <v>4</v>
      </c>
      <c r="P368" s="25">
        <f t="shared" si="96"/>
        <v>2015</v>
      </c>
      <c r="Q368" s="25">
        <v>52</v>
      </c>
    </row>
    <row r="369" spans="1:17" x14ac:dyDescent="0.25">
      <c r="A369" s="38">
        <f t="shared" si="94"/>
        <v>44192</v>
      </c>
      <c r="B369" s="25">
        <f t="shared" si="95"/>
        <v>27</v>
      </c>
      <c r="C369" s="25">
        <f t="shared" si="97"/>
        <v>12</v>
      </c>
      <c r="D369" s="24" t="s">
        <v>2332</v>
      </c>
      <c r="E369" s="25">
        <v>227</v>
      </c>
      <c r="F369" s="25">
        <v>249</v>
      </c>
      <c r="G369" s="25">
        <v>271</v>
      </c>
      <c r="H369" s="25">
        <v>240</v>
      </c>
      <c r="I369" s="25">
        <v>238</v>
      </c>
      <c r="J369">
        <v>0</v>
      </c>
      <c r="K369" s="34"/>
      <c r="M369" s="38">
        <f t="shared" si="100"/>
        <v>42363</v>
      </c>
      <c r="N369" s="25">
        <f t="shared" si="99"/>
        <v>268</v>
      </c>
      <c r="O369" s="25">
        <f t="shared" si="98"/>
        <v>5</v>
      </c>
      <c r="P369" s="25">
        <f t="shared" si="96"/>
        <v>2015</v>
      </c>
      <c r="Q369" s="25">
        <v>52</v>
      </c>
    </row>
    <row r="370" spans="1:17" x14ac:dyDescent="0.25">
      <c r="A370" s="38">
        <f t="shared" si="94"/>
        <v>44193</v>
      </c>
      <c r="B370" s="25">
        <f t="shared" si="95"/>
        <v>28</v>
      </c>
      <c r="C370" s="25">
        <f t="shared" si="97"/>
        <v>12</v>
      </c>
      <c r="D370" s="24" t="s">
        <v>2333</v>
      </c>
      <c r="E370" s="25">
        <v>274</v>
      </c>
      <c r="F370" s="25">
        <v>262</v>
      </c>
      <c r="G370" s="25">
        <v>273</v>
      </c>
      <c r="H370" s="25">
        <v>261</v>
      </c>
      <c r="I370" s="25">
        <v>215</v>
      </c>
      <c r="J370">
        <v>0</v>
      </c>
      <c r="K370" s="34"/>
      <c r="M370" s="38">
        <f t="shared" si="100"/>
        <v>42364</v>
      </c>
      <c r="N370" s="25">
        <f t="shared" si="99"/>
        <v>251</v>
      </c>
      <c r="O370" s="25">
        <f t="shared" si="98"/>
        <v>6</v>
      </c>
      <c r="P370" s="25">
        <f t="shared" si="96"/>
        <v>2015</v>
      </c>
      <c r="Q370" s="25">
        <v>52</v>
      </c>
    </row>
    <row r="371" spans="1:17" x14ac:dyDescent="0.25">
      <c r="A371" s="38">
        <f t="shared" si="94"/>
        <v>44194</v>
      </c>
      <c r="B371" s="25">
        <f t="shared" si="95"/>
        <v>29</v>
      </c>
      <c r="C371" s="25">
        <f t="shared" si="97"/>
        <v>12</v>
      </c>
      <c r="D371" s="24" t="s">
        <v>2334</v>
      </c>
      <c r="E371" s="25">
        <v>292</v>
      </c>
      <c r="F371" s="25">
        <v>274</v>
      </c>
      <c r="G371" s="25">
        <v>276</v>
      </c>
      <c r="H371" s="25">
        <v>263</v>
      </c>
      <c r="I371" s="25">
        <v>244</v>
      </c>
      <c r="J371">
        <v>0</v>
      </c>
      <c r="K371" s="34"/>
      <c r="M371" s="38">
        <f t="shared" si="100"/>
        <v>42365</v>
      </c>
      <c r="N371" s="25">
        <f t="shared" si="99"/>
        <v>227</v>
      </c>
      <c r="O371" s="25">
        <f t="shared" si="98"/>
        <v>7</v>
      </c>
      <c r="P371" s="25">
        <f t="shared" si="96"/>
        <v>2015</v>
      </c>
      <c r="Q371" s="25">
        <v>52</v>
      </c>
    </row>
    <row r="372" spans="1:17" x14ac:dyDescent="0.25">
      <c r="A372" s="38">
        <f t="shared" si="94"/>
        <v>44195</v>
      </c>
      <c r="B372" s="25">
        <f t="shared" si="95"/>
        <v>30</v>
      </c>
      <c r="C372" s="25">
        <f t="shared" si="97"/>
        <v>12</v>
      </c>
      <c r="D372" s="24" t="s">
        <v>2335</v>
      </c>
      <c r="E372" s="25">
        <v>283</v>
      </c>
      <c r="F372" s="25">
        <v>307</v>
      </c>
      <c r="G372" s="25">
        <v>275</v>
      </c>
      <c r="H372" s="25">
        <v>232</v>
      </c>
      <c r="I372" s="25">
        <v>226</v>
      </c>
      <c r="J372">
        <v>0</v>
      </c>
      <c r="K372" s="34"/>
      <c r="M372" s="38">
        <f t="shared" si="100"/>
        <v>42366</v>
      </c>
      <c r="N372" s="25">
        <f t="shared" si="99"/>
        <v>274</v>
      </c>
      <c r="O372" s="25">
        <f t="shared" si="98"/>
        <v>1</v>
      </c>
      <c r="P372" s="25">
        <f t="shared" si="96"/>
        <v>2015</v>
      </c>
      <c r="Q372" s="25">
        <v>53</v>
      </c>
    </row>
    <row r="373" spans="1:17" x14ac:dyDescent="0.25">
      <c r="A373" s="38">
        <f t="shared" si="94"/>
        <v>44196</v>
      </c>
      <c r="B373" s="25">
        <f t="shared" si="95"/>
        <v>31</v>
      </c>
      <c r="C373" s="25">
        <f t="shared" si="97"/>
        <v>12</v>
      </c>
      <c r="D373" s="24" t="s">
        <v>2336</v>
      </c>
      <c r="E373" s="25">
        <v>255</v>
      </c>
      <c r="F373" s="25">
        <v>289</v>
      </c>
      <c r="G373" s="25">
        <v>302</v>
      </c>
      <c r="H373" s="25">
        <v>258</v>
      </c>
      <c r="I373" s="25">
        <v>246</v>
      </c>
      <c r="J373">
        <v>0</v>
      </c>
      <c r="K373" s="34"/>
      <c r="M373" s="38">
        <f t="shared" si="100"/>
        <v>42367</v>
      </c>
      <c r="N373" s="25">
        <f t="shared" si="99"/>
        <v>292</v>
      </c>
      <c r="O373" s="25">
        <f t="shared" si="98"/>
        <v>2</v>
      </c>
      <c r="P373" s="25">
        <f t="shared" si="96"/>
        <v>2015</v>
      </c>
      <c r="Q373" s="25">
        <v>53</v>
      </c>
    </row>
    <row r="374" spans="1:17" x14ac:dyDescent="0.25">
      <c r="A374" s="38" t="e">
        <f t="shared" si="94"/>
        <v>#VALUE!</v>
      </c>
      <c r="B374" s="25" t="e">
        <f t="shared" si="95"/>
        <v>#VALUE!</v>
      </c>
      <c r="C374" s="25">
        <f t="shared" si="97"/>
        <v>12</v>
      </c>
      <c r="D374" s="24" t="s">
        <v>2337</v>
      </c>
      <c r="E374" s="25">
        <v>960</v>
      </c>
      <c r="F374" s="25">
        <v>1963</v>
      </c>
      <c r="G374" s="25">
        <v>2230</v>
      </c>
      <c r="H374" s="25">
        <v>2513</v>
      </c>
      <c r="I374" s="25">
        <v>2616</v>
      </c>
      <c r="J374" s="40">
        <v>1178</v>
      </c>
      <c r="K374" s="34"/>
      <c r="M374" s="38">
        <f t="shared" si="100"/>
        <v>42368</v>
      </c>
      <c r="N374" s="25">
        <f t="shared" si="99"/>
        <v>283</v>
      </c>
      <c r="O374" s="25">
        <f t="shared" si="98"/>
        <v>3</v>
      </c>
      <c r="P374" s="25">
        <f t="shared" si="96"/>
        <v>2015</v>
      </c>
      <c r="Q374" s="25">
        <v>53</v>
      </c>
    </row>
    <row r="375" spans="1:17" x14ac:dyDescent="0.25">
      <c r="M375" s="38">
        <f t="shared" si="100"/>
        <v>42369</v>
      </c>
      <c r="N375" s="25">
        <f t="shared" si="99"/>
        <v>255</v>
      </c>
      <c r="O375" s="25">
        <f t="shared" si="98"/>
        <v>4</v>
      </c>
      <c r="P375" s="25">
        <f t="shared" si="96"/>
        <v>2015</v>
      </c>
      <c r="Q375" s="25">
        <v>53</v>
      </c>
    </row>
    <row r="376" spans="1:17" x14ac:dyDescent="0.25">
      <c r="M376" s="38">
        <f t="shared" si="100"/>
        <v>42370</v>
      </c>
      <c r="N376" s="25">
        <f t="shared" si="99"/>
        <v>245</v>
      </c>
      <c r="O376" s="25">
        <f t="shared" si="98"/>
        <v>5</v>
      </c>
      <c r="P376" s="25">
        <f t="shared" si="96"/>
        <v>2015</v>
      </c>
      <c r="Q376" s="25">
        <v>53</v>
      </c>
    </row>
    <row r="377" spans="1:17" x14ac:dyDescent="0.25">
      <c r="M377" s="38">
        <f t="shared" si="100"/>
        <v>42371</v>
      </c>
      <c r="N377" s="25">
        <f t="shared" si="99"/>
        <v>272</v>
      </c>
      <c r="O377" s="25">
        <f t="shared" si="98"/>
        <v>6</v>
      </c>
      <c r="P377" s="25">
        <f t="shared" si="96"/>
        <v>2015</v>
      </c>
      <c r="Q377" s="25">
        <v>53</v>
      </c>
    </row>
    <row r="378" spans="1:17" x14ac:dyDescent="0.25">
      <c r="M378" s="38">
        <f t="shared" si="100"/>
        <v>42372</v>
      </c>
      <c r="N378" s="25">
        <f t="shared" si="99"/>
        <v>293</v>
      </c>
      <c r="O378" s="25">
        <f t="shared" si="98"/>
        <v>7</v>
      </c>
      <c r="P378" s="25">
        <f t="shared" si="96"/>
        <v>2015</v>
      </c>
      <c r="Q378" s="25">
        <v>53</v>
      </c>
    </row>
    <row r="379" spans="1:17" x14ac:dyDescent="0.25">
      <c r="M379" s="38">
        <f t="shared" si="100"/>
        <v>42373</v>
      </c>
      <c r="N379" s="25">
        <f t="shared" si="99"/>
        <v>260</v>
      </c>
      <c r="O379" s="25">
        <f t="shared" si="98"/>
        <v>1</v>
      </c>
      <c r="P379" s="25">
        <f t="shared" si="96"/>
        <v>2016</v>
      </c>
      <c r="Q379" s="25">
        <v>1</v>
      </c>
    </row>
    <row r="380" spans="1:17" x14ac:dyDescent="0.25">
      <c r="M380" s="38">
        <f t="shared" si="100"/>
        <v>42374</v>
      </c>
      <c r="N380" s="25">
        <f t="shared" si="99"/>
        <v>260</v>
      </c>
      <c r="O380" s="25">
        <f t="shared" si="98"/>
        <v>2</v>
      </c>
      <c r="P380" s="25">
        <f t="shared" si="96"/>
        <v>2016</v>
      </c>
      <c r="Q380" s="25">
        <v>1</v>
      </c>
    </row>
    <row r="381" spans="1:17" x14ac:dyDescent="0.25">
      <c r="M381" s="38">
        <f t="shared" si="100"/>
        <v>42375</v>
      </c>
      <c r="N381" s="25">
        <f t="shared" si="99"/>
        <v>246</v>
      </c>
      <c r="O381" s="25">
        <f t="shared" si="98"/>
        <v>3</v>
      </c>
      <c r="P381" s="25">
        <f t="shared" si="96"/>
        <v>2016</v>
      </c>
      <c r="Q381" s="25">
        <v>1</v>
      </c>
    </row>
    <row r="382" spans="1:17" x14ac:dyDescent="0.25">
      <c r="M382" s="38">
        <f t="shared" si="100"/>
        <v>42376</v>
      </c>
      <c r="N382" s="25">
        <f t="shared" si="99"/>
        <v>270</v>
      </c>
      <c r="O382" s="25">
        <f t="shared" si="98"/>
        <v>4</v>
      </c>
      <c r="P382" s="25">
        <f t="shared" si="96"/>
        <v>2016</v>
      </c>
      <c r="Q382" s="25">
        <v>1</v>
      </c>
    </row>
    <row r="383" spans="1:17" x14ac:dyDescent="0.25">
      <c r="M383" s="38">
        <f t="shared" si="100"/>
        <v>42377</v>
      </c>
      <c r="N383" s="25">
        <f t="shared" si="99"/>
        <v>292</v>
      </c>
      <c r="O383" s="25">
        <f t="shared" si="98"/>
        <v>5</v>
      </c>
      <c r="P383" s="25">
        <f t="shared" si="96"/>
        <v>2016</v>
      </c>
      <c r="Q383" s="25">
        <v>1</v>
      </c>
    </row>
    <row r="384" spans="1:17" x14ac:dyDescent="0.25">
      <c r="M384" s="38">
        <f t="shared" si="100"/>
        <v>42378</v>
      </c>
      <c r="N384" s="25">
        <f t="shared" si="99"/>
        <v>276</v>
      </c>
      <c r="O384" s="25">
        <f t="shared" si="98"/>
        <v>6</v>
      </c>
      <c r="P384" s="25">
        <f t="shared" si="96"/>
        <v>2016</v>
      </c>
      <c r="Q384" s="25">
        <v>1</v>
      </c>
    </row>
    <row r="385" spans="13:17" x14ac:dyDescent="0.25">
      <c r="M385" s="38">
        <f t="shared" si="100"/>
        <v>42379</v>
      </c>
      <c r="N385" s="25">
        <f t="shared" si="99"/>
        <v>256</v>
      </c>
      <c r="O385" s="25">
        <f t="shared" si="98"/>
        <v>7</v>
      </c>
      <c r="P385" s="25">
        <f t="shared" si="96"/>
        <v>2016</v>
      </c>
      <c r="Q385" s="25">
        <v>1</v>
      </c>
    </row>
    <row r="386" spans="13:17" x14ac:dyDescent="0.25">
      <c r="M386" s="38">
        <f t="shared" si="100"/>
        <v>42380</v>
      </c>
      <c r="N386" s="25">
        <f t="shared" si="99"/>
        <v>271</v>
      </c>
      <c r="O386" s="25">
        <f t="shared" si="98"/>
        <v>1</v>
      </c>
      <c r="P386" s="25">
        <f t="shared" si="96"/>
        <v>2016</v>
      </c>
      <c r="Q386" s="25">
        <v>2</v>
      </c>
    </row>
    <row r="387" spans="13:17" x14ac:dyDescent="0.25">
      <c r="M387" s="38">
        <f t="shared" si="100"/>
        <v>42381</v>
      </c>
      <c r="N387" s="25">
        <f t="shared" si="99"/>
        <v>300</v>
      </c>
      <c r="O387" s="25">
        <f t="shared" si="98"/>
        <v>2</v>
      </c>
      <c r="P387" s="25">
        <f t="shared" si="96"/>
        <v>2016</v>
      </c>
      <c r="Q387" s="25">
        <v>2</v>
      </c>
    </row>
    <row r="388" spans="13:17" x14ac:dyDescent="0.25">
      <c r="M388" s="38">
        <f t="shared" si="100"/>
        <v>42382</v>
      </c>
      <c r="N388" s="25">
        <f t="shared" si="99"/>
        <v>249</v>
      </c>
      <c r="O388" s="25">
        <f t="shared" si="98"/>
        <v>3</v>
      </c>
      <c r="P388" s="25">
        <f t="shared" si="96"/>
        <v>2016</v>
      </c>
      <c r="Q388" s="25">
        <v>2</v>
      </c>
    </row>
    <row r="389" spans="13:17" x14ac:dyDescent="0.25">
      <c r="M389" s="38">
        <f t="shared" si="100"/>
        <v>42383</v>
      </c>
      <c r="N389" s="25">
        <f t="shared" si="99"/>
        <v>260</v>
      </c>
      <c r="O389" s="25">
        <f t="shared" si="98"/>
        <v>4</v>
      </c>
      <c r="P389" s="25">
        <f t="shared" si="96"/>
        <v>2016</v>
      </c>
      <c r="Q389" s="25">
        <v>2</v>
      </c>
    </row>
    <row r="390" spans="13:17" x14ac:dyDescent="0.25">
      <c r="M390" s="38">
        <f t="shared" si="100"/>
        <v>42384</v>
      </c>
      <c r="N390" s="25">
        <f t="shared" si="99"/>
        <v>270</v>
      </c>
      <c r="O390" s="25">
        <f t="shared" si="98"/>
        <v>5</v>
      </c>
      <c r="P390" s="25">
        <f t="shared" si="96"/>
        <v>2016</v>
      </c>
      <c r="Q390" s="25">
        <v>2</v>
      </c>
    </row>
    <row r="391" spans="13:17" x14ac:dyDescent="0.25">
      <c r="M391" s="38">
        <f t="shared" si="100"/>
        <v>42385</v>
      </c>
      <c r="N391" s="25">
        <f t="shared" si="99"/>
        <v>274</v>
      </c>
      <c r="O391" s="25">
        <f t="shared" si="98"/>
        <v>6</v>
      </c>
      <c r="P391" s="25">
        <f t="shared" si="96"/>
        <v>2016</v>
      </c>
      <c r="Q391" s="25">
        <v>2</v>
      </c>
    </row>
    <row r="392" spans="13:17" x14ac:dyDescent="0.25">
      <c r="M392" s="38">
        <f t="shared" si="100"/>
        <v>42386</v>
      </c>
      <c r="N392" s="25">
        <f t="shared" si="99"/>
        <v>290</v>
      </c>
      <c r="O392" s="25">
        <f t="shared" si="98"/>
        <v>7</v>
      </c>
      <c r="P392" s="25">
        <f t="shared" si="96"/>
        <v>2016</v>
      </c>
      <c r="Q392" s="25">
        <v>2</v>
      </c>
    </row>
    <row r="393" spans="13:17" x14ac:dyDescent="0.25">
      <c r="M393" s="38">
        <f t="shared" si="100"/>
        <v>42387</v>
      </c>
      <c r="N393" s="25">
        <f t="shared" si="99"/>
        <v>275</v>
      </c>
      <c r="O393" s="25">
        <f t="shared" si="98"/>
        <v>1</v>
      </c>
      <c r="P393" s="25">
        <f t="shared" ref="P393:P456" si="101">IF(O393=1,YEAR($M396),P392)</f>
        <v>2016</v>
      </c>
      <c r="Q393" s="25">
        <v>3</v>
      </c>
    </row>
    <row r="394" spans="13:17" x14ac:dyDescent="0.25">
      <c r="M394" s="38">
        <f t="shared" si="100"/>
        <v>42388</v>
      </c>
      <c r="N394" s="25">
        <f t="shared" si="99"/>
        <v>276</v>
      </c>
      <c r="O394" s="25">
        <f t="shared" ref="O394:O457" si="102">MOD(O393,7)+1</f>
        <v>2</v>
      </c>
      <c r="P394" s="25">
        <f t="shared" si="101"/>
        <v>2016</v>
      </c>
      <c r="Q394" s="25">
        <v>3</v>
      </c>
    </row>
    <row r="395" spans="13:17" x14ac:dyDescent="0.25">
      <c r="M395" s="38">
        <f t="shared" si="100"/>
        <v>42389</v>
      </c>
      <c r="N395" s="25">
        <f t="shared" ref="N395:N458" si="103">VLOOKUP(DATE(2020,MONTH($M395),DAY($M395)),$A$8:$K$374,YEAR($M395)-2010,FALSE)</f>
        <v>308</v>
      </c>
      <c r="O395" s="25">
        <f t="shared" si="102"/>
        <v>3</v>
      </c>
      <c r="P395" s="25">
        <f t="shared" si="101"/>
        <v>2016</v>
      </c>
      <c r="Q395" s="25">
        <v>3</v>
      </c>
    </row>
    <row r="396" spans="13:17" x14ac:dyDescent="0.25">
      <c r="M396" s="38">
        <f t="shared" si="100"/>
        <v>42390</v>
      </c>
      <c r="N396" s="25">
        <f t="shared" si="103"/>
        <v>276</v>
      </c>
      <c r="O396" s="25">
        <f t="shared" si="102"/>
        <v>4</v>
      </c>
      <c r="P396" s="25">
        <f t="shared" si="101"/>
        <v>2016</v>
      </c>
      <c r="Q396" s="25">
        <v>3</v>
      </c>
    </row>
    <row r="397" spans="13:17" x14ac:dyDescent="0.25">
      <c r="M397" s="38">
        <f t="shared" ref="M397:M460" si="104">M396+1</f>
        <v>42391</v>
      </c>
      <c r="N397" s="25">
        <f t="shared" si="103"/>
        <v>255</v>
      </c>
      <c r="O397" s="25">
        <f t="shared" si="102"/>
        <v>5</v>
      </c>
      <c r="P397" s="25">
        <f t="shared" si="101"/>
        <v>2016</v>
      </c>
      <c r="Q397" s="25">
        <v>3</v>
      </c>
    </row>
    <row r="398" spans="13:17" x14ac:dyDescent="0.25">
      <c r="M398" s="38">
        <f t="shared" si="104"/>
        <v>42392</v>
      </c>
      <c r="N398" s="25">
        <f t="shared" si="103"/>
        <v>269</v>
      </c>
      <c r="O398" s="25">
        <f t="shared" si="102"/>
        <v>6</v>
      </c>
      <c r="P398" s="25">
        <f t="shared" si="101"/>
        <v>2016</v>
      </c>
      <c r="Q398" s="25">
        <v>3</v>
      </c>
    </row>
    <row r="399" spans="13:17" x14ac:dyDescent="0.25">
      <c r="M399" s="38">
        <f t="shared" si="104"/>
        <v>42393</v>
      </c>
      <c r="N399" s="25">
        <f t="shared" si="103"/>
        <v>299</v>
      </c>
      <c r="O399" s="25">
        <f t="shared" si="102"/>
        <v>7</v>
      </c>
      <c r="P399" s="25">
        <f t="shared" si="101"/>
        <v>2016</v>
      </c>
      <c r="Q399" s="25">
        <v>3</v>
      </c>
    </row>
    <row r="400" spans="13:17" x14ac:dyDescent="0.25">
      <c r="M400" s="38">
        <f t="shared" si="104"/>
        <v>42394</v>
      </c>
      <c r="N400" s="25">
        <f t="shared" si="103"/>
        <v>316</v>
      </c>
      <c r="O400" s="25">
        <f t="shared" si="102"/>
        <v>1</v>
      </c>
      <c r="P400" s="25">
        <f t="shared" si="101"/>
        <v>2016</v>
      </c>
      <c r="Q400" s="25">
        <v>4</v>
      </c>
    </row>
    <row r="401" spans="13:17" x14ac:dyDescent="0.25">
      <c r="M401" s="38">
        <f t="shared" si="104"/>
        <v>42395</v>
      </c>
      <c r="N401" s="25">
        <f t="shared" si="103"/>
        <v>277</v>
      </c>
      <c r="O401" s="25">
        <f t="shared" si="102"/>
        <v>2</v>
      </c>
      <c r="P401" s="25">
        <f t="shared" si="101"/>
        <v>2016</v>
      </c>
      <c r="Q401" s="25">
        <v>4</v>
      </c>
    </row>
    <row r="402" spans="13:17" x14ac:dyDescent="0.25">
      <c r="M402" s="38">
        <f t="shared" si="104"/>
        <v>42396</v>
      </c>
      <c r="N402" s="25">
        <f t="shared" si="103"/>
        <v>286</v>
      </c>
      <c r="O402" s="25">
        <f t="shared" si="102"/>
        <v>3</v>
      </c>
      <c r="P402" s="25">
        <f t="shared" si="101"/>
        <v>2016</v>
      </c>
      <c r="Q402" s="25">
        <v>4</v>
      </c>
    </row>
    <row r="403" spans="13:17" x14ac:dyDescent="0.25">
      <c r="M403" s="38">
        <f t="shared" si="104"/>
        <v>42397</v>
      </c>
      <c r="N403" s="25">
        <f t="shared" si="103"/>
        <v>275</v>
      </c>
      <c r="O403" s="25">
        <f t="shared" si="102"/>
        <v>4</v>
      </c>
      <c r="P403" s="25">
        <f t="shared" si="101"/>
        <v>2016</v>
      </c>
      <c r="Q403" s="25">
        <v>4</v>
      </c>
    </row>
    <row r="404" spans="13:17" x14ac:dyDescent="0.25">
      <c r="M404" s="38">
        <f t="shared" si="104"/>
        <v>42398</v>
      </c>
      <c r="N404" s="25">
        <f t="shared" si="103"/>
        <v>309</v>
      </c>
      <c r="O404" s="25">
        <f t="shared" si="102"/>
        <v>5</v>
      </c>
      <c r="P404" s="25">
        <f t="shared" si="101"/>
        <v>2016</v>
      </c>
      <c r="Q404" s="25">
        <v>4</v>
      </c>
    </row>
    <row r="405" spans="13:17" x14ac:dyDescent="0.25">
      <c r="M405" s="38">
        <f t="shared" si="104"/>
        <v>42399</v>
      </c>
      <c r="N405" s="25">
        <f t="shared" si="103"/>
        <v>267</v>
      </c>
      <c r="O405" s="25">
        <f t="shared" si="102"/>
        <v>6</v>
      </c>
      <c r="P405" s="25">
        <f t="shared" si="101"/>
        <v>2016</v>
      </c>
      <c r="Q405" s="25">
        <v>4</v>
      </c>
    </row>
    <row r="406" spans="13:17" x14ac:dyDescent="0.25">
      <c r="M406" s="38">
        <f t="shared" si="104"/>
        <v>42400</v>
      </c>
      <c r="N406" s="25">
        <f t="shared" si="103"/>
        <v>276</v>
      </c>
      <c r="O406" s="25">
        <f t="shared" si="102"/>
        <v>7</v>
      </c>
      <c r="P406" s="25">
        <f t="shared" si="101"/>
        <v>2016</v>
      </c>
      <c r="Q406" s="25">
        <v>4</v>
      </c>
    </row>
    <row r="407" spans="13:17" x14ac:dyDescent="0.25">
      <c r="M407" s="38">
        <f t="shared" si="104"/>
        <v>42401</v>
      </c>
      <c r="N407" s="25">
        <f t="shared" si="103"/>
        <v>250</v>
      </c>
      <c r="O407" s="25">
        <f t="shared" si="102"/>
        <v>1</v>
      </c>
      <c r="P407" s="25">
        <f t="shared" si="101"/>
        <v>2016</v>
      </c>
      <c r="Q407" s="25">
        <v>5</v>
      </c>
    </row>
    <row r="408" spans="13:17" x14ac:dyDescent="0.25">
      <c r="M408" s="38">
        <f t="shared" si="104"/>
        <v>42402</v>
      </c>
      <c r="N408" s="25">
        <f t="shared" si="103"/>
        <v>262</v>
      </c>
      <c r="O408" s="25">
        <f t="shared" si="102"/>
        <v>2</v>
      </c>
      <c r="P408" s="25">
        <f t="shared" si="101"/>
        <v>2016</v>
      </c>
      <c r="Q408" s="25">
        <v>5</v>
      </c>
    </row>
    <row r="409" spans="13:17" x14ac:dyDescent="0.25">
      <c r="M409" s="38">
        <f t="shared" si="104"/>
        <v>42403</v>
      </c>
      <c r="N409" s="25">
        <f t="shared" si="103"/>
        <v>300</v>
      </c>
      <c r="O409" s="25">
        <f t="shared" si="102"/>
        <v>3</v>
      </c>
      <c r="P409" s="25">
        <f t="shared" si="101"/>
        <v>2016</v>
      </c>
      <c r="Q409" s="25">
        <v>5</v>
      </c>
    </row>
    <row r="410" spans="13:17" x14ac:dyDescent="0.25">
      <c r="M410" s="38">
        <f t="shared" si="104"/>
        <v>42404</v>
      </c>
      <c r="N410" s="25">
        <f t="shared" si="103"/>
        <v>267</v>
      </c>
      <c r="O410" s="25">
        <f t="shared" si="102"/>
        <v>4</v>
      </c>
      <c r="P410" s="25">
        <f t="shared" si="101"/>
        <v>2016</v>
      </c>
      <c r="Q410" s="25">
        <v>5</v>
      </c>
    </row>
    <row r="411" spans="13:17" x14ac:dyDescent="0.25">
      <c r="M411" s="38">
        <f t="shared" si="104"/>
        <v>42405</v>
      </c>
      <c r="N411" s="25">
        <f t="shared" si="103"/>
        <v>261</v>
      </c>
      <c r="O411" s="25">
        <f t="shared" si="102"/>
        <v>5</v>
      </c>
      <c r="P411" s="25">
        <f t="shared" si="101"/>
        <v>2016</v>
      </c>
      <c r="Q411" s="25">
        <v>5</v>
      </c>
    </row>
    <row r="412" spans="13:17" x14ac:dyDescent="0.25">
      <c r="M412" s="38">
        <f t="shared" si="104"/>
        <v>42406</v>
      </c>
      <c r="N412" s="25">
        <f t="shared" si="103"/>
        <v>266</v>
      </c>
      <c r="O412" s="25">
        <f t="shared" si="102"/>
        <v>6</v>
      </c>
      <c r="P412" s="25">
        <f t="shared" si="101"/>
        <v>2016</v>
      </c>
      <c r="Q412" s="25">
        <v>5</v>
      </c>
    </row>
    <row r="413" spans="13:17" x14ac:dyDescent="0.25">
      <c r="M413" s="38">
        <f t="shared" si="104"/>
        <v>42407</v>
      </c>
      <c r="N413" s="25">
        <f t="shared" si="103"/>
        <v>303</v>
      </c>
      <c r="O413" s="25">
        <f t="shared" si="102"/>
        <v>7</v>
      </c>
      <c r="P413" s="25">
        <f t="shared" si="101"/>
        <v>2016</v>
      </c>
      <c r="Q413" s="25">
        <v>5</v>
      </c>
    </row>
    <row r="414" spans="13:17" x14ac:dyDescent="0.25">
      <c r="M414" s="38">
        <f t="shared" si="104"/>
        <v>42408</v>
      </c>
      <c r="N414" s="25">
        <f t="shared" si="103"/>
        <v>260</v>
      </c>
      <c r="O414" s="25">
        <f t="shared" si="102"/>
        <v>1</v>
      </c>
      <c r="P414" s="25">
        <f t="shared" si="101"/>
        <v>2016</v>
      </c>
      <c r="Q414" s="25">
        <v>6</v>
      </c>
    </row>
    <row r="415" spans="13:17" x14ac:dyDescent="0.25">
      <c r="M415" s="38">
        <f t="shared" si="104"/>
        <v>42409</v>
      </c>
      <c r="N415" s="25">
        <f t="shared" si="103"/>
        <v>281</v>
      </c>
      <c r="O415" s="25">
        <f t="shared" si="102"/>
        <v>2</v>
      </c>
      <c r="P415" s="25">
        <f t="shared" si="101"/>
        <v>2016</v>
      </c>
      <c r="Q415" s="25">
        <v>6</v>
      </c>
    </row>
    <row r="416" spans="13:17" x14ac:dyDescent="0.25">
      <c r="M416" s="38">
        <f t="shared" si="104"/>
        <v>42410</v>
      </c>
      <c r="N416" s="25">
        <f t="shared" si="103"/>
        <v>246</v>
      </c>
      <c r="O416" s="25">
        <f t="shared" si="102"/>
        <v>3</v>
      </c>
      <c r="P416" s="25">
        <f t="shared" si="101"/>
        <v>2016</v>
      </c>
      <c r="Q416" s="25">
        <v>6</v>
      </c>
    </row>
    <row r="417" spans="13:17" x14ac:dyDescent="0.25">
      <c r="M417" s="38">
        <f t="shared" si="104"/>
        <v>42411</v>
      </c>
      <c r="N417" s="25">
        <f t="shared" si="103"/>
        <v>296</v>
      </c>
      <c r="O417" s="25">
        <f t="shared" si="102"/>
        <v>4</v>
      </c>
      <c r="P417" s="25">
        <f t="shared" si="101"/>
        <v>2016</v>
      </c>
      <c r="Q417" s="25">
        <v>6</v>
      </c>
    </row>
    <row r="418" spans="13:17" x14ac:dyDescent="0.25">
      <c r="M418" s="38">
        <f t="shared" si="104"/>
        <v>42412</v>
      </c>
      <c r="N418" s="25">
        <f t="shared" si="103"/>
        <v>257</v>
      </c>
      <c r="O418" s="25">
        <f t="shared" si="102"/>
        <v>5</v>
      </c>
      <c r="P418" s="25">
        <f t="shared" si="101"/>
        <v>2016</v>
      </c>
      <c r="Q418" s="25">
        <v>6</v>
      </c>
    </row>
    <row r="419" spans="13:17" x14ac:dyDescent="0.25">
      <c r="M419" s="38">
        <f t="shared" si="104"/>
        <v>42413</v>
      </c>
      <c r="N419" s="25">
        <f t="shared" si="103"/>
        <v>258</v>
      </c>
      <c r="O419" s="25">
        <f t="shared" si="102"/>
        <v>6</v>
      </c>
      <c r="P419" s="25">
        <f t="shared" si="101"/>
        <v>2016</v>
      </c>
      <c r="Q419" s="25">
        <v>6</v>
      </c>
    </row>
    <row r="420" spans="13:17" x14ac:dyDescent="0.25">
      <c r="M420" s="38">
        <f t="shared" si="104"/>
        <v>42414</v>
      </c>
      <c r="N420" s="25">
        <f t="shared" si="103"/>
        <v>239</v>
      </c>
      <c r="O420" s="25">
        <f t="shared" si="102"/>
        <v>7</v>
      </c>
      <c r="P420" s="25">
        <f t="shared" si="101"/>
        <v>2016</v>
      </c>
      <c r="Q420" s="25">
        <v>6</v>
      </c>
    </row>
    <row r="421" spans="13:17" x14ac:dyDescent="0.25">
      <c r="M421" s="38">
        <f t="shared" si="104"/>
        <v>42415</v>
      </c>
      <c r="N421" s="25">
        <f t="shared" si="103"/>
        <v>257</v>
      </c>
      <c r="O421" s="25">
        <f t="shared" si="102"/>
        <v>1</v>
      </c>
      <c r="P421" s="25">
        <f t="shared" si="101"/>
        <v>2016</v>
      </c>
      <c r="Q421" s="25">
        <v>7</v>
      </c>
    </row>
    <row r="422" spans="13:17" x14ac:dyDescent="0.25">
      <c r="M422" s="38">
        <f t="shared" si="104"/>
        <v>42416</v>
      </c>
      <c r="N422" s="25">
        <f t="shared" si="103"/>
        <v>249</v>
      </c>
      <c r="O422" s="25">
        <f t="shared" si="102"/>
        <v>2</v>
      </c>
      <c r="P422" s="25">
        <f t="shared" si="101"/>
        <v>2016</v>
      </c>
      <c r="Q422" s="25">
        <v>7</v>
      </c>
    </row>
    <row r="423" spans="13:17" x14ac:dyDescent="0.25">
      <c r="M423" s="38">
        <f t="shared" si="104"/>
        <v>42417</v>
      </c>
      <c r="N423" s="25">
        <f t="shared" si="103"/>
        <v>279</v>
      </c>
      <c r="O423" s="25">
        <f t="shared" si="102"/>
        <v>3</v>
      </c>
      <c r="P423" s="25">
        <f t="shared" si="101"/>
        <v>2016</v>
      </c>
      <c r="Q423" s="25">
        <v>7</v>
      </c>
    </row>
    <row r="424" spans="13:17" x14ac:dyDescent="0.25">
      <c r="M424" s="38">
        <f t="shared" si="104"/>
        <v>42418</v>
      </c>
      <c r="N424" s="25">
        <f t="shared" si="103"/>
        <v>244</v>
      </c>
      <c r="O424" s="25">
        <f t="shared" si="102"/>
        <v>4</v>
      </c>
      <c r="P424" s="25">
        <f t="shared" si="101"/>
        <v>2016</v>
      </c>
      <c r="Q424" s="25">
        <v>7</v>
      </c>
    </row>
    <row r="425" spans="13:17" x14ac:dyDescent="0.25">
      <c r="M425" s="38">
        <f t="shared" si="104"/>
        <v>42419</v>
      </c>
      <c r="N425" s="25">
        <f t="shared" si="103"/>
        <v>268</v>
      </c>
      <c r="O425" s="25">
        <f t="shared" si="102"/>
        <v>5</v>
      </c>
      <c r="P425" s="25">
        <f t="shared" si="101"/>
        <v>2016</v>
      </c>
      <c r="Q425" s="25">
        <v>7</v>
      </c>
    </row>
    <row r="426" spans="13:17" x14ac:dyDescent="0.25">
      <c r="M426" s="38">
        <f t="shared" si="104"/>
        <v>42420</v>
      </c>
      <c r="N426" s="25">
        <f t="shared" si="103"/>
        <v>279</v>
      </c>
      <c r="O426" s="25">
        <f t="shared" si="102"/>
        <v>6</v>
      </c>
      <c r="P426" s="25">
        <f t="shared" si="101"/>
        <v>2016</v>
      </c>
      <c r="Q426" s="25">
        <v>7</v>
      </c>
    </row>
    <row r="427" spans="13:17" x14ac:dyDescent="0.25">
      <c r="M427" s="38">
        <f t="shared" si="104"/>
        <v>42421</v>
      </c>
      <c r="N427" s="25">
        <f t="shared" si="103"/>
        <v>262</v>
      </c>
      <c r="O427" s="25">
        <f t="shared" si="102"/>
        <v>7</v>
      </c>
      <c r="P427" s="25">
        <f t="shared" si="101"/>
        <v>2016</v>
      </c>
      <c r="Q427" s="25">
        <v>7</v>
      </c>
    </row>
    <row r="428" spans="13:17" x14ac:dyDescent="0.25">
      <c r="M428" s="38">
        <f t="shared" si="104"/>
        <v>42422</v>
      </c>
      <c r="N428" s="25">
        <f t="shared" si="103"/>
        <v>255</v>
      </c>
      <c r="O428" s="25">
        <f t="shared" si="102"/>
        <v>1</v>
      </c>
      <c r="P428" s="25">
        <f t="shared" si="101"/>
        <v>2016</v>
      </c>
      <c r="Q428" s="25">
        <v>8</v>
      </c>
    </row>
    <row r="429" spans="13:17" x14ac:dyDescent="0.25">
      <c r="M429" s="38">
        <f t="shared" si="104"/>
        <v>42423</v>
      </c>
      <c r="N429" s="25">
        <f t="shared" si="103"/>
        <v>272</v>
      </c>
      <c r="O429" s="25">
        <f t="shared" si="102"/>
        <v>2</v>
      </c>
      <c r="P429" s="25">
        <f t="shared" si="101"/>
        <v>2016</v>
      </c>
      <c r="Q429" s="25">
        <v>8</v>
      </c>
    </row>
    <row r="430" spans="13:17" x14ac:dyDescent="0.25">
      <c r="M430" s="38">
        <f t="shared" si="104"/>
        <v>42424</v>
      </c>
      <c r="N430" s="25">
        <f t="shared" si="103"/>
        <v>266</v>
      </c>
      <c r="O430" s="25">
        <f t="shared" si="102"/>
        <v>3</v>
      </c>
      <c r="P430" s="25">
        <f t="shared" si="101"/>
        <v>2016</v>
      </c>
      <c r="Q430" s="25">
        <v>8</v>
      </c>
    </row>
    <row r="431" spans="13:17" x14ac:dyDescent="0.25">
      <c r="M431" s="38">
        <f t="shared" si="104"/>
        <v>42425</v>
      </c>
      <c r="N431" s="25">
        <f t="shared" si="103"/>
        <v>272</v>
      </c>
      <c r="O431" s="25">
        <f t="shared" si="102"/>
        <v>4</v>
      </c>
      <c r="P431" s="25">
        <f t="shared" si="101"/>
        <v>2016</v>
      </c>
      <c r="Q431" s="25">
        <v>8</v>
      </c>
    </row>
    <row r="432" spans="13:17" x14ac:dyDescent="0.25">
      <c r="M432" s="38">
        <f t="shared" si="104"/>
        <v>42426</v>
      </c>
      <c r="N432" s="25">
        <f t="shared" si="103"/>
        <v>261</v>
      </c>
      <c r="O432" s="25">
        <f t="shared" si="102"/>
        <v>5</v>
      </c>
      <c r="P432" s="25">
        <f t="shared" si="101"/>
        <v>2016</v>
      </c>
      <c r="Q432" s="25">
        <v>8</v>
      </c>
    </row>
    <row r="433" spans="13:17" x14ac:dyDescent="0.25">
      <c r="M433" s="38">
        <f t="shared" si="104"/>
        <v>42427</v>
      </c>
      <c r="N433" s="25">
        <f t="shared" si="103"/>
        <v>263</v>
      </c>
      <c r="O433" s="25">
        <f t="shared" si="102"/>
        <v>6</v>
      </c>
      <c r="P433" s="25">
        <f t="shared" si="101"/>
        <v>2016</v>
      </c>
      <c r="Q433" s="25">
        <v>8</v>
      </c>
    </row>
    <row r="434" spans="13:17" x14ac:dyDescent="0.25">
      <c r="M434" s="38">
        <f t="shared" si="104"/>
        <v>42428</v>
      </c>
      <c r="N434" s="25">
        <f t="shared" si="103"/>
        <v>256</v>
      </c>
      <c r="O434" s="25">
        <f t="shared" si="102"/>
        <v>7</v>
      </c>
      <c r="P434" s="25">
        <f t="shared" si="101"/>
        <v>2016</v>
      </c>
      <c r="Q434" s="25">
        <v>8</v>
      </c>
    </row>
    <row r="435" spans="13:17" x14ac:dyDescent="0.25">
      <c r="M435" s="38">
        <f t="shared" si="104"/>
        <v>42429</v>
      </c>
      <c r="N435" s="25">
        <f t="shared" si="103"/>
        <v>243</v>
      </c>
      <c r="O435" s="25">
        <f t="shared" si="102"/>
        <v>1</v>
      </c>
      <c r="P435" s="25">
        <f t="shared" si="101"/>
        <v>2016</v>
      </c>
      <c r="Q435" s="25">
        <v>9</v>
      </c>
    </row>
    <row r="436" spans="13:17" x14ac:dyDescent="0.25">
      <c r="M436" s="38">
        <f t="shared" si="104"/>
        <v>42430</v>
      </c>
      <c r="N436" s="25">
        <f t="shared" si="103"/>
        <v>231</v>
      </c>
      <c r="O436" s="25">
        <f t="shared" si="102"/>
        <v>2</v>
      </c>
      <c r="P436" s="25">
        <f t="shared" si="101"/>
        <v>2016</v>
      </c>
      <c r="Q436" s="25">
        <v>9</v>
      </c>
    </row>
    <row r="437" spans="13:17" x14ac:dyDescent="0.25">
      <c r="M437" s="38">
        <f t="shared" si="104"/>
        <v>42431</v>
      </c>
      <c r="N437" s="25">
        <f t="shared" si="103"/>
        <v>249</v>
      </c>
      <c r="O437" s="25">
        <f t="shared" si="102"/>
        <v>3</v>
      </c>
      <c r="P437" s="25">
        <f t="shared" si="101"/>
        <v>2016</v>
      </c>
      <c r="Q437" s="25">
        <v>9</v>
      </c>
    </row>
    <row r="438" spans="13:17" x14ac:dyDescent="0.25">
      <c r="M438" s="38">
        <f t="shared" si="104"/>
        <v>42432</v>
      </c>
      <c r="N438" s="25">
        <f t="shared" si="103"/>
        <v>303</v>
      </c>
      <c r="O438" s="25">
        <f t="shared" si="102"/>
        <v>4</v>
      </c>
      <c r="P438" s="25">
        <f t="shared" si="101"/>
        <v>2016</v>
      </c>
      <c r="Q438" s="25">
        <v>9</v>
      </c>
    </row>
    <row r="439" spans="13:17" x14ac:dyDescent="0.25">
      <c r="M439" s="38">
        <f t="shared" si="104"/>
        <v>42433</v>
      </c>
      <c r="N439" s="25">
        <f t="shared" si="103"/>
        <v>305</v>
      </c>
      <c r="O439" s="25">
        <f t="shared" si="102"/>
        <v>5</v>
      </c>
      <c r="P439" s="25">
        <f t="shared" si="101"/>
        <v>2016</v>
      </c>
      <c r="Q439" s="25">
        <v>9</v>
      </c>
    </row>
    <row r="440" spans="13:17" x14ac:dyDescent="0.25">
      <c r="M440" s="38">
        <f t="shared" si="104"/>
        <v>42434</v>
      </c>
      <c r="N440" s="25">
        <f t="shared" si="103"/>
        <v>268</v>
      </c>
      <c r="O440" s="25">
        <f t="shared" si="102"/>
        <v>6</v>
      </c>
      <c r="P440" s="25">
        <f t="shared" si="101"/>
        <v>2016</v>
      </c>
      <c r="Q440" s="25">
        <v>9</v>
      </c>
    </row>
    <row r="441" spans="13:17" x14ac:dyDescent="0.25">
      <c r="M441" s="38">
        <f t="shared" si="104"/>
        <v>42435</v>
      </c>
      <c r="N441" s="25">
        <f t="shared" si="103"/>
        <v>262</v>
      </c>
      <c r="O441" s="25">
        <f t="shared" si="102"/>
        <v>7</v>
      </c>
      <c r="P441" s="25">
        <f t="shared" si="101"/>
        <v>2016</v>
      </c>
      <c r="Q441" s="25">
        <v>9</v>
      </c>
    </row>
    <row r="442" spans="13:17" x14ac:dyDescent="0.25">
      <c r="M442" s="38">
        <f t="shared" si="104"/>
        <v>42436</v>
      </c>
      <c r="N442" s="25">
        <f t="shared" si="103"/>
        <v>285</v>
      </c>
      <c r="O442" s="25">
        <f t="shared" si="102"/>
        <v>1</v>
      </c>
      <c r="P442" s="25">
        <f t="shared" si="101"/>
        <v>2016</v>
      </c>
      <c r="Q442" s="25">
        <v>10</v>
      </c>
    </row>
    <row r="443" spans="13:17" x14ac:dyDescent="0.25">
      <c r="M443" s="38">
        <f t="shared" si="104"/>
        <v>42437</v>
      </c>
      <c r="N443" s="25">
        <f t="shared" si="103"/>
        <v>256</v>
      </c>
      <c r="O443" s="25">
        <f t="shared" si="102"/>
        <v>2</v>
      </c>
      <c r="P443" s="25">
        <f t="shared" si="101"/>
        <v>2016</v>
      </c>
      <c r="Q443" s="25">
        <v>10</v>
      </c>
    </row>
    <row r="444" spans="13:17" x14ac:dyDescent="0.25">
      <c r="M444" s="38">
        <f t="shared" si="104"/>
        <v>42438</v>
      </c>
      <c r="N444" s="25">
        <f t="shared" si="103"/>
        <v>268</v>
      </c>
      <c r="O444" s="25">
        <f t="shared" si="102"/>
        <v>3</v>
      </c>
      <c r="P444" s="25">
        <f t="shared" si="101"/>
        <v>2016</v>
      </c>
      <c r="Q444" s="25">
        <v>10</v>
      </c>
    </row>
    <row r="445" spans="13:17" x14ac:dyDescent="0.25">
      <c r="M445" s="38">
        <f t="shared" si="104"/>
        <v>42439</v>
      </c>
      <c r="N445" s="25">
        <f t="shared" si="103"/>
        <v>253</v>
      </c>
      <c r="O445" s="25">
        <f t="shared" si="102"/>
        <v>4</v>
      </c>
      <c r="P445" s="25">
        <f t="shared" si="101"/>
        <v>2016</v>
      </c>
      <c r="Q445" s="25">
        <v>10</v>
      </c>
    </row>
    <row r="446" spans="13:17" x14ac:dyDescent="0.25">
      <c r="M446" s="38">
        <f t="shared" si="104"/>
        <v>42440</v>
      </c>
      <c r="N446" s="25">
        <f t="shared" si="103"/>
        <v>261</v>
      </c>
      <c r="O446" s="25">
        <f t="shared" si="102"/>
        <v>5</v>
      </c>
      <c r="P446" s="25">
        <f t="shared" si="101"/>
        <v>2016</v>
      </c>
      <c r="Q446" s="25">
        <v>10</v>
      </c>
    </row>
    <row r="447" spans="13:17" x14ac:dyDescent="0.25">
      <c r="M447" s="38">
        <f t="shared" si="104"/>
        <v>42441</v>
      </c>
      <c r="N447" s="25">
        <f t="shared" si="103"/>
        <v>232</v>
      </c>
      <c r="O447" s="25">
        <f t="shared" si="102"/>
        <v>6</v>
      </c>
      <c r="P447" s="25">
        <f t="shared" si="101"/>
        <v>2016</v>
      </c>
      <c r="Q447" s="25">
        <v>10</v>
      </c>
    </row>
    <row r="448" spans="13:17" x14ac:dyDescent="0.25">
      <c r="M448" s="38">
        <f t="shared" si="104"/>
        <v>42442</v>
      </c>
      <c r="N448" s="25">
        <f t="shared" si="103"/>
        <v>255</v>
      </c>
      <c r="O448" s="25">
        <f t="shared" si="102"/>
        <v>7</v>
      </c>
      <c r="P448" s="25">
        <f t="shared" si="101"/>
        <v>2016</v>
      </c>
      <c r="Q448" s="25">
        <v>10</v>
      </c>
    </row>
    <row r="449" spans="13:17" x14ac:dyDescent="0.25">
      <c r="M449" s="38">
        <f t="shared" si="104"/>
        <v>42443</v>
      </c>
      <c r="N449" s="25">
        <f t="shared" si="103"/>
        <v>222</v>
      </c>
      <c r="O449" s="25">
        <f t="shared" si="102"/>
        <v>1</v>
      </c>
      <c r="P449" s="25">
        <f t="shared" si="101"/>
        <v>2016</v>
      </c>
      <c r="Q449" s="25">
        <v>11</v>
      </c>
    </row>
    <row r="450" spans="13:17" x14ac:dyDescent="0.25">
      <c r="M450" s="38">
        <f t="shared" si="104"/>
        <v>42444</v>
      </c>
      <c r="N450" s="25">
        <f t="shared" si="103"/>
        <v>255</v>
      </c>
      <c r="O450" s="25">
        <f t="shared" si="102"/>
        <v>2</v>
      </c>
      <c r="P450" s="25">
        <f t="shared" si="101"/>
        <v>2016</v>
      </c>
      <c r="Q450" s="25">
        <v>11</v>
      </c>
    </row>
    <row r="451" spans="13:17" x14ac:dyDescent="0.25">
      <c r="M451" s="38">
        <f t="shared" si="104"/>
        <v>42445</v>
      </c>
      <c r="N451" s="25">
        <f t="shared" si="103"/>
        <v>253</v>
      </c>
      <c r="O451" s="25">
        <f t="shared" si="102"/>
        <v>3</v>
      </c>
      <c r="P451" s="25">
        <f t="shared" si="101"/>
        <v>2016</v>
      </c>
      <c r="Q451" s="25">
        <v>11</v>
      </c>
    </row>
    <row r="452" spans="13:17" x14ac:dyDescent="0.25">
      <c r="M452" s="38">
        <f t="shared" si="104"/>
        <v>42446</v>
      </c>
      <c r="N452" s="25">
        <f t="shared" si="103"/>
        <v>273</v>
      </c>
      <c r="O452" s="25">
        <f t="shared" si="102"/>
        <v>4</v>
      </c>
      <c r="P452" s="25">
        <f t="shared" si="101"/>
        <v>2016</v>
      </c>
      <c r="Q452" s="25">
        <v>11</v>
      </c>
    </row>
    <row r="453" spans="13:17" x14ac:dyDescent="0.25">
      <c r="M453" s="38">
        <f t="shared" si="104"/>
        <v>42447</v>
      </c>
      <c r="N453" s="25">
        <f t="shared" si="103"/>
        <v>264</v>
      </c>
      <c r="O453" s="25">
        <f t="shared" si="102"/>
        <v>5</v>
      </c>
      <c r="P453" s="25">
        <f t="shared" si="101"/>
        <v>2016</v>
      </c>
      <c r="Q453" s="25">
        <v>11</v>
      </c>
    </row>
    <row r="454" spans="13:17" x14ac:dyDescent="0.25">
      <c r="M454" s="38">
        <f t="shared" si="104"/>
        <v>42448</v>
      </c>
      <c r="N454" s="25">
        <f t="shared" si="103"/>
        <v>253</v>
      </c>
      <c r="O454" s="25">
        <f t="shared" si="102"/>
        <v>6</v>
      </c>
      <c r="P454" s="25">
        <f t="shared" si="101"/>
        <v>2016</v>
      </c>
      <c r="Q454" s="25">
        <v>11</v>
      </c>
    </row>
    <row r="455" spans="13:17" x14ac:dyDescent="0.25">
      <c r="M455" s="38">
        <f t="shared" si="104"/>
        <v>42449</v>
      </c>
      <c r="N455" s="25">
        <f t="shared" si="103"/>
        <v>280</v>
      </c>
      <c r="O455" s="25">
        <f t="shared" si="102"/>
        <v>7</v>
      </c>
      <c r="P455" s="25">
        <f t="shared" si="101"/>
        <v>2016</v>
      </c>
      <c r="Q455" s="25">
        <v>11</v>
      </c>
    </row>
    <row r="456" spans="13:17" x14ac:dyDescent="0.25">
      <c r="M456" s="38">
        <f t="shared" si="104"/>
        <v>42450</v>
      </c>
      <c r="N456" s="25">
        <f t="shared" si="103"/>
        <v>265</v>
      </c>
      <c r="O456" s="25">
        <f t="shared" si="102"/>
        <v>1</v>
      </c>
      <c r="P456" s="25">
        <f t="shared" si="101"/>
        <v>2016</v>
      </c>
      <c r="Q456" s="25">
        <v>12</v>
      </c>
    </row>
    <row r="457" spans="13:17" x14ac:dyDescent="0.25">
      <c r="M457" s="38">
        <f t="shared" si="104"/>
        <v>42451</v>
      </c>
      <c r="N457" s="25">
        <f t="shared" si="103"/>
        <v>251</v>
      </c>
      <c r="O457" s="25">
        <f t="shared" si="102"/>
        <v>2</v>
      </c>
      <c r="P457" s="25">
        <f t="shared" ref="P457:P520" si="105">IF(O457=1,YEAR($M460),P456)</f>
        <v>2016</v>
      </c>
      <c r="Q457" s="25">
        <v>12</v>
      </c>
    </row>
    <row r="458" spans="13:17" x14ac:dyDescent="0.25">
      <c r="M458" s="38">
        <f t="shared" si="104"/>
        <v>42452</v>
      </c>
      <c r="N458" s="25">
        <f t="shared" si="103"/>
        <v>274</v>
      </c>
      <c r="O458" s="25">
        <f t="shared" ref="O458:O521" si="106">MOD(O457,7)+1</f>
        <v>3</v>
      </c>
      <c r="P458" s="25">
        <f t="shared" si="105"/>
        <v>2016</v>
      </c>
      <c r="Q458" s="25">
        <v>12</v>
      </c>
    </row>
    <row r="459" spans="13:17" x14ac:dyDescent="0.25">
      <c r="M459" s="38">
        <f t="shared" si="104"/>
        <v>42453</v>
      </c>
      <c r="N459" s="25">
        <f t="shared" ref="N459:N522" si="107">VLOOKUP(DATE(2020,MONTH($M459),DAY($M459)),$A$8:$K$374,YEAR($M459)-2010,FALSE)</f>
        <v>252</v>
      </c>
      <c r="O459" s="25">
        <f t="shared" si="106"/>
        <v>4</v>
      </c>
      <c r="P459" s="25">
        <f t="shared" si="105"/>
        <v>2016</v>
      </c>
      <c r="Q459" s="25">
        <v>12</v>
      </c>
    </row>
    <row r="460" spans="13:17" x14ac:dyDescent="0.25">
      <c r="M460" s="38">
        <f t="shared" si="104"/>
        <v>42454</v>
      </c>
      <c r="N460" s="25">
        <f t="shared" si="107"/>
        <v>230</v>
      </c>
      <c r="O460" s="25">
        <f t="shared" si="106"/>
        <v>5</v>
      </c>
      <c r="P460" s="25">
        <f t="shared" si="105"/>
        <v>2016</v>
      </c>
      <c r="Q460" s="25">
        <v>12</v>
      </c>
    </row>
    <row r="461" spans="13:17" x14ac:dyDescent="0.25">
      <c r="M461" s="38">
        <f t="shared" ref="M461:M524" si="108">M460+1</f>
        <v>42455</v>
      </c>
      <c r="N461" s="25">
        <f t="shared" si="107"/>
        <v>264</v>
      </c>
      <c r="O461" s="25">
        <f t="shared" si="106"/>
        <v>6</v>
      </c>
      <c r="P461" s="25">
        <f t="shared" si="105"/>
        <v>2016</v>
      </c>
      <c r="Q461" s="25">
        <v>12</v>
      </c>
    </row>
    <row r="462" spans="13:17" x14ac:dyDescent="0.25">
      <c r="M462" s="38">
        <f t="shared" si="108"/>
        <v>42456</v>
      </c>
      <c r="N462" s="25">
        <f t="shared" si="107"/>
        <v>259</v>
      </c>
      <c r="O462" s="25">
        <f t="shared" si="106"/>
        <v>7</v>
      </c>
      <c r="P462" s="25">
        <f t="shared" si="105"/>
        <v>2016</v>
      </c>
      <c r="Q462" s="25">
        <v>12</v>
      </c>
    </row>
    <row r="463" spans="13:17" x14ac:dyDescent="0.25">
      <c r="M463" s="38">
        <f t="shared" si="108"/>
        <v>42457</v>
      </c>
      <c r="N463" s="25">
        <f t="shared" si="107"/>
        <v>234</v>
      </c>
      <c r="O463" s="25">
        <f t="shared" si="106"/>
        <v>1</v>
      </c>
      <c r="P463" s="25">
        <f t="shared" si="105"/>
        <v>2016</v>
      </c>
      <c r="Q463" s="25">
        <v>13</v>
      </c>
    </row>
    <row r="464" spans="13:17" x14ac:dyDescent="0.25">
      <c r="M464" s="38">
        <f t="shared" si="108"/>
        <v>42458</v>
      </c>
      <c r="N464" s="25">
        <f t="shared" si="107"/>
        <v>240</v>
      </c>
      <c r="O464" s="25">
        <f t="shared" si="106"/>
        <v>2</v>
      </c>
      <c r="P464" s="25">
        <f t="shared" si="105"/>
        <v>2016</v>
      </c>
      <c r="Q464" s="25">
        <v>13</v>
      </c>
    </row>
    <row r="465" spans="13:17" x14ac:dyDescent="0.25">
      <c r="M465" s="38">
        <f t="shared" si="108"/>
        <v>42459</v>
      </c>
      <c r="N465" s="25">
        <f t="shared" si="107"/>
        <v>258</v>
      </c>
      <c r="O465" s="25">
        <f t="shared" si="106"/>
        <v>3</v>
      </c>
      <c r="P465" s="25">
        <f t="shared" si="105"/>
        <v>2016</v>
      </c>
      <c r="Q465" s="25">
        <v>13</v>
      </c>
    </row>
    <row r="466" spans="13:17" x14ac:dyDescent="0.25">
      <c r="M466" s="38">
        <f t="shared" si="108"/>
        <v>42460</v>
      </c>
      <c r="N466" s="25">
        <f t="shared" si="107"/>
        <v>254</v>
      </c>
      <c r="O466" s="25">
        <f t="shared" si="106"/>
        <v>4</v>
      </c>
      <c r="P466" s="25">
        <f t="shared" si="105"/>
        <v>2016</v>
      </c>
      <c r="Q466" s="25">
        <v>13</v>
      </c>
    </row>
    <row r="467" spans="13:17" x14ac:dyDescent="0.25">
      <c r="M467" s="38">
        <f t="shared" si="108"/>
        <v>42461</v>
      </c>
      <c r="N467" s="25">
        <f t="shared" si="107"/>
        <v>252</v>
      </c>
      <c r="O467" s="25">
        <f t="shared" si="106"/>
        <v>5</v>
      </c>
      <c r="P467" s="25">
        <f t="shared" si="105"/>
        <v>2016</v>
      </c>
      <c r="Q467" s="25">
        <v>13</v>
      </c>
    </row>
    <row r="468" spans="13:17" x14ac:dyDescent="0.25">
      <c r="M468" s="38">
        <f t="shared" si="108"/>
        <v>42462</v>
      </c>
      <c r="N468" s="25">
        <f t="shared" si="107"/>
        <v>277</v>
      </c>
      <c r="O468" s="25">
        <f t="shared" si="106"/>
        <v>6</v>
      </c>
      <c r="P468" s="25">
        <f t="shared" si="105"/>
        <v>2016</v>
      </c>
      <c r="Q468" s="25">
        <v>13</v>
      </c>
    </row>
    <row r="469" spans="13:17" x14ac:dyDescent="0.25">
      <c r="M469" s="38">
        <f t="shared" si="108"/>
        <v>42463</v>
      </c>
      <c r="N469" s="25">
        <f t="shared" si="107"/>
        <v>263</v>
      </c>
      <c r="O469" s="25">
        <f t="shared" si="106"/>
        <v>7</v>
      </c>
      <c r="P469" s="25">
        <f t="shared" si="105"/>
        <v>2016</v>
      </c>
      <c r="Q469" s="25">
        <v>13</v>
      </c>
    </row>
    <row r="470" spans="13:17" x14ac:dyDescent="0.25">
      <c r="M470" s="38">
        <f t="shared" si="108"/>
        <v>42464</v>
      </c>
      <c r="N470" s="25">
        <f t="shared" si="107"/>
        <v>255</v>
      </c>
      <c r="O470" s="25">
        <f t="shared" si="106"/>
        <v>1</v>
      </c>
      <c r="P470" s="25">
        <f t="shared" si="105"/>
        <v>2016</v>
      </c>
      <c r="Q470" s="25">
        <v>14</v>
      </c>
    </row>
    <row r="471" spans="13:17" x14ac:dyDescent="0.25">
      <c r="M471" s="38">
        <f t="shared" si="108"/>
        <v>42465</v>
      </c>
      <c r="N471" s="25">
        <f t="shared" si="107"/>
        <v>241</v>
      </c>
      <c r="O471" s="25">
        <f t="shared" si="106"/>
        <v>2</v>
      </c>
      <c r="P471" s="25">
        <f t="shared" si="105"/>
        <v>2016</v>
      </c>
      <c r="Q471" s="25">
        <v>14</v>
      </c>
    </row>
    <row r="472" spans="13:17" x14ac:dyDescent="0.25">
      <c r="M472" s="38">
        <f t="shared" si="108"/>
        <v>42466</v>
      </c>
      <c r="N472" s="25">
        <f t="shared" si="107"/>
        <v>245</v>
      </c>
      <c r="O472" s="25">
        <f t="shared" si="106"/>
        <v>3</v>
      </c>
      <c r="P472" s="25">
        <f t="shared" si="105"/>
        <v>2016</v>
      </c>
      <c r="Q472" s="25">
        <v>14</v>
      </c>
    </row>
    <row r="473" spans="13:17" x14ac:dyDescent="0.25">
      <c r="M473" s="38">
        <f t="shared" si="108"/>
        <v>42467</v>
      </c>
      <c r="N473" s="25">
        <f t="shared" si="107"/>
        <v>247</v>
      </c>
      <c r="O473" s="25">
        <f t="shared" si="106"/>
        <v>4</v>
      </c>
      <c r="P473" s="25">
        <f t="shared" si="105"/>
        <v>2016</v>
      </c>
      <c r="Q473" s="25">
        <v>14</v>
      </c>
    </row>
    <row r="474" spans="13:17" x14ac:dyDescent="0.25">
      <c r="M474" s="38">
        <f t="shared" si="108"/>
        <v>42468</v>
      </c>
      <c r="N474" s="25">
        <f t="shared" si="107"/>
        <v>210</v>
      </c>
      <c r="O474" s="25">
        <f t="shared" si="106"/>
        <v>5</v>
      </c>
      <c r="P474" s="25">
        <f t="shared" si="105"/>
        <v>2016</v>
      </c>
      <c r="Q474" s="25">
        <v>14</v>
      </c>
    </row>
    <row r="475" spans="13:17" x14ac:dyDescent="0.25">
      <c r="M475" s="38">
        <f t="shared" si="108"/>
        <v>42469</v>
      </c>
      <c r="N475" s="25">
        <f t="shared" si="107"/>
        <v>262</v>
      </c>
      <c r="O475" s="25">
        <f t="shared" si="106"/>
        <v>6</v>
      </c>
      <c r="P475" s="25">
        <f t="shared" si="105"/>
        <v>2016</v>
      </c>
      <c r="Q475" s="25">
        <v>14</v>
      </c>
    </row>
    <row r="476" spans="13:17" x14ac:dyDescent="0.25">
      <c r="M476" s="38">
        <f t="shared" si="108"/>
        <v>42470</v>
      </c>
      <c r="N476" s="25">
        <f t="shared" si="107"/>
        <v>245</v>
      </c>
      <c r="O476" s="25">
        <f t="shared" si="106"/>
        <v>7</v>
      </c>
      <c r="P476" s="25">
        <f t="shared" si="105"/>
        <v>2016</v>
      </c>
      <c r="Q476" s="25">
        <v>14</v>
      </c>
    </row>
    <row r="477" spans="13:17" x14ac:dyDescent="0.25">
      <c r="M477" s="38">
        <f t="shared" si="108"/>
        <v>42471</v>
      </c>
      <c r="N477" s="25">
        <f t="shared" si="107"/>
        <v>242</v>
      </c>
      <c r="O477" s="25">
        <f t="shared" si="106"/>
        <v>1</v>
      </c>
      <c r="P477" s="25">
        <f t="shared" si="105"/>
        <v>2016</v>
      </c>
      <c r="Q477" s="25">
        <v>15</v>
      </c>
    </row>
    <row r="478" spans="13:17" x14ac:dyDescent="0.25">
      <c r="M478" s="38">
        <f t="shared" si="108"/>
        <v>42472</v>
      </c>
      <c r="N478" s="25">
        <f t="shared" si="107"/>
        <v>259</v>
      </c>
      <c r="O478" s="25">
        <f t="shared" si="106"/>
        <v>2</v>
      </c>
      <c r="P478" s="25">
        <f t="shared" si="105"/>
        <v>2016</v>
      </c>
      <c r="Q478" s="25">
        <v>15</v>
      </c>
    </row>
    <row r="479" spans="13:17" x14ac:dyDescent="0.25">
      <c r="M479" s="38">
        <f t="shared" si="108"/>
        <v>42473</v>
      </c>
      <c r="N479" s="25">
        <f t="shared" si="107"/>
        <v>241</v>
      </c>
      <c r="O479" s="25">
        <f t="shared" si="106"/>
        <v>3</v>
      </c>
      <c r="P479" s="25">
        <f t="shared" si="105"/>
        <v>2016</v>
      </c>
      <c r="Q479" s="25">
        <v>15</v>
      </c>
    </row>
    <row r="480" spans="13:17" x14ac:dyDescent="0.25">
      <c r="M480" s="38">
        <f t="shared" si="108"/>
        <v>42474</v>
      </c>
      <c r="N480" s="25">
        <f t="shared" si="107"/>
        <v>251</v>
      </c>
      <c r="O480" s="25">
        <f t="shared" si="106"/>
        <v>4</v>
      </c>
      <c r="P480" s="25">
        <f t="shared" si="105"/>
        <v>2016</v>
      </c>
      <c r="Q480" s="25">
        <v>15</v>
      </c>
    </row>
    <row r="481" spans="13:17" x14ac:dyDescent="0.25">
      <c r="M481" s="38">
        <f t="shared" si="108"/>
        <v>42475</v>
      </c>
      <c r="N481" s="25">
        <f t="shared" si="107"/>
        <v>243</v>
      </c>
      <c r="O481" s="25">
        <f t="shared" si="106"/>
        <v>5</v>
      </c>
      <c r="P481" s="25">
        <f t="shared" si="105"/>
        <v>2016</v>
      </c>
      <c r="Q481" s="25">
        <v>15</v>
      </c>
    </row>
    <row r="482" spans="13:17" x14ac:dyDescent="0.25">
      <c r="M482" s="38">
        <f t="shared" si="108"/>
        <v>42476</v>
      </c>
      <c r="N482" s="25">
        <f t="shared" si="107"/>
        <v>273</v>
      </c>
      <c r="O482" s="25">
        <f t="shared" si="106"/>
        <v>6</v>
      </c>
      <c r="P482" s="25">
        <f t="shared" si="105"/>
        <v>2016</v>
      </c>
      <c r="Q482" s="25">
        <v>15</v>
      </c>
    </row>
    <row r="483" spans="13:17" x14ac:dyDescent="0.25">
      <c r="M483" s="38">
        <f t="shared" si="108"/>
        <v>42477</v>
      </c>
      <c r="N483" s="25">
        <f t="shared" si="107"/>
        <v>264</v>
      </c>
      <c r="O483" s="25">
        <f t="shared" si="106"/>
        <v>7</v>
      </c>
      <c r="P483" s="25">
        <f t="shared" si="105"/>
        <v>2016</v>
      </c>
      <c r="Q483" s="25">
        <v>15</v>
      </c>
    </row>
    <row r="484" spans="13:17" x14ac:dyDescent="0.25">
      <c r="M484" s="38">
        <f t="shared" si="108"/>
        <v>42478</v>
      </c>
      <c r="N484" s="25">
        <f t="shared" si="107"/>
        <v>248</v>
      </c>
      <c r="O484" s="25">
        <f t="shared" si="106"/>
        <v>1</v>
      </c>
      <c r="P484" s="25">
        <f t="shared" si="105"/>
        <v>2016</v>
      </c>
      <c r="Q484" s="25">
        <v>16</v>
      </c>
    </row>
    <row r="485" spans="13:17" x14ac:dyDescent="0.25">
      <c r="M485" s="38">
        <f t="shared" si="108"/>
        <v>42479</v>
      </c>
      <c r="N485" s="25">
        <f t="shared" si="107"/>
        <v>229</v>
      </c>
      <c r="O485" s="25">
        <f t="shared" si="106"/>
        <v>2</v>
      </c>
      <c r="P485" s="25">
        <f t="shared" si="105"/>
        <v>2016</v>
      </c>
      <c r="Q485" s="25">
        <v>16</v>
      </c>
    </row>
    <row r="486" spans="13:17" x14ac:dyDescent="0.25">
      <c r="M486" s="38">
        <f t="shared" si="108"/>
        <v>42480</v>
      </c>
      <c r="N486" s="25">
        <f t="shared" si="107"/>
        <v>246</v>
      </c>
      <c r="O486" s="25">
        <f t="shared" si="106"/>
        <v>3</v>
      </c>
      <c r="P486" s="25">
        <f t="shared" si="105"/>
        <v>2016</v>
      </c>
      <c r="Q486" s="25">
        <v>16</v>
      </c>
    </row>
    <row r="487" spans="13:17" x14ac:dyDescent="0.25">
      <c r="M487" s="38">
        <f t="shared" si="108"/>
        <v>42481</v>
      </c>
      <c r="N487" s="25">
        <f t="shared" si="107"/>
        <v>252</v>
      </c>
      <c r="O487" s="25">
        <f t="shared" si="106"/>
        <v>4</v>
      </c>
      <c r="P487" s="25">
        <f t="shared" si="105"/>
        <v>2016</v>
      </c>
      <c r="Q487" s="25">
        <v>16</v>
      </c>
    </row>
    <row r="488" spans="13:17" x14ac:dyDescent="0.25">
      <c r="M488" s="38">
        <f t="shared" si="108"/>
        <v>42482</v>
      </c>
      <c r="N488" s="25">
        <f t="shared" si="107"/>
        <v>258</v>
      </c>
      <c r="O488" s="25">
        <f t="shared" si="106"/>
        <v>5</v>
      </c>
      <c r="P488" s="25">
        <f t="shared" si="105"/>
        <v>2016</v>
      </c>
      <c r="Q488" s="25">
        <v>16</v>
      </c>
    </row>
    <row r="489" spans="13:17" x14ac:dyDescent="0.25">
      <c r="M489" s="38">
        <f t="shared" si="108"/>
        <v>42483</v>
      </c>
      <c r="N489" s="25">
        <f t="shared" si="107"/>
        <v>263</v>
      </c>
      <c r="O489" s="25">
        <f t="shared" si="106"/>
        <v>6</v>
      </c>
      <c r="P489" s="25">
        <f t="shared" si="105"/>
        <v>2016</v>
      </c>
      <c r="Q489" s="25">
        <v>16</v>
      </c>
    </row>
    <row r="490" spans="13:17" x14ac:dyDescent="0.25">
      <c r="M490" s="38">
        <f t="shared" si="108"/>
        <v>42484</v>
      </c>
      <c r="N490" s="25">
        <f t="shared" si="107"/>
        <v>275</v>
      </c>
      <c r="O490" s="25">
        <f t="shared" si="106"/>
        <v>7</v>
      </c>
      <c r="P490" s="25">
        <f t="shared" si="105"/>
        <v>2016</v>
      </c>
      <c r="Q490" s="25">
        <v>16</v>
      </c>
    </row>
    <row r="491" spans="13:17" x14ac:dyDescent="0.25">
      <c r="M491" s="38">
        <f t="shared" si="108"/>
        <v>42485</v>
      </c>
      <c r="N491" s="25">
        <f t="shared" si="107"/>
        <v>212</v>
      </c>
      <c r="O491" s="25">
        <f t="shared" si="106"/>
        <v>1</v>
      </c>
      <c r="P491" s="25">
        <f t="shared" si="105"/>
        <v>2016</v>
      </c>
      <c r="Q491" s="25">
        <v>17</v>
      </c>
    </row>
    <row r="492" spans="13:17" x14ac:dyDescent="0.25">
      <c r="M492" s="38">
        <f t="shared" si="108"/>
        <v>42486</v>
      </c>
      <c r="N492" s="25">
        <f t="shared" si="107"/>
        <v>244</v>
      </c>
      <c r="O492" s="25">
        <f t="shared" si="106"/>
        <v>2</v>
      </c>
      <c r="P492" s="25">
        <f t="shared" si="105"/>
        <v>2016</v>
      </c>
      <c r="Q492" s="25">
        <v>17</v>
      </c>
    </row>
    <row r="493" spans="13:17" x14ac:dyDescent="0.25">
      <c r="M493" s="38">
        <f t="shared" si="108"/>
        <v>42487</v>
      </c>
      <c r="N493" s="25">
        <f t="shared" si="107"/>
        <v>243</v>
      </c>
      <c r="O493" s="25">
        <f t="shared" si="106"/>
        <v>3</v>
      </c>
      <c r="P493" s="25">
        <f t="shared" si="105"/>
        <v>2016</v>
      </c>
      <c r="Q493" s="25">
        <v>17</v>
      </c>
    </row>
    <row r="494" spans="13:17" x14ac:dyDescent="0.25">
      <c r="M494" s="38">
        <f t="shared" si="108"/>
        <v>42488</v>
      </c>
      <c r="N494" s="25">
        <f t="shared" si="107"/>
        <v>228</v>
      </c>
      <c r="O494" s="25">
        <f t="shared" si="106"/>
        <v>4</v>
      </c>
      <c r="P494" s="25">
        <f t="shared" si="105"/>
        <v>2016</v>
      </c>
      <c r="Q494" s="25">
        <v>17</v>
      </c>
    </row>
    <row r="495" spans="13:17" x14ac:dyDescent="0.25">
      <c r="M495" s="38">
        <f t="shared" si="108"/>
        <v>42489</v>
      </c>
      <c r="N495" s="25">
        <f t="shared" si="107"/>
        <v>211</v>
      </c>
      <c r="O495" s="25">
        <f t="shared" si="106"/>
        <v>5</v>
      </c>
      <c r="P495" s="25">
        <f t="shared" si="105"/>
        <v>2016</v>
      </c>
      <c r="Q495" s="25">
        <v>17</v>
      </c>
    </row>
    <row r="496" spans="13:17" x14ac:dyDescent="0.25">
      <c r="M496" s="38">
        <f t="shared" si="108"/>
        <v>42490</v>
      </c>
      <c r="N496" s="25">
        <f t="shared" si="107"/>
        <v>227</v>
      </c>
      <c r="O496" s="25">
        <f t="shared" si="106"/>
        <v>6</v>
      </c>
      <c r="P496" s="25">
        <f t="shared" si="105"/>
        <v>2016</v>
      </c>
      <c r="Q496" s="25">
        <v>17</v>
      </c>
    </row>
    <row r="497" spans="13:17" x14ac:dyDescent="0.25">
      <c r="M497" s="38">
        <f t="shared" si="108"/>
        <v>42491</v>
      </c>
      <c r="N497" s="25">
        <f t="shared" si="107"/>
        <v>239</v>
      </c>
      <c r="O497" s="25">
        <f t="shared" si="106"/>
        <v>7</v>
      </c>
      <c r="P497" s="25">
        <f t="shared" si="105"/>
        <v>2016</v>
      </c>
      <c r="Q497" s="25">
        <v>17</v>
      </c>
    </row>
    <row r="498" spans="13:17" x14ac:dyDescent="0.25">
      <c r="M498" s="38">
        <f t="shared" si="108"/>
        <v>42492</v>
      </c>
      <c r="N498" s="25">
        <f t="shared" si="107"/>
        <v>233</v>
      </c>
      <c r="O498" s="25">
        <f t="shared" si="106"/>
        <v>1</v>
      </c>
      <c r="P498" s="25">
        <f t="shared" si="105"/>
        <v>2016</v>
      </c>
      <c r="Q498" s="25">
        <v>18</v>
      </c>
    </row>
    <row r="499" spans="13:17" x14ac:dyDescent="0.25">
      <c r="M499" s="38">
        <f t="shared" si="108"/>
        <v>42493</v>
      </c>
      <c r="N499" s="25">
        <f t="shared" si="107"/>
        <v>239</v>
      </c>
      <c r="O499" s="25">
        <f t="shared" si="106"/>
        <v>2</v>
      </c>
      <c r="P499" s="25">
        <f t="shared" si="105"/>
        <v>2016</v>
      </c>
      <c r="Q499" s="25">
        <v>18</v>
      </c>
    </row>
    <row r="500" spans="13:17" x14ac:dyDescent="0.25">
      <c r="M500" s="38">
        <f t="shared" si="108"/>
        <v>42494</v>
      </c>
      <c r="N500" s="25">
        <f t="shared" si="107"/>
        <v>260</v>
      </c>
      <c r="O500" s="25">
        <f t="shared" si="106"/>
        <v>3</v>
      </c>
      <c r="P500" s="25">
        <f t="shared" si="105"/>
        <v>2016</v>
      </c>
      <c r="Q500" s="25">
        <v>18</v>
      </c>
    </row>
    <row r="501" spans="13:17" x14ac:dyDescent="0.25">
      <c r="M501" s="38">
        <f t="shared" si="108"/>
        <v>42495</v>
      </c>
      <c r="N501" s="25">
        <f t="shared" si="107"/>
        <v>235</v>
      </c>
      <c r="O501" s="25">
        <f t="shared" si="106"/>
        <v>4</v>
      </c>
      <c r="P501" s="25">
        <f t="shared" si="105"/>
        <v>2016</v>
      </c>
      <c r="Q501" s="25">
        <v>18</v>
      </c>
    </row>
    <row r="502" spans="13:17" x14ac:dyDescent="0.25">
      <c r="M502" s="38">
        <f t="shared" si="108"/>
        <v>42496</v>
      </c>
      <c r="N502" s="25">
        <f t="shared" si="107"/>
        <v>226</v>
      </c>
      <c r="O502" s="25">
        <f t="shared" si="106"/>
        <v>5</v>
      </c>
      <c r="P502" s="25">
        <f t="shared" si="105"/>
        <v>2016</v>
      </c>
      <c r="Q502" s="25">
        <v>18</v>
      </c>
    </row>
    <row r="503" spans="13:17" x14ac:dyDescent="0.25">
      <c r="M503" s="38">
        <f t="shared" si="108"/>
        <v>42497</v>
      </c>
      <c r="N503" s="25">
        <f t="shared" si="107"/>
        <v>215</v>
      </c>
      <c r="O503" s="25">
        <f t="shared" si="106"/>
        <v>6</v>
      </c>
      <c r="P503" s="25">
        <f t="shared" si="105"/>
        <v>2016</v>
      </c>
      <c r="Q503" s="25">
        <v>18</v>
      </c>
    </row>
    <row r="504" spans="13:17" x14ac:dyDescent="0.25">
      <c r="M504" s="38">
        <f t="shared" si="108"/>
        <v>42498</v>
      </c>
      <c r="N504" s="25">
        <f t="shared" si="107"/>
        <v>211</v>
      </c>
      <c r="O504" s="25">
        <f t="shared" si="106"/>
        <v>7</v>
      </c>
      <c r="P504" s="25">
        <f t="shared" si="105"/>
        <v>2016</v>
      </c>
      <c r="Q504" s="25">
        <v>18</v>
      </c>
    </row>
    <row r="505" spans="13:17" x14ac:dyDescent="0.25">
      <c r="M505" s="38">
        <f t="shared" si="108"/>
        <v>42499</v>
      </c>
      <c r="N505" s="25">
        <f t="shared" si="107"/>
        <v>217</v>
      </c>
      <c r="O505" s="25">
        <f t="shared" si="106"/>
        <v>1</v>
      </c>
      <c r="P505" s="25">
        <f t="shared" si="105"/>
        <v>2016</v>
      </c>
      <c r="Q505" s="25">
        <v>19</v>
      </c>
    </row>
    <row r="506" spans="13:17" x14ac:dyDescent="0.25">
      <c r="M506" s="38">
        <f t="shared" si="108"/>
        <v>42500</v>
      </c>
      <c r="N506" s="25">
        <f t="shared" si="107"/>
        <v>247</v>
      </c>
      <c r="O506" s="25">
        <f t="shared" si="106"/>
        <v>2</v>
      </c>
      <c r="P506" s="25">
        <f t="shared" si="105"/>
        <v>2016</v>
      </c>
      <c r="Q506" s="25">
        <v>19</v>
      </c>
    </row>
    <row r="507" spans="13:17" x14ac:dyDescent="0.25">
      <c r="M507" s="38">
        <f t="shared" si="108"/>
        <v>42501</v>
      </c>
      <c r="N507" s="25">
        <f t="shared" si="107"/>
        <v>215</v>
      </c>
      <c r="O507" s="25">
        <f t="shared" si="106"/>
        <v>3</v>
      </c>
      <c r="P507" s="25">
        <f t="shared" si="105"/>
        <v>2016</v>
      </c>
      <c r="Q507" s="25">
        <v>19</v>
      </c>
    </row>
    <row r="508" spans="13:17" x14ac:dyDescent="0.25">
      <c r="M508" s="38">
        <f t="shared" si="108"/>
        <v>42502</v>
      </c>
      <c r="N508" s="25">
        <f t="shared" si="107"/>
        <v>241</v>
      </c>
      <c r="O508" s="25">
        <f t="shared" si="106"/>
        <v>4</v>
      </c>
      <c r="P508" s="25">
        <f t="shared" si="105"/>
        <v>2016</v>
      </c>
      <c r="Q508" s="25">
        <v>19</v>
      </c>
    </row>
    <row r="509" spans="13:17" x14ac:dyDescent="0.25">
      <c r="M509" s="38">
        <f t="shared" si="108"/>
        <v>42503</v>
      </c>
      <c r="N509" s="25">
        <f t="shared" si="107"/>
        <v>228</v>
      </c>
      <c r="O509" s="25">
        <f t="shared" si="106"/>
        <v>5</v>
      </c>
      <c r="P509" s="25">
        <f t="shared" si="105"/>
        <v>2016</v>
      </c>
      <c r="Q509" s="25">
        <v>19</v>
      </c>
    </row>
    <row r="510" spans="13:17" x14ac:dyDescent="0.25">
      <c r="M510" s="38">
        <f t="shared" si="108"/>
        <v>42504</v>
      </c>
      <c r="N510" s="25">
        <f t="shared" si="107"/>
        <v>217</v>
      </c>
      <c r="O510" s="25">
        <f t="shared" si="106"/>
        <v>6</v>
      </c>
      <c r="P510" s="25">
        <f t="shared" si="105"/>
        <v>2016</v>
      </c>
      <c r="Q510" s="25">
        <v>19</v>
      </c>
    </row>
    <row r="511" spans="13:17" x14ac:dyDescent="0.25">
      <c r="M511" s="38">
        <f t="shared" si="108"/>
        <v>42505</v>
      </c>
      <c r="N511" s="25">
        <f t="shared" si="107"/>
        <v>221</v>
      </c>
      <c r="O511" s="25">
        <f t="shared" si="106"/>
        <v>7</v>
      </c>
      <c r="P511" s="25">
        <f t="shared" si="105"/>
        <v>2016</v>
      </c>
      <c r="Q511" s="25">
        <v>19</v>
      </c>
    </row>
    <row r="512" spans="13:17" x14ac:dyDescent="0.25">
      <c r="M512" s="38">
        <f t="shared" si="108"/>
        <v>42506</v>
      </c>
      <c r="N512" s="25">
        <f t="shared" si="107"/>
        <v>251</v>
      </c>
      <c r="O512" s="25">
        <f t="shared" si="106"/>
        <v>1</v>
      </c>
      <c r="P512" s="25">
        <f t="shared" si="105"/>
        <v>2016</v>
      </c>
      <c r="Q512" s="25">
        <v>20</v>
      </c>
    </row>
    <row r="513" spans="13:17" x14ac:dyDescent="0.25">
      <c r="M513" s="38">
        <f t="shared" si="108"/>
        <v>42507</v>
      </c>
      <c r="N513" s="25">
        <f t="shared" si="107"/>
        <v>221</v>
      </c>
      <c r="O513" s="25">
        <f t="shared" si="106"/>
        <v>2</v>
      </c>
      <c r="P513" s="25">
        <f t="shared" si="105"/>
        <v>2016</v>
      </c>
      <c r="Q513" s="25">
        <v>20</v>
      </c>
    </row>
    <row r="514" spans="13:17" x14ac:dyDescent="0.25">
      <c r="M514" s="38">
        <f t="shared" si="108"/>
        <v>42508</v>
      </c>
      <c r="N514" s="25">
        <f t="shared" si="107"/>
        <v>222</v>
      </c>
      <c r="O514" s="25">
        <f t="shared" si="106"/>
        <v>3</v>
      </c>
      <c r="P514" s="25">
        <f t="shared" si="105"/>
        <v>2016</v>
      </c>
      <c r="Q514" s="25">
        <v>20</v>
      </c>
    </row>
    <row r="515" spans="13:17" x14ac:dyDescent="0.25">
      <c r="M515" s="38">
        <f t="shared" si="108"/>
        <v>42509</v>
      </c>
      <c r="N515" s="25">
        <f t="shared" si="107"/>
        <v>217</v>
      </c>
      <c r="O515" s="25">
        <f t="shared" si="106"/>
        <v>4</v>
      </c>
      <c r="P515" s="25">
        <f t="shared" si="105"/>
        <v>2016</v>
      </c>
      <c r="Q515" s="25">
        <v>20</v>
      </c>
    </row>
    <row r="516" spans="13:17" x14ac:dyDescent="0.25">
      <c r="M516" s="38">
        <f t="shared" si="108"/>
        <v>42510</v>
      </c>
      <c r="N516" s="25">
        <f t="shared" si="107"/>
        <v>222</v>
      </c>
      <c r="O516" s="25">
        <f t="shared" si="106"/>
        <v>5</v>
      </c>
      <c r="P516" s="25">
        <f t="shared" si="105"/>
        <v>2016</v>
      </c>
      <c r="Q516" s="25">
        <v>20</v>
      </c>
    </row>
    <row r="517" spans="13:17" x14ac:dyDescent="0.25">
      <c r="M517" s="38">
        <f t="shared" si="108"/>
        <v>42511</v>
      </c>
      <c r="N517" s="25">
        <f t="shared" si="107"/>
        <v>224</v>
      </c>
      <c r="O517" s="25">
        <f t="shared" si="106"/>
        <v>6</v>
      </c>
      <c r="P517" s="25">
        <f t="shared" si="105"/>
        <v>2016</v>
      </c>
      <c r="Q517" s="25">
        <v>20</v>
      </c>
    </row>
    <row r="518" spans="13:17" x14ac:dyDescent="0.25">
      <c r="M518" s="38">
        <f t="shared" si="108"/>
        <v>42512</v>
      </c>
      <c r="N518" s="25">
        <f t="shared" si="107"/>
        <v>208</v>
      </c>
      <c r="O518" s="25">
        <f t="shared" si="106"/>
        <v>7</v>
      </c>
      <c r="P518" s="25">
        <f t="shared" si="105"/>
        <v>2016</v>
      </c>
      <c r="Q518" s="25">
        <v>20</v>
      </c>
    </row>
    <row r="519" spans="13:17" x14ac:dyDescent="0.25">
      <c r="M519" s="38">
        <f t="shared" si="108"/>
        <v>42513</v>
      </c>
      <c r="N519" s="25">
        <f t="shared" si="107"/>
        <v>227</v>
      </c>
      <c r="O519" s="25">
        <f t="shared" si="106"/>
        <v>1</v>
      </c>
      <c r="P519" s="25">
        <f t="shared" si="105"/>
        <v>2016</v>
      </c>
      <c r="Q519" s="25">
        <v>21</v>
      </c>
    </row>
    <row r="520" spans="13:17" x14ac:dyDescent="0.25">
      <c r="M520" s="38">
        <f t="shared" si="108"/>
        <v>42514</v>
      </c>
      <c r="N520" s="25">
        <f t="shared" si="107"/>
        <v>230</v>
      </c>
      <c r="O520" s="25">
        <f t="shared" si="106"/>
        <v>2</v>
      </c>
      <c r="P520" s="25">
        <f t="shared" si="105"/>
        <v>2016</v>
      </c>
      <c r="Q520" s="25">
        <v>21</v>
      </c>
    </row>
    <row r="521" spans="13:17" x14ac:dyDescent="0.25">
      <c r="M521" s="38">
        <f t="shared" si="108"/>
        <v>42515</v>
      </c>
      <c r="N521" s="25">
        <f t="shared" si="107"/>
        <v>192</v>
      </c>
      <c r="O521" s="25">
        <f t="shared" si="106"/>
        <v>3</v>
      </c>
      <c r="P521" s="25">
        <f t="shared" ref="P521:P584" si="109">IF(O521=1,YEAR($M524),P520)</f>
        <v>2016</v>
      </c>
      <c r="Q521" s="25">
        <v>21</v>
      </c>
    </row>
    <row r="522" spans="13:17" x14ac:dyDescent="0.25">
      <c r="M522" s="38">
        <f t="shared" si="108"/>
        <v>42516</v>
      </c>
      <c r="N522" s="25">
        <f t="shared" si="107"/>
        <v>201</v>
      </c>
      <c r="O522" s="25">
        <f t="shared" ref="O522:O585" si="110">MOD(O521,7)+1</f>
        <v>4</v>
      </c>
      <c r="P522" s="25">
        <f t="shared" si="109"/>
        <v>2016</v>
      </c>
      <c r="Q522" s="25">
        <v>21</v>
      </c>
    </row>
    <row r="523" spans="13:17" x14ac:dyDescent="0.25">
      <c r="M523" s="38">
        <f t="shared" si="108"/>
        <v>42517</v>
      </c>
      <c r="N523" s="25">
        <f t="shared" ref="N523:N586" si="111">VLOOKUP(DATE(2020,MONTH($M523),DAY($M523)),$A$8:$K$374,YEAR($M523)-2010,FALSE)</f>
        <v>225</v>
      </c>
      <c r="O523" s="25">
        <f t="shared" si="110"/>
        <v>5</v>
      </c>
      <c r="P523" s="25">
        <f t="shared" si="109"/>
        <v>2016</v>
      </c>
      <c r="Q523" s="25">
        <v>21</v>
      </c>
    </row>
    <row r="524" spans="13:17" x14ac:dyDescent="0.25">
      <c r="M524" s="38">
        <f t="shared" si="108"/>
        <v>42518</v>
      </c>
      <c r="N524" s="25">
        <f t="shared" si="111"/>
        <v>272</v>
      </c>
      <c r="O524" s="25">
        <f t="shared" si="110"/>
        <v>6</v>
      </c>
      <c r="P524" s="25">
        <f t="shared" si="109"/>
        <v>2016</v>
      </c>
      <c r="Q524" s="25">
        <v>21</v>
      </c>
    </row>
    <row r="525" spans="13:17" x14ac:dyDescent="0.25">
      <c r="M525" s="38">
        <f t="shared" ref="M525:M588" si="112">M524+1</f>
        <v>42519</v>
      </c>
      <c r="N525" s="25">
        <f t="shared" si="111"/>
        <v>203</v>
      </c>
      <c r="O525" s="25">
        <f t="shared" si="110"/>
        <v>7</v>
      </c>
      <c r="P525" s="25">
        <f t="shared" si="109"/>
        <v>2016</v>
      </c>
      <c r="Q525" s="25">
        <v>21</v>
      </c>
    </row>
    <row r="526" spans="13:17" x14ac:dyDescent="0.25">
      <c r="M526" s="38">
        <f t="shared" si="112"/>
        <v>42520</v>
      </c>
      <c r="N526" s="25">
        <f t="shared" si="111"/>
        <v>218</v>
      </c>
      <c r="O526" s="25">
        <f t="shared" si="110"/>
        <v>1</v>
      </c>
      <c r="P526" s="25">
        <f t="shared" si="109"/>
        <v>2016</v>
      </c>
      <c r="Q526" s="25">
        <v>22</v>
      </c>
    </row>
    <row r="527" spans="13:17" x14ac:dyDescent="0.25">
      <c r="M527" s="38">
        <f t="shared" si="112"/>
        <v>42521</v>
      </c>
      <c r="N527" s="25">
        <f t="shared" si="111"/>
        <v>214</v>
      </c>
      <c r="O527" s="25">
        <f t="shared" si="110"/>
        <v>2</v>
      </c>
      <c r="P527" s="25">
        <f t="shared" si="109"/>
        <v>2016</v>
      </c>
      <c r="Q527" s="25">
        <v>22</v>
      </c>
    </row>
    <row r="528" spans="13:17" x14ac:dyDescent="0.25">
      <c r="M528" s="38">
        <f t="shared" si="112"/>
        <v>42522</v>
      </c>
      <c r="N528" s="25">
        <f t="shared" si="111"/>
        <v>220</v>
      </c>
      <c r="O528" s="25">
        <f t="shared" si="110"/>
        <v>3</v>
      </c>
      <c r="P528" s="25">
        <f t="shared" si="109"/>
        <v>2016</v>
      </c>
      <c r="Q528" s="25">
        <v>22</v>
      </c>
    </row>
    <row r="529" spans="13:17" x14ac:dyDescent="0.25">
      <c r="M529" s="38">
        <f t="shared" si="112"/>
        <v>42523</v>
      </c>
      <c r="N529" s="25">
        <f t="shared" si="111"/>
        <v>215</v>
      </c>
      <c r="O529" s="25">
        <f t="shared" si="110"/>
        <v>4</v>
      </c>
      <c r="P529" s="25">
        <f t="shared" si="109"/>
        <v>2016</v>
      </c>
      <c r="Q529" s="25">
        <v>22</v>
      </c>
    </row>
    <row r="530" spans="13:17" x14ac:dyDescent="0.25">
      <c r="M530" s="38">
        <f t="shared" si="112"/>
        <v>42524</v>
      </c>
      <c r="N530" s="25">
        <f t="shared" si="111"/>
        <v>243</v>
      </c>
      <c r="O530" s="25">
        <f t="shared" si="110"/>
        <v>5</v>
      </c>
      <c r="P530" s="25">
        <f t="shared" si="109"/>
        <v>2016</v>
      </c>
      <c r="Q530" s="25">
        <v>22</v>
      </c>
    </row>
    <row r="531" spans="13:17" x14ac:dyDescent="0.25">
      <c r="M531" s="38">
        <f t="shared" si="112"/>
        <v>42525</v>
      </c>
      <c r="N531" s="25">
        <f t="shared" si="111"/>
        <v>219</v>
      </c>
      <c r="O531" s="25">
        <f t="shared" si="110"/>
        <v>6</v>
      </c>
      <c r="P531" s="25">
        <f t="shared" si="109"/>
        <v>2016</v>
      </c>
      <c r="Q531" s="25">
        <v>22</v>
      </c>
    </row>
    <row r="532" spans="13:17" x14ac:dyDescent="0.25">
      <c r="M532" s="38">
        <f t="shared" si="112"/>
        <v>42526</v>
      </c>
      <c r="N532" s="25">
        <f t="shared" si="111"/>
        <v>212</v>
      </c>
      <c r="O532" s="25">
        <f t="shared" si="110"/>
        <v>7</v>
      </c>
      <c r="P532" s="25">
        <f t="shared" si="109"/>
        <v>2016</v>
      </c>
      <c r="Q532" s="25">
        <v>22</v>
      </c>
    </row>
    <row r="533" spans="13:17" x14ac:dyDescent="0.25">
      <c r="M533" s="38">
        <f t="shared" si="112"/>
        <v>42527</v>
      </c>
      <c r="N533" s="25">
        <f t="shared" si="111"/>
        <v>187</v>
      </c>
      <c r="O533" s="25">
        <f t="shared" si="110"/>
        <v>1</v>
      </c>
      <c r="P533" s="25">
        <f t="shared" si="109"/>
        <v>2016</v>
      </c>
      <c r="Q533" s="25">
        <v>23</v>
      </c>
    </row>
    <row r="534" spans="13:17" x14ac:dyDescent="0.25">
      <c r="M534" s="38">
        <f t="shared" si="112"/>
        <v>42528</v>
      </c>
      <c r="N534" s="25">
        <f t="shared" si="111"/>
        <v>196</v>
      </c>
      <c r="O534" s="25">
        <f t="shared" si="110"/>
        <v>2</v>
      </c>
      <c r="P534" s="25">
        <f t="shared" si="109"/>
        <v>2016</v>
      </c>
      <c r="Q534" s="25">
        <v>23</v>
      </c>
    </row>
    <row r="535" spans="13:17" x14ac:dyDescent="0.25">
      <c r="M535" s="38">
        <f t="shared" si="112"/>
        <v>42529</v>
      </c>
      <c r="N535" s="25">
        <f t="shared" si="111"/>
        <v>236</v>
      </c>
      <c r="O535" s="25">
        <f t="shared" si="110"/>
        <v>3</v>
      </c>
      <c r="P535" s="25">
        <f t="shared" si="109"/>
        <v>2016</v>
      </c>
      <c r="Q535" s="25">
        <v>23</v>
      </c>
    </row>
    <row r="536" spans="13:17" x14ac:dyDescent="0.25">
      <c r="M536" s="38">
        <f t="shared" si="112"/>
        <v>42530</v>
      </c>
      <c r="N536" s="25">
        <f t="shared" si="111"/>
        <v>201</v>
      </c>
      <c r="O536" s="25">
        <f t="shared" si="110"/>
        <v>4</v>
      </c>
      <c r="P536" s="25">
        <f t="shared" si="109"/>
        <v>2016</v>
      </c>
      <c r="Q536" s="25">
        <v>23</v>
      </c>
    </row>
    <row r="537" spans="13:17" x14ac:dyDescent="0.25">
      <c r="M537" s="38">
        <f t="shared" si="112"/>
        <v>42531</v>
      </c>
      <c r="N537" s="25">
        <f t="shared" si="111"/>
        <v>206</v>
      </c>
      <c r="O537" s="25">
        <f t="shared" si="110"/>
        <v>5</v>
      </c>
      <c r="P537" s="25">
        <f t="shared" si="109"/>
        <v>2016</v>
      </c>
      <c r="Q537" s="25">
        <v>23</v>
      </c>
    </row>
    <row r="538" spans="13:17" x14ac:dyDescent="0.25">
      <c r="M538" s="38">
        <f t="shared" si="112"/>
        <v>42532</v>
      </c>
      <c r="N538" s="25">
        <f t="shared" si="111"/>
        <v>207</v>
      </c>
      <c r="O538" s="25">
        <f t="shared" si="110"/>
        <v>6</v>
      </c>
      <c r="P538" s="25">
        <f t="shared" si="109"/>
        <v>2016</v>
      </c>
      <c r="Q538" s="25">
        <v>23</v>
      </c>
    </row>
    <row r="539" spans="13:17" x14ac:dyDescent="0.25">
      <c r="M539" s="38">
        <f t="shared" si="112"/>
        <v>42533</v>
      </c>
      <c r="N539" s="25">
        <f t="shared" si="111"/>
        <v>229</v>
      </c>
      <c r="O539" s="25">
        <f t="shared" si="110"/>
        <v>7</v>
      </c>
      <c r="P539" s="25">
        <f t="shared" si="109"/>
        <v>2016</v>
      </c>
      <c r="Q539" s="25">
        <v>23</v>
      </c>
    </row>
    <row r="540" spans="13:17" x14ac:dyDescent="0.25">
      <c r="M540" s="38">
        <f t="shared" si="112"/>
        <v>42534</v>
      </c>
      <c r="N540" s="25">
        <f t="shared" si="111"/>
        <v>223</v>
      </c>
      <c r="O540" s="25">
        <f t="shared" si="110"/>
        <v>1</v>
      </c>
      <c r="P540" s="25">
        <f t="shared" si="109"/>
        <v>2016</v>
      </c>
      <c r="Q540" s="25">
        <v>24</v>
      </c>
    </row>
    <row r="541" spans="13:17" x14ac:dyDescent="0.25">
      <c r="M541" s="38">
        <f t="shared" si="112"/>
        <v>42535</v>
      </c>
      <c r="N541" s="25">
        <f t="shared" si="111"/>
        <v>211</v>
      </c>
      <c r="O541" s="25">
        <f t="shared" si="110"/>
        <v>2</v>
      </c>
      <c r="P541" s="25">
        <f t="shared" si="109"/>
        <v>2016</v>
      </c>
      <c r="Q541" s="25">
        <v>24</v>
      </c>
    </row>
    <row r="542" spans="13:17" x14ac:dyDescent="0.25">
      <c r="M542" s="38">
        <f t="shared" si="112"/>
        <v>42536</v>
      </c>
      <c r="N542" s="25">
        <f t="shared" si="111"/>
        <v>219</v>
      </c>
      <c r="O542" s="25">
        <f t="shared" si="110"/>
        <v>3</v>
      </c>
      <c r="P542" s="25">
        <f t="shared" si="109"/>
        <v>2016</v>
      </c>
      <c r="Q542" s="25">
        <v>24</v>
      </c>
    </row>
    <row r="543" spans="13:17" x14ac:dyDescent="0.25">
      <c r="M543" s="38">
        <f t="shared" si="112"/>
        <v>42537</v>
      </c>
      <c r="N543" s="25">
        <f t="shared" si="111"/>
        <v>227</v>
      </c>
      <c r="O543" s="25">
        <f t="shared" si="110"/>
        <v>4</v>
      </c>
      <c r="P543" s="25">
        <f t="shared" si="109"/>
        <v>2016</v>
      </c>
      <c r="Q543" s="25">
        <v>24</v>
      </c>
    </row>
    <row r="544" spans="13:17" x14ac:dyDescent="0.25">
      <c r="M544" s="38">
        <f t="shared" si="112"/>
        <v>42538</v>
      </c>
      <c r="N544" s="25">
        <f t="shared" si="111"/>
        <v>223</v>
      </c>
      <c r="O544" s="25">
        <f t="shared" si="110"/>
        <v>5</v>
      </c>
      <c r="P544" s="25">
        <f t="shared" si="109"/>
        <v>2016</v>
      </c>
      <c r="Q544" s="25">
        <v>24</v>
      </c>
    </row>
    <row r="545" spans="13:17" x14ac:dyDescent="0.25">
      <c r="M545" s="38">
        <f t="shared" si="112"/>
        <v>42539</v>
      </c>
      <c r="N545" s="25">
        <f t="shared" si="111"/>
        <v>229</v>
      </c>
      <c r="O545" s="25">
        <f t="shared" si="110"/>
        <v>6</v>
      </c>
      <c r="P545" s="25">
        <f t="shared" si="109"/>
        <v>2016</v>
      </c>
      <c r="Q545" s="25">
        <v>24</v>
      </c>
    </row>
    <row r="546" spans="13:17" x14ac:dyDescent="0.25">
      <c r="M546" s="38">
        <f t="shared" si="112"/>
        <v>42540</v>
      </c>
      <c r="N546" s="25">
        <f t="shared" si="111"/>
        <v>209</v>
      </c>
      <c r="O546" s="25">
        <f t="shared" si="110"/>
        <v>7</v>
      </c>
      <c r="P546" s="25">
        <f t="shared" si="109"/>
        <v>2016</v>
      </c>
      <c r="Q546" s="25">
        <v>24</v>
      </c>
    </row>
    <row r="547" spans="13:17" x14ac:dyDescent="0.25">
      <c r="M547" s="38">
        <f t="shared" si="112"/>
        <v>42541</v>
      </c>
      <c r="N547" s="25">
        <f t="shared" si="111"/>
        <v>224</v>
      </c>
      <c r="O547" s="25">
        <f t="shared" si="110"/>
        <v>1</v>
      </c>
      <c r="P547" s="25">
        <f t="shared" si="109"/>
        <v>2016</v>
      </c>
      <c r="Q547" s="25">
        <v>25</v>
      </c>
    </row>
    <row r="548" spans="13:17" x14ac:dyDescent="0.25">
      <c r="M548" s="38">
        <f t="shared" si="112"/>
        <v>42542</v>
      </c>
      <c r="N548" s="25">
        <f t="shared" si="111"/>
        <v>215</v>
      </c>
      <c r="O548" s="25">
        <f t="shared" si="110"/>
        <v>2</v>
      </c>
      <c r="P548" s="25">
        <f t="shared" si="109"/>
        <v>2016</v>
      </c>
      <c r="Q548" s="25">
        <v>25</v>
      </c>
    </row>
    <row r="549" spans="13:17" x14ac:dyDescent="0.25">
      <c r="M549" s="38">
        <f t="shared" si="112"/>
        <v>42543</v>
      </c>
      <c r="N549" s="25">
        <f t="shared" si="111"/>
        <v>213</v>
      </c>
      <c r="O549" s="25">
        <f t="shared" si="110"/>
        <v>3</v>
      </c>
      <c r="P549" s="25">
        <f t="shared" si="109"/>
        <v>2016</v>
      </c>
      <c r="Q549" s="25">
        <v>25</v>
      </c>
    </row>
    <row r="550" spans="13:17" x14ac:dyDescent="0.25">
      <c r="M550" s="38">
        <f t="shared" si="112"/>
        <v>42544</v>
      </c>
      <c r="N550" s="25">
        <f t="shared" si="111"/>
        <v>209</v>
      </c>
      <c r="O550" s="25">
        <f t="shared" si="110"/>
        <v>4</v>
      </c>
      <c r="P550" s="25">
        <f t="shared" si="109"/>
        <v>2016</v>
      </c>
      <c r="Q550" s="25">
        <v>25</v>
      </c>
    </row>
    <row r="551" spans="13:17" x14ac:dyDescent="0.25">
      <c r="M551" s="38">
        <f t="shared" si="112"/>
        <v>42545</v>
      </c>
      <c r="N551" s="25">
        <f t="shared" si="111"/>
        <v>251</v>
      </c>
      <c r="O551" s="25">
        <f t="shared" si="110"/>
        <v>5</v>
      </c>
      <c r="P551" s="25">
        <f t="shared" si="109"/>
        <v>2016</v>
      </c>
      <c r="Q551" s="25">
        <v>25</v>
      </c>
    </row>
    <row r="552" spans="13:17" x14ac:dyDescent="0.25">
      <c r="M552" s="38">
        <f t="shared" si="112"/>
        <v>42546</v>
      </c>
      <c r="N552" s="25">
        <f t="shared" si="111"/>
        <v>244</v>
      </c>
      <c r="O552" s="25">
        <f t="shared" si="110"/>
        <v>6</v>
      </c>
      <c r="P552" s="25">
        <f t="shared" si="109"/>
        <v>2016</v>
      </c>
      <c r="Q552" s="25">
        <v>25</v>
      </c>
    </row>
    <row r="553" spans="13:17" x14ac:dyDescent="0.25">
      <c r="M553" s="38">
        <f t="shared" si="112"/>
        <v>42547</v>
      </c>
      <c r="N553" s="25">
        <f t="shared" si="111"/>
        <v>217</v>
      </c>
      <c r="O553" s="25">
        <f t="shared" si="110"/>
        <v>7</v>
      </c>
      <c r="P553" s="25">
        <f t="shared" si="109"/>
        <v>2016</v>
      </c>
      <c r="Q553" s="25">
        <v>25</v>
      </c>
    </row>
    <row r="554" spans="13:17" x14ac:dyDescent="0.25">
      <c r="M554" s="38">
        <f t="shared" si="112"/>
        <v>42548</v>
      </c>
      <c r="N554" s="25">
        <f t="shared" si="111"/>
        <v>211</v>
      </c>
      <c r="O554" s="25">
        <f t="shared" si="110"/>
        <v>1</v>
      </c>
      <c r="P554" s="25">
        <f t="shared" si="109"/>
        <v>2016</v>
      </c>
      <c r="Q554" s="25">
        <v>26</v>
      </c>
    </row>
    <row r="555" spans="13:17" x14ac:dyDescent="0.25">
      <c r="M555" s="38">
        <f t="shared" si="112"/>
        <v>42549</v>
      </c>
      <c r="N555" s="25">
        <f t="shared" si="111"/>
        <v>222</v>
      </c>
      <c r="O555" s="25">
        <f t="shared" si="110"/>
        <v>2</v>
      </c>
      <c r="P555" s="25">
        <f t="shared" si="109"/>
        <v>2016</v>
      </c>
      <c r="Q555" s="25">
        <v>26</v>
      </c>
    </row>
    <row r="556" spans="13:17" x14ac:dyDescent="0.25">
      <c r="M556" s="38">
        <f t="shared" si="112"/>
        <v>42550</v>
      </c>
      <c r="N556" s="25">
        <f t="shared" si="111"/>
        <v>197</v>
      </c>
      <c r="O556" s="25">
        <f t="shared" si="110"/>
        <v>3</v>
      </c>
      <c r="P556" s="25">
        <f t="shared" si="109"/>
        <v>2016</v>
      </c>
      <c r="Q556" s="25">
        <v>26</v>
      </c>
    </row>
    <row r="557" spans="13:17" x14ac:dyDescent="0.25">
      <c r="M557" s="38">
        <f t="shared" si="112"/>
        <v>42551</v>
      </c>
      <c r="N557" s="25">
        <f t="shared" si="111"/>
        <v>227</v>
      </c>
      <c r="O557" s="25">
        <f t="shared" si="110"/>
        <v>4</v>
      </c>
      <c r="P557" s="25">
        <f t="shared" si="109"/>
        <v>2016</v>
      </c>
      <c r="Q557" s="25">
        <v>26</v>
      </c>
    </row>
    <row r="558" spans="13:17" x14ac:dyDescent="0.25">
      <c r="M558" s="38">
        <f t="shared" si="112"/>
        <v>42552</v>
      </c>
      <c r="N558" s="25">
        <f t="shared" si="111"/>
        <v>235</v>
      </c>
      <c r="O558" s="25">
        <f t="shared" si="110"/>
        <v>5</v>
      </c>
      <c r="P558" s="25">
        <f t="shared" si="109"/>
        <v>2016</v>
      </c>
      <c r="Q558" s="25">
        <v>26</v>
      </c>
    </row>
    <row r="559" spans="13:17" x14ac:dyDescent="0.25">
      <c r="M559" s="38">
        <f t="shared" si="112"/>
        <v>42553</v>
      </c>
      <c r="N559" s="25">
        <f t="shared" si="111"/>
        <v>228</v>
      </c>
      <c r="O559" s="25">
        <f t="shared" si="110"/>
        <v>6</v>
      </c>
      <c r="P559" s="25">
        <f t="shared" si="109"/>
        <v>2016</v>
      </c>
      <c r="Q559" s="25">
        <v>26</v>
      </c>
    </row>
    <row r="560" spans="13:17" x14ac:dyDescent="0.25">
      <c r="M560" s="38">
        <f t="shared" si="112"/>
        <v>42554</v>
      </c>
      <c r="N560" s="25">
        <f t="shared" si="111"/>
        <v>221</v>
      </c>
      <c r="O560" s="25">
        <f t="shared" si="110"/>
        <v>7</v>
      </c>
      <c r="P560" s="25">
        <f t="shared" si="109"/>
        <v>2016</v>
      </c>
      <c r="Q560" s="25">
        <v>26</v>
      </c>
    </row>
    <row r="561" spans="13:17" x14ac:dyDescent="0.25">
      <c r="M561" s="38">
        <f t="shared" si="112"/>
        <v>42555</v>
      </c>
      <c r="N561" s="25">
        <f t="shared" si="111"/>
        <v>214</v>
      </c>
      <c r="O561" s="25">
        <f t="shared" si="110"/>
        <v>1</v>
      </c>
      <c r="P561" s="25">
        <f t="shared" si="109"/>
        <v>2016</v>
      </c>
      <c r="Q561" s="25">
        <v>27</v>
      </c>
    </row>
    <row r="562" spans="13:17" x14ac:dyDescent="0.25">
      <c r="M562" s="38">
        <f t="shared" si="112"/>
        <v>42556</v>
      </c>
      <c r="N562" s="25">
        <f t="shared" si="111"/>
        <v>210</v>
      </c>
      <c r="O562" s="25">
        <f t="shared" si="110"/>
        <v>2</v>
      </c>
      <c r="P562" s="25">
        <f t="shared" si="109"/>
        <v>2016</v>
      </c>
      <c r="Q562" s="25">
        <v>27</v>
      </c>
    </row>
    <row r="563" spans="13:17" x14ac:dyDescent="0.25">
      <c r="M563" s="38">
        <f t="shared" si="112"/>
        <v>42557</v>
      </c>
      <c r="N563" s="25">
        <f t="shared" si="111"/>
        <v>211</v>
      </c>
      <c r="O563" s="25">
        <f t="shared" si="110"/>
        <v>3</v>
      </c>
      <c r="P563" s="25">
        <f t="shared" si="109"/>
        <v>2016</v>
      </c>
      <c r="Q563" s="25">
        <v>27</v>
      </c>
    </row>
    <row r="564" spans="13:17" x14ac:dyDescent="0.25">
      <c r="M564" s="38">
        <f t="shared" si="112"/>
        <v>42558</v>
      </c>
      <c r="N564" s="25">
        <f t="shared" si="111"/>
        <v>224</v>
      </c>
      <c r="O564" s="25">
        <f t="shared" si="110"/>
        <v>4</v>
      </c>
      <c r="P564" s="25">
        <f t="shared" si="109"/>
        <v>2016</v>
      </c>
      <c r="Q564" s="25">
        <v>27</v>
      </c>
    </row>
    <row r="565" spans="13:17" x14ac:dyDescent="0.25">
      <c r="M565" s="38">
        <f t="shared" si="112"/>
        <v>42559</v>
      </c>
      <c r="N565" s="25">
        <f t="shared" si="111"/>
        <v>230</v>
      </c>
      <c r="O565" s="25">
        <f t="shared" si="110"/>
        <v>5</v>
      </c>
      <c r="P565" s="25">
        <f t="shared" si="109"/>
        <v>2016</v>
      </c>
      <c r="Q565" s="25">
        <v>27</v>
      </c>
    </row>
    <row r="566" spans="13:17" x14ac:dyDescent="0.25">
      <c r="M566" s="38">
        <f t="shared" si="112"/>
        <v>42560</v>
      </c>
      <c r="N566" s="25">
        <f t="shared" si="111"/>
        <v>220</v>
      </c>
      <c r="O566" s="25">
        <f t="shared" si="110"/>
        <v>6</v>
      </c>
      <c r="P566" s="25">
        <f t="shared" si="109"/>
        <v>2016</v>
      </c>
      <c r="Q566" s="25">
        <v>27</v>
      </c>
    </row>
    <row r="567" spans="13:17" x14ac:dyDescent="0.25">
      <c r="M567" s="38">
        <f t="shared" si="112"/>
        <v>42561</v>
      </c>
      <c r="N567" s="25">
        <f t="shared" si="111"/>
        <v>240</v>
      </c>
      <c r="O567" s="25">
        <f t="shared" si="110"/>
        <v>7</v>
      </c>
      <c r="P567" s="25">
        <f t="shared" si="109"/>
        <v>2016</v>
      </c>
      <c r="Q567" s="25">
        <v>27</v>
      </c>
    </row>
    <row r="568" spans="13:17" x14ac:dyDescent="0.25">
      <c r="M568" s="38">
        <f t="shared" si="112"/>
        <v>42562</v>
      </c>
      <c r="N568" s="25">
        <f t="shared" si="111"/>
        <v>247</v>
      </c>
      <c r="O568" s="25">
        <f t="shared" si="110"/>
        <v>1</v>
      </c>
      <c r="P568" s="25">
        <f t="shared" si="109"/>
        <v>2016</v>
      </c>
      <c r="Q568" s="25">
        <v>28</v>
      </c>
    </row>
    <row r="569" spans="13:17" x14ac:dyDescent="0.25">
      <c r="M569" s="38">
        <f t="shared" si="112"/>
        <v>42563</v>
      </c>
      <c r="N569" s="25">
        <f t="shared" si="111"/>
        <v>236</v>
      </c>
      <c r="O569" s="25">
        <f t="shared" si="110"/>
        <v>2</v>
      </c>
      <c r="P569" s="25">
        <f t="shared" si="109"/>
        <v>2016</v>
      </c>
      <c r="Q569" s="25">
        <v>28</v>
      </c>
    </row>
    <row r="570" spans="13:17" x14ac:dyDescent="0.25">
      <c r="M570" s="38">
        <f t="shared" si="112"/>
        <v>42564</v>
      </c>
      <c r="N570" s="25">
        <f t="shared" si="111"/>
        <v>219</v>
      </c>
      <c r="O570" s="25">
        <f t="shared" si="110"/>
        <v>3</v>
      </c>
      <c r="P570" s="25">
        <f t="shared" si="109"/>
        <v>2016</v>
      </c>
      <c r="Q570" s="25">
        <v>28</v>
      </c>
    </row>
    <row r="571" spans="13:17" x14ac:dyDescent="0.25">
      <c r="M571" s="38">
        <f t="shared" si="112"/>
        <v>42565</v>
      </c>
      <c r="N571" s="25">
        <f t="shared" si="111"/>
        <v>231</v>
      </c>
      <c r="O571" s="25">
        <f t="shared" si="110"/>
        <v>4</v>
      </c>
      <c r="P571" s="25">
        <f t="shared" si="109"/>
        <v>2016</v>
      </c>
      <c r="Q571" s="25">
        <v>28</v>
      </c>
    </row>
    <row r="572" spans="13:17" x14ac:dyDescent="0.25">
      <c r="M572" s="38">
        <f t="shared" si="112"/>
        <v>42566</v>
      </c>
      <c r="N572" s="25">
        <f t="shared" si="111"/>
        <v>210</v>
      </c>
      <c r="O572" s="25">
        <f t="shared" si="110"/>
        <v>5</v>
      </c>
      <c r="P572" s="25">
        <f t="shared" si="109"/>
        <v>2016</v>
      </c>
      <c r="Q572" s="25">
        <v>28</v>
      </c>
    </row>
    <row r="573" spans="13:17" x14ac:dyDescent="0.25">
      <c r="M573" s="38">
        <f t="shared" si="112"/>
        <v>42567</v>
      </c>
      <c r="N573" s="25">
        <f t="shared" si="111"/>
        <v>233</v>
      </c>
      <c r="O573" s="25">
        <f t="shared" si="110"/>
        <v>6</v>
      </c>
      <c r="P573" s="25">
        <f t="shared" si="109"/>
        <v>2016</v>
      </c>
      <c r="Q573" s="25">
        <v>28</v>
      </c>
    </row>
    <row r="574" spans="13:17" x14ac:dyDescent="0.25">
      <c r="M574" s="38">
        <f t="shared" si="112"/>
        <v>42568</v>
      </c>
      <c r="N574" s="25">
        <f t="shared" si="111"/>
        <v>229</v>
      </c>
      <c r="O574" s="25">
        <f t="shared" si="110"/>
        <v>7</v>
      </c>
      <c r="P574" s="25">
        <f t="shared" si="109"/>
        <v>2016</v>
      </c>
      <c r="Q574" s="25">
        <v>28</v>
      </c>
    </row>
    <row r="575" spans="13:17" x14ac:dyDescent="0.25">
      <c r="M575" s="38">
        <f t="shared" si="112"/>
        <v>42569</v>
      </c>
      <c r="N575" s="25">
        <f t="shared" si="111"/>
        <v>235</v>
      </c>
      <c r="O575" s="25">
        <f t="shared" si="110"/>
        <v>1</v>
      </c>
      <c r="P575" s="25">
        <f t="shared" si="109"/>
        <v>2016</v>
      </c>
      <c r="Q575" s="25">
        <v>29</v>
      </c>
    </row>
    <row r="576" spans="13:17" x14ac:dyDescent="0.25">
      <c r="M576" s="38">
        <f t="shared" si="112"/>
        <v>42570</v>
      </c>
      <c r="N576" s="25">
        <f t="shared" si="111"/>
        <v>226</v>
      </c>
      <c r="O576" s="25">
        <f t="shared" si="110"/>
        <v>2</v>
      </c>
      <c r="P576" s="25">
        <f t="shared" si="109"/>
        <v>2016</v>
      </c>
      <c r="Q576" s="25">
        <v>29</v>
      </c>
    </row>
    <row r="577" spans="13:17" x14ac:dyDescent="0.25">
      <c r="M577" s="38">
        <f t="shared" si="112"/>
        <v>42571</v>
      </c>
      <c r="N577" s="25">
        <f t="shared" si="111"/>
        <v>241</v>
      </c>
      <c r="O577" s="25">
        <f t="shared" si="110"/>
        <v>3</v>
      </c>
      <c r="P577" s="25">
        <f t="shared" si="109"/>
        <v>2016</v>
      </c>
      <c r="Q577" s="25">
        <v>29</v>
      </c>
    </row>
    <row r="578" spans="13:17" x14ac:dyDescent="0.25">
      <c r="M578" s="38">
        <f t="shared" si="112"/>
        <v>42572</v>
      </c>
      <c r="N578" s="25">
        <f t="shared" si="111"/>
        <v>201</v>
      </c>
      <c r="O578" s="25">
        <f t="shared" si="110"/>
        <v>4</v>
      </c>
      <c r="P578" s="25">
        <f t="shared" si="109"/>
        <v>2016</v>
      </c>
      <c r="Q578" s="25">
        <v>29</v>
      </c>
    </row>
    <row r="579" spans="13:17" x14ac:dyDescent="0.25">
      <c r="M579" s="38">
        <f t="shared" si="112"/>
        <v>42573</v>
      </c>
      <c r="N579" s="25">
        <f t="shared" si="111"/>
        <v>226</v>
      </c>
      <c r="O579" s="25">
        <f t="shared" si="110"/>
        <v>5</v>
      </c>
      <c r="P579" s="25">
        <f t="shared" si="109"/>
        <v>2016</v>
      </c>
      <c r="Q579" s="25">
        <v>29</v>
      </c>
    </row>
    <row r="580" spans="13:17" x14ac:dyDescent="0.25">
      <c r="M580" s="38">
        <f t="shared" si="112"/>
        <v>42574</v>
      </c>
      <c r="N580" s="25">
        <f t="shared" si="111"/>
        <v>251</v>
      </c>
      <c r="O580" s="25">
        <f t="shared" si="110"/>
        <v>6</v>
      </c>
      <c r="P580" s="25">
        <f t="shared" si="109"/>
        <v>2016</v>
      </c>
      <c r="Q580" s="25">
        <v>29</v>
      </c>
    </row>
    <row r="581" spans="13:17" x14ac:dyDescent="0.25">
      <c r="M581" s="38">
        <f t="shared" si="112"/>
        <v>42575</v>
      </c>
      <c r="N581" s="25">
        <f t="shared" si="111"/>
        <v>236</v>
      </c>
      <c r="O581" s="25">
        <f t="shared" si="110"/>
        <v>7</v>
      </c>
      <c r="P581" s="25">
        <f t="shared" si="109"/>
        <v>2016</v>
      </c>
      <c r="Q581" s="25">
        <v>29</v>
      </c>
    </row>
    <row r="582" spans="13:17" x14ac:dyDescent="0.25">
      <c r="M582" s="38">
        <f t="shared" si="112"/>
        <v>42576</v>
      </c>
      <c r="N582" s="25">
        <f t="shared" si="111"/>
        <v>264</v>
      </c>
      <c r="O582" s="25">
        <f t="shared" si="110"/>
        <v>1</v>
      </c>
      <c r="P582" s="25">
        <f t="shared" si="109"/>
        <v>2016</v>
      </c>
      <c r="Q582" s="25">
        <v>30</v>
      </c>
    </row>
    <row r="583" spans="13:17" x14ac:dyDescent="0.25">
      <c r="M583" s="38">
        <f t="shared" si="112"/>
        <v>42577</v>
      </c>
      <c r="N583" s="25">
        <f t="shared" si="111"/>
        <v>236</v>
      </c>
      <c r="O583" s="25">
        <f t="shared" si="110"/>
        <v>2</v>
      </c>
      <c r="P583" s="25">
        <f t="shared" si="109"/>
        <v>2016</v>
      </c>
      <c r="Q583" s="25">
        <v>30</v>
      </c>
    </row>
    <row r="584" spans="13:17" x14ac:dyDescent="0.25">
      <c r="M584" s="38">
        <f t="shared" si="112"/>
        <v>42578</v>
      </c>
      <c r="N584" s="25">
        <f t="shared" si="111"/>
        <v>233</v>
      </c>
      <c r="O584" s="25">
        <f t="shared" si="110"/>
        <v>3</v>
      </c>
      <c r="P584" s="25">
        <f t="shared" si="109"/>
        <v>2016</v>
      </c>
      <c r="Q584" s="25">
        <v>30</v>
      </c>
    </row>
    <row r="585" spans="13:17" x14ac:dyDescent="0.25">
      <c r="M585" s="38">
        <f t="shared" si="112"/>
        <v>42579</v>
      </c>
      <c r="N585" s="25">
        <f t="shared" si="111"/>
        <v>232</v>
      </c>
      <c r="O585" s="25">
        <f t="shared" si="110"/>
        <v>4</v>
      </c>
      <c r="P585" s="25">
        <f t="shared" ref="P585:P648" si="113">IF(O585=1,YEAR($M588),P584)</f>
        <v>2016</v>
      </c>
      <c r="Q585" s="25">
        <v>30</v>
      </c>
    </row>
    <row r="586" spans="13:17" x14ac:dyDescent="0.25">
      <c r="M586" s="38">
        <f t="shared" si="112"/>
        <v>42580</v>
      </c>
      <c r="N586" s="25">
        <f t="shared" si="111"/>
        <v>230</v>
      </c>
      <c r="O586" s="25">
        <f t="shared" ref="O586:O649" si="114">MOD(O585,7)+1</f>
        <v>5</v>
      </c>
      <c r="P586" s="25">
        <f t="shared" si="113"/>
        <v>2016</v>
      </c>
      <c r="Q586" s="25">
        <v>30</v>
      </c>
    </row>
    <row r="587" spans="13:17" x14ac:dyDescent="0.25">
      <c r="M587" s="38">
        <f t="shared" si="112"/>
        <v>42581</v>
      </c>
      <c r="N587" s="25">
        <f t="shared" ref="N587:N650" si="115">VLOOKUP(DATE(2020,MONTH($M587),DAY($M587)),$A$8:$K$374,YEAR($M587)-2010,FALSE)</f>
        <v>210</v>
      </c>
      <c r="O587" s="25">
        <f t="shared" si="114"/>
        <v>6</v>
      </c>
      <c r="P587" s="25">
        <f t="shared" si="113"/>
        <v>2016</v>
      </c>
      <c r="Q587" s="25">
        <v>30</v>
      </c>
    </row>
    <row r="588" spans="13:17" x14ac:dyDescent="0.25">
      <c r="M588" s="38">
        <f t="shared" si="112"/>
        <v>42582</v>
      </c>
      <c r="N588" s="25">
        <f t="shared" si="115"/>
        <v>225</v>
      </c>
      <c r="O588" s="25">
        <f t="shared" si="114"/>
        <v>7</v>
      </c>
      <c r="P588" s="25">
        <f t="shared" si="113"/>
        <v>2016</v>
      </c>
      <c r="Q588" s="25">
        <v>30</v>
      </c>
    </row>
    <row r="589" spans="13:17" x14ac:dyDescent="0.25">
      <c r="M589" s="38">
        <f t="shared" ref="M589:M652" si="116">M588+1</f>
        <v>42583</v>
      </c>
      <c r="N589" s="25">
        <f t="shared" si="115"/>
        <v>231</v>
      </c>
      <c r="O589" s="25">
        <f t="shared" si="114"/>
        <v>1</v>
      </c>
      <c r="P589" s="25">
        <f t="shared" si="113"/>
        <v>2016</v>
      </c>
      <c r="Q589" s="25">
        <v>31</v>
      </c>
    </row>
    <row r="590" spans="13:17" x14ac:dyDescent="0.25">
      <c r="M590" s="38">
        <f t="shared" si="116"/>
        <v>42584</v>
      </c>
      <c r="N590" s="25">
        <f t="shared" si="115"/>
        <v>228</v>
      </c>
      <c r="O590" s="25">
        <f t="shared" si="114"/>
        <v>2</v>
      </c>
      <c r="P590" s="25">
        <f t="shared" si="113"/>
        <v>2016</v>
      </c>
      <c r="Q590" s="25">
        <v>31</v>
      </c>
    </row>
    <row r="591" spans="13:17" x14ac:dyDescent="0.25">
      <c r="M591" s="38">
        <f t="shared" si="116"/>
        <v>42585</v>
      </c>
      <c r="N591" s="25">
        <f t="shared" si="115"/>
        <v>205</v>
      </c>
      <c r="O591" s="25">
        <f t="shared" si="114"/>
        <v>3</v>
      </c>
      <c r="P591" s="25">
        <f t="shared" si="113"/>
        <v>2016</v>
      </c>
      <c r="Q591" s="25">
        <v>31</v>
      </c>
    </row>
    <row r="592" spans="13:17" x14ac:dyDescent="0.25">
      <c r="M592" s="38">
        <f t="shared" si="116"/>
        <v>42586</v>
      </c>
      <c r="N592" s="25">
        <f t="shared" si="115"/>
        <v>245</v>
      </c>
      <c r="O592" s="25">
        <f t="shared" si="114"/>
        <v>4</v>
      </c>
      <c r="P592" s="25">
        <f t="shared" si="113"/>
        <v>2016</v>
      </c>
      <c r="Q592" s="25">
        <v>31</v>
      </c>
    </row>
    <row r="593" spans="13:17" x14ac:dyDescent="0.25">
      <c r="M593" s="38">
        <f t="shared" si="116"/>
        <v>42587</v>
      </c>
      <c r="N593" s="25">
        <f t="shared" si="115"/>
        <v>227</v>
      </c>
      <c r="O593" s="25">
        <f t="shared" si="114"/>
        <v>5</v>
      </c>
      <c r="P593" s="25">
        <f t="shared" si="113"/>
        <v>2016</v>
      </c>
      <c r="Q593" s="25">
        <v>31</v>
      </c>
    </row>
    <row r="594" spans="13:17" x14ac:dyDescent="0.25">
      <c r="M594" s="38">
        <f t="shared" si="116"/>
        <v>42588</v>
      </c>
      <c r="N594" s="25">
        <f t="shared" si="115"/>
        <v>214</v>
      </c>
      <c r="O594" s="25">
        <f t="shared" si="114"/>
        <v>6</v>
      </c>
      <c r="P594" s="25">
        <f t="shared" si="113"/>
        <v>2016</v>
      </c>
      <c r="Q594" s="25">
        <v>31</v>
      </c>
    </row>
    <row r="595" spans="13:17" x14ac:dyDescent="0.25">
      <c r="M595" s="38">
        <f t="shared" si="116"/>
        <v>42589</v>
      </c>
      <c r="N595" s="25">
        <f t="shared" si="115"/>
        <v>224</v>
      </c>
      <c r="O595" s="25">
        <f t="shared" si="114"/>
        <v>7</v>
      </c>
      <c r="P595" s="25">
        <f t="shared" si="113"/>
        <v>2016</v>
      </c>
      <c r="Q595" s="25">
        <v>31</v>
      </c>
    </row>
    <row r="596" spans="13:17" x14ac:dyDescent="0.25">
      <c r="M596" s="38">
        <f t="shared" si="116"/>
        <v>42590</v>
      </c>
      <c r="N596" s="25">
        <f t="shared" si="115"/>
        <v>208</v>
      </c>
      <c r="O596" s="25">
        <f t="shared" si="114"/>
        <v>1</v>
      </c>
      <c r="P596" s="25">
        <f t="shared" si="113"/>
        <v>2016</v>
      </c>
      <c r="Q596" s="25">
        <v>32</v>
      </c>
    </row>
    <row r="597" spans="13:17" x14ac:dyDescent="0.25">
      <c r="M597" s="38">
        <f t="shared" si="116"/>
        <v>42591</v>
      </c>
      <c r="N597" s="25">
        <f t="shared" si="115"/>
        <v>233</v>
      </c>
      <c r="O597" s="25">
        <f t="shared" si="114"/>
        <v>2</v>
      </c>
      <c r="P597" s="25">
        <f t="shared" si="113"/>
        <v>2016</v>
      </c>
      <c r="Q597" s="25">
        <v>32</v>
      </c>
    </row>
    <row r="598" spans="13:17" x14ac:dyDescent="0.25">
      <c r="M598" s="38">
        <f t="shared" si="116"/>
        <v>42592</v>
      </c>
      <c r="N598" s="25">
        <f t="shared" si="115"/>
        <v>213</v>
      </c>
      <c r="O598" s="25">
        <f t="shared" si="114"/>
        <v>3</v>
      </c>
      <c r="P598" s="25">
        <f t="shared" si="113"/>
        <v>2016</v>
      </c>
      <c r="Q598" s="25">
        <v>32</v>
      </c>
    </row>
    <row r="599" spans="13:17" x14ac:dyDescent="0.25">
      <c r="M599" s="38">
        <f t="shared" si="116"/>
        <v>42593</v>
      </c>
      <c r="N599" s="25">
        <f t="shared" si="115"/>
        <v>217</v>
      </c>
      <c r="O599" s="25">
        <f t="shared" si="114"/>
        <v>4</v>
      </c>
      <c r="P599" s="25">
        <f t="shared" si="113"/>
        <v>2016</v>
      </c>
      <c r="Q599" s="25">
        <v>32</v>
      </c>
    </row>
    <row r="600" spans="13:17" x14ac:dyDescent="0.25">
      <c r="M600" s="38">
        <f t="shared" si="116"/>
        <v>42594</v>
      </c>
      <c r="N600" s="25">
        <f t="shared" si="115"/>
        <v>227</v>
      </c>
      <c r="O600" s="25">
        <f t="shared" si="114"/>
        <v>5</v>
      </c>
      <c r="P600" s="25">
        <f t="shared" si="113"/>
        <v>2016</v>
      </c>
      <c r="Q600" s="25">
        <v>32</v>
      </c>
    </row>
    <row r="601" spans="13:17" x14ac:dyDescent="0.25">
      <c r="M601" s="38">
        <f t="shared" si="116"/>
        <v>42595</v>
      </c>
      <c r="N601" s="25">
        <f t="shared" si="115"/>
        <v>217</v>
      </c>
      <c r="O601" s="25">
        <f t="shared" si="114"/>
        <v>6</v>
      </c>
      <c r="P601" s="25">
        <f t="shared" si="113"/>
        <v>2016</v>
      </c>
      <c r="Q601" s="25">
        <v>32</v>
      </c>
    </row>
    <row r="602" spans="13:17" x14ac:dyDescent="0.25">
      <c r="M602" s="38">
        <f t="shared" si="116"/>
        <v>42596</v>
      </c>
      <c r="N602" s="25">
        <f t="shared" si="115"/>
        <v>259</v>
      </c>
      <c r="O602" s="25">
        <f t="shared" si="114"/>
        <v>7</v>
      </c>
      <c r="P602" s="25">
        <f t="shared" si="113"/>
        <v>2016</v>
      </c>
      <c r="Q602" s="25">
        <v>32</v>
      </c>
    </row>
    <row r="603" spans="13:17" x14ac:dyDescent="0.25">
      <c r="M603" s="38">
        <f t="shared" si="116"/>
        <v>42597</v>
      </c>
      <c r="N603" s="25">
        <f t="shared" si="115"/>
        <v>225</v>
      </c>
      <c r="O603" s="25">
        <f t="shared" si="114"/>
        <v>1</v>
      </c>
      <c r="P603" s="25">
        <f t="shared" si="113"/>
        <v>2016</v>
      </c>
      <c r="Q603" s="25">
        <v>33</v>
      </c>
    </row>
    <row r="604" spans="13:17" x14ac:dyDescent="0.25">
      <c r="M604" s="38">
        <f t="shared" si="116"/>
        <v>42598</v>
      </c>
      <c r="N604" s="25">
        <f t="shared" si="115"/>
        <v>246</v>
      </c>
      <c r="O604" s="25">
        <f t="shared" si="114"/>
        <v>2</v>
      </c>
      <c r="P604" s="25">
        <f t="shared" si="113"/>
        <v>2016</v>
      </c>
      <c r="Q604" s="25">
        <v>33</v>
      </c>
    </row>
    <row r="605" spans="13:17" x14ac:dyDescent="0.25">
      <c r="M605" s="38">
        <f t="shared" si="116"/>
        <v>42599</v>
      </c>
      <c r="N605" s="25">
        <f t="shared" si="115"/>
        <v>210</v>
      </c>
      <c r="O605" s="25">
        <f t="shared" si="114"/>
        <v>3</v>
      </c>
      <c r="P605" s="25">
        <f t="shared" si="113"/>
        <v>2016</v>
      </c>
      <c r="Q605" s="25">
        <v>33</v>
      </c>
    </row>
    <row r="606" spans="13:17" x14ac:dyDescent="0.25">
      <c r="M606" s="38">
        <f t="shared" si="116"/>
        <v>42600</v>
      </c>
      <c r="N606" s="25">
        <f t="shared" si="115"/>
        <v>228</v>
      </c>
      <c r="O606" s="25">
        <f t="shared" si="114"/>
        <v>4</v>
      </c>
      <c r="P606" s="25">
        <f t="shared" si="113"/>
        <v>2016</v>
      </c>
      <c r="Q606" s="25">
        <v>33</v>
      </c>
    </row>
    <row r="607" spans="13:17" x14ac:dyDescent="0.25">
      <c r="M607" s="38">
        <f t="shared" si="116"/>
        <v>42601</v>
      </c>
      <c r="N607" s="25">
        <f t="shared" si="115"/>
        <v>213</v>
      </c>
      <c r="O607" s="25">
        <f t="shared" si="114"/>
        <v>5</v>
      </c>
      <c r="P607" s="25">
        <f t="shared" si="113"/>
        <v>2016</v>
      </c>
      <c r="Q607" s="25">
        <v>33</v>
      </c>
    </row>
    <row r="608" spans="13:17" x14ac:dyDescent="0.25">
      <c r="M608" s="38">
        <f t="shared" si="116"/>
        <v>42602</v>
      </c>
      <c r="N608" s="25">
        <f t="shared" si="115"/>
        <v>231</v>
      </c>
      <c r="O608" s="25">
        <f t="shared" si="114"/>
        <v>6</v>
      </c>
      <c r="P608" s="25">
        <f t="shared" si="113"/>
        <v>2016</v>
      </c>
      <c r="Q608" s="25">
        <v>33</v>
      </c>
    </row>
    <row r="609" spans="13:17" x14ac:dyDescent="0.25">
      <c r="M609" s="38">
        <f t="shared" si="116"/>
        <v>42603</v>
      </c>
      <c r="N609" s="25">
        <f t="shared" si="115"/>
        <v>214</v>
      </c>
      <c r="O609" s="25">
        <f t="shared" si="114"/>
        <v>7</v>
      </c>
      <c r="P609" s="25">
        <f t="shared" si="113"/>
        <v>2016</v>
      </c>
      <c r="Q609" s="25">
        <v>33</v>
      </c>
    </row>
    <row r="610" spans="13:17" x14ac:dyDescent="0.25">
      <c r="M610" s="38">
        <f t="shared" si="116"/>
        <v>42604</v>
      </c>
      <c r="N610" s="25">
        <f t="shared" si="115"/>
        <v>222</v>
      </c>
      <c r="O610" s="25">
        <f t="shared" si="114"/>
        <v>1</v>
      </c>
      <c r="P610" s="25">
        <f t="shared" si="113"/>
        <v>2016</v>
      </c>
      <c r="Q610" s="25">
        <v>34</v>
      </c>
    </row>
    <row r="611" spans="13:17" x14ac:dyDescent="0.25">
      <c r="M611" s="38">
        <f t="shared" si="116"/>
        <v>42605</v>
      </c>
      <c r="N611" s="25">
        <f t="shared" si="115"/>
        <v>210</v>
      </c>
      <c r="O611" s="25">
        <f t="shared" si="114"/>
        <v>2</v>
      </c>
      <c r="P611" s="25">
        <f t="shared" si="113"/>
        <v>2016</v>
      </c>
      <c r="Q611" s="25">
        <v>34</v>
      </c>
    </row>
    <row r="612" spans="13:17" x14ac:dyDescent="0.25">
      <c r="M612" s="38">
        <f t="shared" si="116"/>
        <v>42606</v>
      </c>
      <c r="N612" s="25">
        <f t="shared" si="115"/>
        <v>227</v>
      </c>
      <c r="O612" s="25">
        <f t="shared" si="114"/>
        <v>3</v>
      </c>
      <c r="P612" s="25">
        <f t="shared" si="113"/>
        <v>2016</v>
      </c>
      <c r="Q612" s="25">
        <v>34</v>
      </c>
    </row>
    <row r="613" spans="13:17" x14ac:dyDescent="0.25">
      <c r="M613" s="38">
        <f t="shared" si="116"/>
        <v>42607</v>
      </c>
      <c r="N613" s="25">
        <f t="shared" si="115"/>
        <v>238</v>
      </c>
      <c r="O613" s="25">
        <f t="shared" si="114"/>
        <v>4</v>
      </c>
      <c r="P613" s="25">
        <f t="shared" si="113"/>
        <v>2016</v>
      </c>
      <c r="Q613" s="25">
        <v>34</v>
      </c>
    </row>
    <row r="614" spans="13:17" x14ac:dyDescent="0.25">
      <c r="M614" s="38">
        <f t="shared" si="116"/>
        <v>42608</v>
      </c>
      <c r="N614" s="25">
        <f t="shared" si="115"/>
        <v>234</v>
      </c>
      <c r="O614" s="25">
        <f t="shared" si="114"/>
        <v>5</v>
      </c>
      <c r="P614" s="25">
        <f t="shared" si="113"/>
        <v>2016</v>
      </c>
      <c r="Q614" s="25">
        <v>34</v>
      </c>
    </row>
    <row r="615" spans="13:17" x14ac:dyDescent="0.25">
      <c r="M615" s="38">
        <f t="shared" si="116"/>
        <v>42609</v>
      </c>
      <c r="N615" s="25">
        <f t="shared" si="115"/>
        <v>230</v>
      </c>
      <c r="O615" s="25">
        <f t="shared" si="114"/>
        <v>6</v>
      </c>
      <c r="P615" s="25">
        <f t="shared" si="113"/>
        <v>2016</v>
      </c>
      <c r="Q615" s="25">
        <v>34</v>
      </c>
    </row>
    <row r="616" spans="13:17" x14ac:dyDescent="0.25">
      <c r="M616" s="38">
        <f t="shared" si="116"/>
        <v>42610</v>
      </c>
      <c r="N616" s="25">
        <f t="shared" si="115"/>
        <v>206</v>
      </c>
      <c r="O616" s="25">
        <f t="shared" si="114"/>
        <v>7</v>
      </c>
      <c r="P616" s="25">
        <f t="shared" si="113"/>
        <v>2016</v>
      </c>
      <c r="Q616" s="25">
        <v>34</v>
      </c>
    </row>
    <row r="617" spans="13:17" x14ac:dyDescent="0.25">
      <c r="M617" s="38">
        <f t="shared" si="116"/>
        <v>42611</v>
      </c>
      <c r="N617" s="25">
        <f t="shared" si="115"/>
        <v>242</v>
      </c>
      <c r="O617" s="25">
        <f t="shared" si="114"/>
        <v>1</v>
      </c>
      <c r="P617" s="25">
        <f t="shared" si="113"/>
        <v>2016</v>
      </c>
      <c r="Q617" s="25">
        <v>35</v>
      </c>
    </row>
    <row r="618" spans="13:17" x14ac:dyDescent="0.25">
      <c r="M618" s="38">
        <f t="shared" si="116"/>
        <v>42612</v>
      </c>
      <c r="N618" s="25">
        <f t="shared" si="115"/>
        <v>242</v>
      </c>
      <c r="O618" s="25">
        <f t="shared" si="114"/>
        <v>2</v>
      </c>
      <c r="P618" s="25">
        <f t="shared" si="113"/>
        <v>2016</v>
      </c>
      <c r="Q618" s="25">
        <v>35</v>
      </c>
    </row>
    <row r="619" spans="13:17" x14ac:dyDescent="0.25">
      <c r="M619" s="38">
        <f t="shared" si="116"/>
        <v>42613</v>
      </c>
      <c r="N619" s="25">
        <f t="shared" si="115"/>
        <v>239</v>
      </c>
      <c r="O619" s="25">
        <f t="shared" si="114"/>
        <v>3</v>
      </c>
      <c r="P619" s="25">
        <f t="shared" si="113"/>
        <v>2016</v>
      </c>
      <c r="Q619" s="25">
        <v>35</v>
      </c>
    </row>
    <row r="620" spans="13:17" x14ac:dyDescent="0.25">
      <c r="M620" s="38">
        <f t="shared" si="116"/>
        <v>42614</v>
      </c>
      <c r="N620" s="25">
        <f t="shared" si="115"/>
        <v>235</v>
      </c>
      <c r="O620" s="25">
        <f t="shared" si="114"/>
        <v>4</v>
      </c>
      <c r="P620" s="25">
        <f t="shared" si="113"/>
        <v>2016</v>
      </c>
      <c r="Q620" s="25">
        <v>35</v>
      </c>
    </row>
    <row r="621" spans="13:17" x14ac:dyDescent="0.25">
      <c r="M621" s="38">
        <f t="shared" si="116"/>
        <v>42615</v>
      </c>
      <c r="N621" s="25">
        <f t="shared" si="115"/>
        <v>241</v>
      </c>
      <c r="O621" s="25">
        <f t="shared" si="114"/>
        <v>5</v>
      </c>
      <c r="P621" s="25">
        <f t="shared" si="113"/>
        <v>2016</v>
      </c>
      <c r="Q621" s="25">
        <v>35</v>
      </c>
    </row>
    <row r="622" spans="13:17" x14ac:dyDescent="0.25">
      <c r="M622" s="38">
        <f t="shared" si="116"/>
        <v>42616</v>
      </c>
      <c r="N622" s="25">
        <f t="shared" si="115"/>
        <v>252</v>
      </c>
      <c r="O622" s="25">
        <f t="shared" si="114"/>
        <v>6</v>
      </c>
      <c r="P622" s="25">
        <f t="shared" si="113"/>
        <v>2016</v>
      </c>
      <c r="Q622" s="25">
        <v>35</v>
      </c>
    </row>
    <row r="623" spans="13:17" x14ac:dyDescent="0.25">
      <c r="M623" s="38">
        <f t="shared" si="116"/>
        <v>42617</v>
      </c>
      <c r="N623" s="25">
        <f t="shared" si="115"/>
        <v>235</v>
      </c>
      <c r="O623" s="25">
        <f t="shared" si="114"/>
        <v>7</v>
      </c>
      <c r="P623" s="25">
        <f t="shared" si="113"/>
        <v>2016</v>
      </c>
      <c r="Q623" s="25">
        <v>35</v>
      </c>
    </row>
    <row r="624" spans="13:17" x14ac:dyDescent="0.25">
      <c r="M624" s="38">
        <f t="shared" si="116"/>
        <v>42618</v>
      </c>
      <c r="N624" s="25">
        <f t="shared" si="115"/>
        <v>219</v>
      </c>
      <c r="O624" s="25">
        <f t="shared" si="114"/>
        <v>1</v>
      </c>
      <c r="P624" s="25">
        <f t="shared" si="113"/>
        <v>2016</v>
      </c>
      <c r="Q624" s="25">
        <v>36</v>
      </c>
    </row>
    <row r="625" spans="13:17" x14ac:dyDescent="0.25">
      <c r="M625" s="38">
        <f t="shared" si="116"/>
        <v>42619</v>
      </c>
      <c r="N625" s="25">
        <f t="shared" si="115"/>
        <v>228</v>
      </c>
      <c r="O625" s="25">
        <f t="shared" si="114"/>
        <v>2</v>
      </c>
      <c r="P625" s="25">
        <f t="shared" si="113"/>
        <v>2016</v>
      </c>
      <c r="Q625" s="25">
        <v>36</v>
      </c>
    </row>
    <row r="626" spans="13:17" x14ac:dyDescent="0.25">
      <c r="M626" s="38">
        <f t="shared" si="116"/>
        <v>42620</v>
      </c>
      <c r="N626" s="25">
        <f t="shared" si="115"/>
        <v>237</v>
      </c>
      <c r="O626" s="25">
        <f t="shared" si="114"/>
        <v>3</v>
      </c>
      <c r="P626" s="25">
        <f t="shared" si="113"/>
        <v>2016</v>
      </c>
      <c r="Q626" s="25">
        <v>36</v>
      </c>
    </row>
    <row r="627" spans="13:17" x14ac:dyDescent="0.25">
      <c r="M627" s="38">
        <f t="shared" si="116"/>
        <v>42621</v>
      </c>
      <c r="N627" s="25">
        <f t="shared" si="115"/>
        <v>238</v>
      </c>
      <c r="O627" s="25">
        <f t="shared" si="114"/>
        <v>4</v>
      </c>
      <c r="P627" s="25">
        <f t="shared" si="113"/>
        <v>2016</v>
      </c>
      <c r="Q627" s="25">
        <v>36</v>
      </c>
    </row>
    <row r="628" spans="13:17" x14ac:dyDescent="0.25">
      <c r="M628" s="38">
        <f t="shared" si="116"/>
        <v>42622</v>
      </c>
      <c r="N628" s="25">
        <f t="shared" si="115"/>
        <v>241</v>
      </c>
      <c r="O628" s="25">
        <f t="shared" si="114"/>
        <v>5</v>
      </c>
      <c r="P628" s="25">
        <f t="shared" si="113"/>
        <v>2016</v>
      </c>
      <c r="Q628" s="25">
        <v>36</v>
      </c>
    </row>
    <row r="629" spans="13:17" x14ac:dyDescent="0.25">
      <c r="M629" s="38">
        <f t="shared" si="116"/>
        <v>42623</v>
      </c>
      <c r="N629" s="25">
        <f t="shared" si="115"/>
        <v>194</v>
      </c>
      <c r="O629" s="25">
        <f t="shared" si="114"/>
        <v>6</v>
      </c>
      <c r="P629" s="25">
        <f t="shared" si="113"/>
        <v>2016</v>
      </c>
      <c r="Q629" s="25">
        <v>36</v>
      </c>
    </row>
    <row r="630" spans="13:17" x14ac:dyDescent="0.25">
      <c r="M630" s="38">
        <f t="shared" si="116"/>
        <v>42624</v>
      </c>
      <c r="N630" s="25">
        <f t="shared" si="115"/>
        <v>199</v>
      </c>
      <c r="O630" s="25">
        <f t="shared" si="114"/>
        <v>7</v>
      </c>
      <c r="P630" s="25">
        <f t="shared" si="113"/>
        <v>2016</v>
      </c>
      <c r="Q630" s="25">
        <v>36</v>
      </c>
    </row>
    <row r="631" spans="13:17" x14ac:dyDescent="0.25">
      <c r="M631" s="38">
        <f t="shared" si="116"/>
        <v>42625</v>
      </c>
      <c r="N631" s="25">
        <f t="shared" si="115"/>
        <v>203</v>
      </c>
      <c r="O631" s="25">
        <f t="shared" si="114"/>
        <v>1</v>
      </c>
      <c r="P631" s="25">
        <f t="shared" si="113"/>
        <v>2016</v>
      </c>
      <c r="Q631" s="25">
        <v>37</v>
      </c>
    </row>
    <row r="632" spans="13:17" x14ac:dyDescent="0.25">
      <c r="M632" s="38">
        <f t="shared" si="116"/>
        <v>42626</v>
      </c>
      <c r="N632" s="25">
        <f t="shared" si="115"/>
        <v>207</v>
      </c>
      <c r="O632" s="25">
        <f t="shared" si="114"/>
        <v>2</v>
      </c>
      <c r="P632" s="25">
        <f t="shared" si="113"/>
        <v>2016</v>
      </c>
      <c r="Q632" s="25">
        <v>37</v>
      </c>
    </row>
    <row r="633" spans="13:17" x14ac:dyDescent="0.25">
      <c r="M633" s="38">
        <f t="shared" si="116"/>
        <v>42627</v>
      </c>
      <c r="N633" s="25">
        <f t="shared" si="115"/>
        <v>227</v>
      </c>
      <c r="O633" s="25">
        <f t="shared" si="114"/>
        <v>3</v>
      </c>
      <c r="P633" s="25">
        <f t="shared" si="113"/>
        <v>2016</v>
      </c>
      <c r="Q633" s="25">
        <v>37</v>
      </c>
    </row>
    <row r="634" spans="13:17" x14ac:dyDescent="0.25">
      <c r="M634" s="38">
        <f t="shared" si="116"/>
        <v>42628</v>
      </c>
      <c r="N634" s="25">
        <f t="shared" si="115"/>
        <v>236</v>
      </c>
      <c r="O634" s="25">
        <f t="shared" si="114"/>
        <v>4</v>
      </c>
      <c r="P634" s="25">
        <f t="shared" si="113"/>
        <v>2016</v>
      </c>
      <c r="Q634" s="25">
        <v>37</v>
      </c>
    </row>
    <row r="635" spans="13:17" x14ac:dyDescent="0.25">
      <c r="M635" s="38">
        <f t="shared" si="116"/>
        <v>42629</v>
      </c>
      <c r="N635" s="25">
        <f t="shared" si="115"/>
        <v>214</v>
      </c>
      <c r="O635" s="25">
        <f t="shared" si="114"/>
        <v>5</v>
      </c>
      <c r="P635" s="25">
        <f t="shared" si="113"/>
        <v>2016</v>
      </c>
      <c r="Q635" s="25">
        <v>37</v>
      </c>
    </row>
    <row r="636" spans="13:17" x14ac:dyDescent="0.25">
      <c r="M636" s="38">
        <f t="shared" si="116"/>
        <v>42630</v>
      </c>
      <c r="N636" s="25">
        <f t="shared" si="115"/>
        <v>233</v>
      </c>
      <c r="O636" s="25">
        <f t="shared" si="114"/>
        <v>6</v>
      </c>
      <c r="P636" s="25">
        <f t="shared" si="113"/>
        <v>2016</v>
      </c>
      <c r="Q636" s="25">
        <v>37</v>
      </c>
    </row>
    <row r="637" spans="13:17" x14ac:dyDescent="0.25">
      <c r="M637" s="38">
        <f t="shared" si="116"/>
        <v>42631</v>
      </c>
      <c r="N637" s="25">
        <f t="shared" si="115"/>
        <v>216</v>
      </c>
      <c r="O637" s="25">
        <f t="shared" si="114"/>
        <v>7</v>
      </c>
      <c r="P637" s="25">
        <f t="shared" si="113"/>
        <v>2016</v>
      </c>
      <c r="Q637" s="25">
        <v>37</v>
      </c>
    </row>
    <row r="638" spans="13:17" x14ac:dyDescent="0.25">
      <c r="M638" s="38">
        <f t="shared" si="116"/>
        <v>42632</v>
      </c>
      <c r="N638" s="25">
        <f t="shared" si="115"/>
        <v>196</v>
      </c>
      <c r="O638" s="25">
        <f t="shared" si="114"/>
        <v>1</v>
      </c>
      <c r="P638" s="25">
        <f t="shared" si="113"/>
        <v>2016</v>
      </c>
      <c r="Q638" s="25">
        <v>38</v>
      </c>
    </row>
    <row r="639" spans="13:17" x14ac:dyDescent="0.25">
      <c r="M639" s="38">
        <f t="shared" si="116"/>
        <v>42633</v>
      </c>
      <c r="N639" s="25">
        <f t="shared" si="115"/>
        <v>219</v>
      </c>
      <c r="O639" s="25">
        <f t="shared" si="114"/>
        <v>2</v>
      </c>
      <c r="P639" s="25">
        <f t="shared" si="113"/>
        <v>2016</v>
      </c>
      <c r="Q639" s="25">
        <v>38</v>
      </c>
    </row>
    <row r="640" spans="13:17" x14ac:dyDescent="0.25">
      <c r="M640" s="38">
        <f t="shared" si="116"/>
        <v>42634</v>
      </c>
      <c r="N640" s="25">
        <f t="shared" si="115"/>
        <v>222</v>
      </c>
      <c r="O640" s="25">
        <f t="shared" si="114"/>
        <v>3</v>
      </c>
      <c r="P640" s="25">
        <f t="shared" si="113"/>
        <v>2016</v>
      </c>
      <c r="Q640" s="25">
        <v>38</v>
      </c>
    </row>
    <row r="641" spans="13:17" x14ac:dyDescent="0.25">
      <c r="M641" s="38">
        <f t="shared" si="116"/>
        <v>42635</v>
      </c>
      <c r="N641" s="25">
        <f t="shared" si="115"/>
        <v>231</v>
      </c>
      <c r="O641" s="25">
        <f t="shared" si="114"/>
        <v>4</v>
      </c>
      <c r="P641" s="25">
        <f t="shared" si="113"/>
        <v>2016</v>
      </c>
      <c r="Q641" s="25">
        <v>38</v>
      </c>
    </row>
    <row r="642" spans="13:17" x14ac:dyDescent="0.25">
      <c r="M642" s="38">
        <f t="shared" si="116"/>
        <v>42636</v>
      </c>
      <c r="N642" s="25">
        <f t="shared" si="115"/>
        <v>240</v>
      </c>
      <c r="O642" s="25">
        <f t="shared" si="114"/>
        <v>5</v>
      </c>
      <c r="P642" s="25">
        <f t="shared" si="113"/>
        <v>2016</v>
      </c>
      <c r="Q642" s="25">
        <v>38</v>
      </c>
    </row>
    <row r="643" spans="13:17" x14ac:dyDescent="0.25">
      <c r="M643" s="38">
        <f t="shared" si="116"/>
        <v>42637</v>
      </c>
      <c r="N643" s="25">
        <f t="shared" si="115"/>
        <v>221</v>
      </c>
      <c r="O643" s="25">
        <f t="shared" si="114"/>
        <v>6</v>
      </c>
      <c r="P643" s="25">
        <f t="shared" si="113"/>
        <v>2016</v>
      </c>
      <c r="Q643" s="25">
        <v>38</v>
      </c>
    </row>
    <row r="644" spans="13:17" x14ac:dyDescent="0.25">
      <c r="M644" s="38">
        <f t="shared" si="116"/>
        <v>42638</v>
      </c>
      <c r="N644" s="25">
        <f t="shared" si="115"/>
        <v>202</v>
      </c>
      <c r="O644" s="25">
        <f t="shared" si="114"/>
        <v>7</v>
      </c>
      <c r="P644" s="25">
        <f t="shared" si="113"/>
        <v>2016</v>
      </c>
      <c r="Q644" s="25">
        <v>38</v>
      </c>
    </row>
    <row r="645" spans="13:17" x14ac:dyDescent="0.25">
      <c r="M645" s="38">
        <f t="shared" si="116"/>
        <v>42639</v>
      </c>
      <c r="N645" s="25">
        <f t="shared" si="115"/>
        <v>220</v>
      </c>
      <c r="O645" s="25">
        <f t="shared" si="114"/>
        <v>1</v>
      </c>
      <c r="P645" s="25">
        <f t="shared" si="113"/>
        <v>2016</v>
      </c>
      <c r="Q645" s="25">
        <v>39</v>
      </c>
    </row>
    <row r="646" spans="13:17" x14ac:dyDescent="0.25">
      <c r="M646" s="38">
        <f t="shared" si="116"/>
        <v>42640</v>
      </c>
      <c r="N646" s="25">
        <f t="shared" si="115"/>
        <v>256</v>
      </c>
      <c r="O646" s="25">
        <f t="shared" si="114"/>
        <v>2</v>
      </c>
      <c r="P646" s="25">
        <f t="shared" si="113"/>
        <v>2016</v>
      </c>
      <c r="Q646" s="25">
        <v>39</v>
      </c>
    </row>
    <row r="647" spans="13:17" x14ac:dyDescent="0.25">
      <c r="M647" s="38">
        <f t="shared" si="116"/>
        <v>42641</v>
      </c>
      <c r="N647" s="25">
        <f t="shared" si="115"/>
        <v>210</v>
      </c>
      <c r="O647" s="25">
        <f t="shared" si="114"/>
        <v>3</v>
      </c>
      <c r="P647" s="25">
        <f t="shared" si="113"/>
        <v>2016</v>
      </c>
      <c r="Q647" s="25">
        <v>39</v>
      </c>
    </row>
    <row r="648" spans="13:17" x14ac:dyDescent="0.25">
      <c r="M648" s="38">
        <f t="shared" si="116"/>
        <v>42642</v>
      </c>
      <c r="N648" s="25">
        <f t="shared" si="115"/>
        <v>245</v>
      </c>
      <c r="O648" s="25">
        <f t="shared" si="114"/>
        <v>4</v>
      </c>
      <c r="P648" s="25">
        <f t="shared" si="113"/>
        <v>2016</v>
      </c>
      <c r="Q648" s="25">
        <v>39</v>
      </c>
    </row>
    <row r="649" spans="13:17" x14ac:dyDescent="0.25">
      <c r="M649" s="38">
        <f t="shared" si="116"/>
        <v>42643</v>
      </c>
      <c r="N649" s="25">
        <f t="shared" si="115"/>
        <v>211</v>
      </c>
      <c r="O649" s="25">
        <f t="shared" si="114"/>
        <v>5</v>
      </c>
      <c r="P649" s="25">
        <f t="shared" ref="P649:P712" si="117">IF(O649=1,YEAR($M652),P648)</f>
        <v>2016</v>
      </c>
      <c r="Q649" s="25">
        <v>39</v>
      </c>
    </row>
    <row r="650" spans="13:17" x14ac:dyDescent="0.25">
      <c r="M650" s="38">
        <f t="shared" si="116"/>
        <v>42644</v>
      </c>
      <c r="N650" s="25">
        <f t="shared" si="115"/>
        <v>243</v>
      </c>
      <c r="O650" s="25">
        <f t="shared" ref="O650:O713" si="118">MOD(O649,7)+1</f>
        <v>6</v>
      </c>
      <c r="P650" s="25">
        <f t="shared" si="117"/>
        <v>2016</v>
      </c>
      <c r="Q650" s="25">
        <v>39</v>
      </c>
    </row>
    <row r="651" spans="13:17" x14ac:dyDescent="0.25">
      <c r="M651" s="38">
        <f t="shared" si="116"/>
        <v>42645</v>
      </c>
      <c r="N651" s="25">
        <f t="shared" ref="N651:N714" si="119">VLOOKUP(DATE(2020,MONTH($M651),DAY($M651)),$A$8:$K$374,YEAR($M651)-2010,FALSE)</f>
        <v>216</v>
      </c>
      <c r="O651" s="25">
        <f t="shared" si="118"/>
        <v>7</v>
      </c>
      <c r="P651" s="25">
        <f t="shared" si="117"/>
        <v>2016</v>
      </c>
      <c r="Q651" s="25">
        <v>39</v>
      </c>
    </row>
    <row r="652" spans="13:17" x14ac:dyDescent="0.25">
      <c r="M652" s="38">
        <f t="shared" si="116"/>
        <v>42646</v>
      </c>
      <c r="N652" s="25">
        <f t="shared" si="119"/>
        <v>219</v>
      </c>
      <c r="O652" s="25">
        <f t="shared" si="118"/>
        <v>1</v>
      </c>
      <c r="P652" s="25">
        <f t="shared" si="117"/>
        <v>2016</v>
      </c>
      <c r="Q652" s="25">
        <v>40</v>
      </c>
    </row>
    <row r="653" spans="13:17" x14ac:dyDescent="0.25">
      <c r="M653" s="38">
        <f t="shared" ref="M653:M716" si="120">M652+1</f>
        <v>42647</v>
      </c>
      <c r="N653" s="25">
        <f t="shared" si="119"/>
        <v>231</v>
      </c>
      <c r="O653" s="25">
        <f t="shared" si="118"/>
        <v>2</v>
      </c>
      <c r="P653" s="25">
        <f t="shared" si="117"/>
        <v>2016</v>
      </c>
      <c r="Q653" s="25">
        <v>40</v>
      </c>
    </row>
    <row r="654" spans="13:17" x14ac:dyDescent="0.25">
      <c r="M654" s="38">
        <f t="shared" si="120"/>
        <v>42648</v>
      </c>
      <c r="N654" s="25">
        <f t="shared" si="119"/>
        <v>233</v>
      </c>
      <c r="O654" s="25">
        <f t="shared" si="118"/>
        <v>3</v>
      </c>
      <c r="P654" s="25">
        <f t="shared" si="117"/>
        <v>2016</v>
      </c>
      <c r="Q654" s="25">
        <v>40</v>
      </c>
    </row>
    <row r="655" spans="13:17" x14ac:dyDescent="0.25">
      <c r="M655" s="38">
        <f t="shared" si="120"/>
        <v>42649</v>
      </c>
      <c r="N655" s="25">
        <f t="shared" si="119"/>
        <v>229</v>
      </c>
      <c r="O655" s="25">
        <f t="shared" si="118"/>
        <v>4</v>
      </c>
      <c r="P655" s="25">
        <f t="shared" si="117"/>
        <v>2016</v>
      </c>
      <c r="Q655" s="25">
        <v>40</v>
      </c>
    </row>
    <row r="656" spans="13:17" x14ac:dyDescent="0.25">
      <c r="M656" s="38">
        <f t="shared" si="120"/>
        <v>42650</v>
      </c>
      <c r="N656" s="25">
        <f t="shared" si="119"/>
        <v>247</v>
      </c>
      <c r="O656" s="25">
        <f t="shared" si="118"/>
        <v>5</v>
      </c>
      <c r="P656" s="25">
        <f t="shared" si="117"/>
        <v>2016</v>
      </c>
      <c r="Q656" s="25">
        <v>40</v>
      </c>
    </row>
    <row r="657" spans="13:17" x14ac:dyDescent="0.25">
      <c r="M657" s="38">
        <f t="shared" si="120"/>
        <v>42651</v>
      </c>
      <c r="N657" s="25">
        <f t="shared" si="119"/>
        <v>210</v>
      </c>
      <c r="O657" s="25">
        <f t="shared" si="118"/>
        <v>6</v>
      </c>
      <c r="P657" s="25">
        <f t="shared" si="117"/>
        <v>2016</v>
      </c>
      <c r="Q657" s="25">
        <v>40</v>
      </c>
    </row>
    <row r="658" spans="13:17" x14ac:dyDescent="0.25">
      <c r="M658" s="38">
        <f t="shared" si="120"/>
        <v>42652</v>
      </c>
      <c r="N658" s="25">
        <f t="shared" si="119"/>
        <v>229</v>
      </c>
      <c r="O658" s="25">
        <f t="shared" si="118"/>
        <v>7</v>
      </c>
      <c r="P658" s="25">
        <f t="shared" si="117"/>
        <v>2016</v>
      </c>
      <c r="Q658" s="25">
        <v>40</v>
      </c>
    </row>
    <row r="659" spans="13:17" x14ac:dyDescent="0.25">
      <c r="M659" s="38">
        <f t="shared" si="120"/>
        <v>42653</v>
      </c>
      <c r="N659" s="25">
        <f t="shared" si="119"/>
        <v>238</v>
      </c>
      <c r="O659" s="25">
        <f t="shared" si="118"/>
        <v>1</v>
      </c>
      <c r="P659" s="25">
        <f t="shared" si="117"/>
        <v>2016</v>
      </c>
      <c r="Q659" s="25">
        <v>41</v>
      </c>
    </row>
    <row r="660" spans="13:17" x14ac:dyDescent="0.25">
      <c r="M660" s="38">
        <f t="shared" si="120"/>
        <v>42654</v>
      </c>
      <c r="N660" s="25">
        <f t="shared" si="119"/>
        <v>233</v>
      </c>
      <c r="O660" s="25">
        <f t="shared" si="118"/>
        <v>2</v>
      </c>
      <c r="P660" s="25">
        <f t="shared" si="117"/>
        <v>2016</v>
      </c>
      <c r="Q660" s="25">
        <v>41</v>
      </c>
    </row>
    <row r="661" spans="13:17" x14ac:dyDescent="0.25">
      <c r="M661" s="38">
        <f t="shared" si="120"/>
        <v>42655</v>
      </c>
      <c r="N661" s="25">
        <f t="shared" si="119"/>
        <v>229</v>
      </c>
      <c r="O661" s="25">
        <f t="shared" si="118"/>
        <v>3</v>
      </c>
      <c r="P661" s="25">
        <f t="shared" si="117"/>
        <v>2016</v>
      </c>
      <c r="Q661" s="25">
        <v>41</v>
      </c>
    </row>
    <row r="662" spans="13:17" x14ac:dyDescent="0.25">
      <c r="M662" s="38">
        <f t="shared" si="120"/>
        <v>42656</v>
      </c>
      <c r="N662" s="25">
        <f t="shared" si="119"/>
        <v>220</v>
      </c>
      <c r="O662" s="25">
        <f t="shared" si="118"/>
        <v>4</v>
      </c>
      <c r="P662" s="25">
        <f t="shared" si="117"/>
        <v>2016</v>
      </c>
      <c r="Q662" s="25">
        <v>41</v>
      </c>
    </row>
    <row r="663" spans="13:17" x14ac:dyDescent="0.25">
      <c r="M663" s="38">
        <f t="shared" si="120"/>
        <v>42657</v>
      </c>
      <c r="N663" s="25">
        <f t="shared" si="119"/>
        <v>247</v>
      </c>
      <c r="O663" s="25">
        <f t="shared" si="118"/>
        <v>5</v>
      </c>
      <c r="P663" s="25">
        <f t="shared" si="117"/>
        <v>2016</v>
      </c>
      <c r="Q663" s="25">
        <v>41</v>
      </c>
    </row>
    <row r="664" spans="13:17" x14ac:dyDescent="0.25">
      <c r="M664" s="38">
        <f t="shared" si="120"/>
        <v>42658</v>
      </c>
      <c r="N664" s="25">
        <f t="shared" si="119"/>
        <v>266</v>
      </c>
      <c r="O664" s="25">
        <f t="shared" si="118"/>
        <v>6</v>
      </c>
      <c r="P664" s="25">
        <f t="shared" si="117"/>
        <v>2016</v>
      </c>
      <c r="Q664" s="25">
        <v>41</v>
      </c>
    </row>
    <row r="665" spans="13:17" x14ac:dyDescent="0.25">
      <c r="M665" s="38">
        <f t="shared" si="120"/>
        <v>42659</v>
      </c>
      <c r="N665" s="25">
        <f t="shared" si="119"/>
        <v>229</v>
      </c>
      <c r="O665" s="25">
        <f t="shared" si="118"/>
        <v>7</v>
      </c>
      <c r="P665" s="25">
        <f t="shared" si="117"/>
        <v>2016</v>
      </c>
      <c r="Q665" s="25">
        <v>41</v>
      </c>
    </row>
    <row r="666" spans="13:17" x14ac:dyDescent="0.25">
      <c r="M666" s="38">
        <f t="shared" si="120"/>
        <v>42660</v>
      </c>
      <c r="N666" s="25">
        <f t="shared" si="119"/>
        <v>268</v>
      </c>
      <c r="O666" s="25">
        <f t="shared" si="118"/>
        <v>1</v>
      </c>
      <c r="P666" s="25">
        <f t="shared" si="117"/>
        <v>2016</v>
      </c>
      <c r="Q666" s="25">
        <v>42</v>
      </c>
    </row>
    <row r="667" spans="13:17" x14ac:dyDescent="0.25">
      <c r="M667" s="38">
        <f t="shared" si="120"/>
        <v>42661</v>
      </c>
      <c r="N667" s="25">
        <f t="shared" si="119"/>
        <v>247</v>
      </c>
      <c r="O667" s="25">
        <f t="shared" si="118"/>
        <v>2</v>
      </c>
      <c r="P667" s="25">
        <f t="shared" si="117"/>
        <v>2016</v>
      </c>
      <c r="Q667" s="25">
        <v>42</v>
      </c>
    </row>
    <row r="668" spans="13:17" x14ac:dyDescent="0.25">
      <c r="M668" s="38">
        <f t="shared" si="120"/>
        <v>42662</v>
      </c>
      <c r="N668" s="25">
        <f t="shared" si="119"/>
        <v>253</v>
      </c>
      <c r="O668" s="25">
        <f t="shared" si="118"/>
        <v>3</v>
      </c>
      <c r="P668" s="25">
        <f t="shared" si="117"/>
        <v>2016</v>
      </c>
      <c r="Q668" s="25">
        <v>42</v>
      </c>
    </row>
    <row r="669" spans="13:17" x14ac:dyDescent="0.25">
      <c r="M669" s="38">
        <f t="shared" si="120"/>
        <v>42663</v>
      </c>
      <c r="N669" s="25">
        <f t="shared" si="119"/>
        <v>250</v>
      </c>
      <c r="O669" s="25">
        <f t="shared" si="118"/>
        <v>4</v>
      </c>
      <c r="P669" s="25">
        <f t="shared" si="117"/>
        <v>2016</v>
      </c>
      <c r="Q669" s="25">
        <v>42</v>
      </c>
    </row>
    <row r="670" spans="13:17" x14ac:dyDescent="0.25">
      <c r="M670" s="38">
        <f t="shared" si="120"/>
        <v>42664</v>
      </c>
      <c r="N670" s="25">
        <f t="shared" si="119"/>
        <v>230</v>
      </c>
      <c r="O670" s="25">
        <f t="shared" si="118"/>
        <v>5</v>
      </c>
      <c r="P670" s="25">
        <f t="shared" si="117"/>
        <v>2016</v>
      </c>
      <c r="Q670" s="25">
        <v>42</v>
      </c>
    </row>
    <row r="671" spans="13:17" x14ac:dyDescent="0.25">
      <c r="M671" s="38">
        <f t="shared" si="120"/>
        <v>42665</v>
      </c>
      <c r="N671" s="25">
        <f t="shared" si="119"/>
        <v>253</v>
      </c>
      <c r="O671" s="25">
        <f t="shared" si="118"/>
        <v>6</v>
      </c>
      <c r="P671" s="25">
        <f t="shared" si="117"/>
        <v>2016</v>
      </c>
      <c r="Q671" s="25">
        <v>42</v>
      </c>
    </row>
    <row r="672" spans="13:17" x14ac:dyDescent="0.25">
      <c r="M672" s="38">
        <f t="shared" si="120"/>
        <v>42666</v>
      </c>
      <c r="N672" s="25">
        <f t="shared" si="119"/>
        <v>249</v>
      </c>
      <c r="O672" s="25">
        <f t="shared" si="118"/>
        <v>7</v>
      </c>
      <c r="P672" s="25">
        <f t="shared" si="117"/>
        <v>2016</v>
      </c>
      <c r="Q672" s="25">
        <v>42</v>
      </c>
    </row>
    <row r="673" spans="13:17" x14ac:dyDescent="0.25">
      <c r="M673" s="38">
        <f t="shared" si="120"/>
        <v>42667</v>
      </c>
      <c r="N673" s="25">
        <f t="shared" si="119"/>
        <v>209</v>
      </c>
      <c r="O673" s="25">
        <f t="shared" si="118"/>
        <v>1</v>
      </c>
      <c r="P673" s="25">
        <f t="shared" si="117"/>
        <v>2016</v>
      </c>
      <c r="Q673" s="25">
        <v>43</v>
      </c>
    </row>
    <row r="674" spans="13:17" x14ac:dyDescent="0.25">
      <c r="M674" s="38">
        <f t="shared" si="120"/>
        <v>42668</v>
      </c>
      <c r="N674" s="25">
        <f t="shared" si="119"/>
        <v>225</v>
      </c>
      <c r="O674" s="25">
        <f t="shared" si="118"/>
        <v>2</v>
      </c>
      <c r="P674" s="25">
        <f t="shared" si="117"/>
        <v>2016</v>
      </c>
      <c r="Q674" s="25">
        <v>43</v>
      </c>
    </row>
    <row r="675" spans="13:17" x14ac:dyDescent="0.25">
      <c r="M675" s="38">
        <f t="shared" si="120"/>
        <v>42669</v>
      </c>
      <c r="N675" s="25">
        <f t="shared" si="119"/>
        <v>241</v>
      </c>
      <c r="O675" s="25">
        <f t="shared" si="118"/>
        <v>3</v>
      </c>
      <c r="P675" s="25">
        <f t="shared" si="117"/>
        <v>2016</v>
      </c>
      <c r="Q675" s="25">
        <v>43</v>
      </c>
    </row>
    <row r="676" spans="13:17" x14ac:dyDescent="0.25">
      <c r="M676" s="38">
        <f t="shared" si="120"/>
        <v>42670</v>
      </c>
      <c r="N676" s="25">
        <f t="shared" si="119"/>
        <v>242</v>
      </c>
      <c r="O676" s="25">
        <f t="shared" si="118"/>
        <v>4</v>
      </c>
      <c r="P676" s="25">
        <f t="shared" si="117"/>
        <v>2016</v>
      </c>
      <c r="Q676" s="25">
        <v>43</v>
      </c>
    </row>
    <row r="677" spans="13:17" x14ac:dyDescent="0.25">
      <c r="M677" s="38">
        <f t="shared" si="120"/>
        <v>42671</v>
      </c>
      <c r="N677" s="25">
        <f t="shared" si="119"/>
        <v>251</v>
      </c>
      <c r="O677" s="25">
        <f t="shared" si="118"/>
        <v>5</v>
      </c>
      <c r="P677" s="25">
        <f t="shared" si="117"/>
        <v>2016</v>
      </c>
      <c r="Q677" s="25">
        <v>43</v>
      </c>
    </row>
    <row r="678" spans="13:17" x14ac:dyDescent="0.25">
      <c r="M678" s="38">
        <f t="shared" si="120"/>
        <v>42672</v>
      </c>
      <c r="N678" s="25">
        <f t="shared" si="119"/>
        <v>212</v>
      </c>
      <c r="O678" s="25">
        <f t="shared" si="118"/>
        <v>6</v>
      </c>
      <c r="P678" s="25">
        <f t="shared" si="117"/>
        <v>2016</v>
      </c>
      <c r="Q678" s="25">
        <v>43</v>
      </c>
    </row>
    <row r="679" spans="13:17" x14ac:dyDescent="0.25">
      <c r="M679" s="38">
        <f t="shared" si="120"/>
        <v>42673</v>
      </c>
      <c r="N679" s="25">
        <f t="shared" si="119"/>
        <v>246</v>
      </c>
      <c r="O679" s="25">
        <f t="shared" si="118"/>
        <v>7</v>
      </c>
      <c r="P679" s="25">
        <f t="shared" si="117"/>
        <v>2016</v>
      </c>
      <c r="Q679" s="25">
        <v>43</v>
      </c>
    </row>
    <row r="680" spans="13:17" x14ac:dyDescent="0.25">
      <c r="M680" s="38">
        <f t="shared" si="120"/>
        <v>42674</v>
      </c>
      <c r="N680" s="25">
        <f t="shared" si="119"/>
        <v>262</v>
      </c>
      <c r="O680" s="25">
        <f t="shared" si="118"/>
        <v>1</v>
      </c>
      <c r="P680" s="25">
        <f t="shared" si="117"/>
        <v>2016</v>
      </c>
      <c r="Q680" s="25">
        <v>44</v>
      </c>
    </row>
    <row r="681" spans="13:17" x14ac:dyDescent="0.25">
      <c r="M681" s="38">
        <f t="shared" si="120"/>
        <v>42675</v>
      </c>
      <c r="N681" s="25">
        <f t="shared" si="119"/>
        <v>263</v>
      </c>
      <c r="O681" s="25">
        <f t="shared" si="118"/>
        <v>2</v>
      </c>
      <c r="P681" s="25">
        <f t="shared" si="117"/>
        <v>2016</v>
      </c>
      <c r="Q681" s="25">
        <v>44</v>
      </c>
    </row>
    <row r="682" spans="13:17" x14ac:dyDescent="0.25">
      <c r="M682" s="38">
        <f t="shared" si="120"/>
        <v>42676</v>
      </c>
      <c r="N682" s="25">
        <f t="shared" si="119"/>
        <v>227</v>
      </c>
      <c r="O682" s="25">
        <f t="shared" si="118"/>
        <v>3</v>
      </c>
      <c r="P682" s="25">
        <f t="shared" si="117"/>
        <v>2016</v>
      </c>
      <c r="Q682" s="25">
        <v>44</v>
      </c>
    </row>
    <row r="683" spans="13:17" x14ac:dyDescent="0.25">
      <c r="M683" s="38">
        <f t="shared" si="120"/>
        <v>42677</v>
      </c>
      <c r="N683" s="25">
        <f t="shared" si="119"/>
        <v>239</v>
      </c>
      <c r="O683" s="25">
        <f t="shared" si="118"/>
        <v>4</v>
      </c>
      <c r="P683" s="25">
        <f t="shared" si="117"/>
        <v>2016</v>
      </c>
      <c r="Q683" s="25">
        <v>44</v>
      </c>
    </row>
    <row r="684" spans="13:17" x14ac:dyDescent="0.25">
      <c r="M684" s="38">
        <f t="shared" si="120"/>
        <v>42678</v>
      </c>
      <c r="N684" s="25">
        <f t="shared" si="119"/>
        <v>232</v>
      </c>
      <c r="O684" s="25">
        <f t="shared" si="118"/>
        <v>5</v>
      </c>
      <c r="P684" s="25">
        <f t="shared" si="117"/>
        <v>2016</v>
      </c>
      <c r="Q684" s="25">
        <v>44</v>
      </c>
    </row>
    <row r="685" spans="13:17" x14ac:dyDescent="0.25">
      <c r="M685" s="38">
        <f t="shared" si="120"/>
        <v>42679</v>
      </c>
      <c r="N685" s="25">
        <f t="shared" si="119"/>
        <v>262</v>
      </c>
      <c r="O685" s="25">
        <f t="shared" si="118"/>
        <v>6</v>
      </c>
      <c r="P685" s="25">
        <f t="shared" si="117"/>
        <v>2016</v>
      </c>
      <c r="Q685" s="25">
        <v>44</v>
      </c>
    </row>
    <row r="686" spans="13:17" x14ac:dyDescent="0.25">
      <c r="M686" s="38">
        <f t="shared" si="120"/>
        <v>42680</v>
      </c>
      <c r="N686" s="25">
        <f t="shared" si="119"/>
        <v>233</v>
      </c>
      <c r="O686" s="25">
        <f t="shared" si="118"/>
        <v>7</v>
      </c>
      <c r="P686" s="25">
        <f t="shared" si="117"/>
        <v>2016</v>
      </c>
      <c r="Q686" s="25">
        <v>44</v>
      </c>
    </row>
    <row r="687" spans="13:17" x14ac:dyDescent="0.25">
      <c r="M687" s="38">
        <f t="shared" si="120"/>
        <v>42681</v>
      </c>
      <c r="N687" s="25">
        <f t="shared" si="119"/>
        <v>257</v>
      </c>
      <c r="O687" s="25">
        <f t="shared" si="118"/>
        <v>1</v>
      </c>
      <c r="P687" s="25">
        <f t="shared" si="117"/>
        <v>2016</v>
      </c>
      <c r="Q687" s="25">
        <v>45</v>
      </c>
    </row>
    <row r="688" spans="13:17" x14ac:dyDescent="0.25">
      <c r="M688" s="38">
        <f t="shared" si="120"/>
        <v>42682</v>
      </c>
      <c r="N688" s="25">
        <f t="shared" si="119"/>
        <v>241</v>
      </c>
      <c r="O688" s="25">
        <f t="shared" si="118"/>
        <v>2</v>
      </c>
      <c r="P688" s="25">
        <f t="shared" si="117"/>
        <v>2016</v>
      </c>
      <c r="Q688" s="25">
        <v>45</v>
      </c>
    </row>
    <row r="689" spans="13:17" x14ac:dyDescent="0.25">
      <c r="M689" s="38">
        <f t="shared" si="120"/>
        <v>42683</v>
      </c>
      <c r="N689" s="25">
        <f t="shared" si="119"/>
        <v>228</v>
      </c>
      <c r="O689" s="25">
        <f t="shared" si="118"/>
        <v>3</v>
      </c>
      <c r="P689" s="25">
        <f t="shared" si="117"/>
        <v>2016</v>
      </c>
      <c r="Q689" s="25">
        <v>45</v>
      </c>
    </row>
    <row r="690" spans="13:17" x14ac:dyDescent="0.25">
      <c r="M690" s="38">
        <f t="shared" si="120"/>
        <v>42684</v>
      </c>
      <c r="N690" s="25">
        <f t="shared" si="119"/>
        <v>245</v>
      </c>
      <c r="O690" s="25">
        <f t="shared" si="118"/>
        <v>4</v>
      </c>
      <c r="P690" s="25">
        <f t="shared" si="117"/>
        <v>2016</v>
      </c>
      <c r="Q690" s="25">
        <v>45</v>
      </c>
    </row>
    <row r="691" spans="13:17" x14ac:dyDescent="0.25">
      <c r="M691" s="38">
        <f t="shared" si="120"/>
        <v>42685</v>
      </c>
      <c r="N691" s="25">
        <f t="shared" si="119"/>
        <v>249</v>
      </c>
      <c r="O691" s="25">
        <f t="shared" si="118"/>
        <v>5</v>
      </c>
      <c r="P691" s="25">
        <f t="shared" si="117"/>
        <v>2016</v>
      </c>
      <c r="Q691" s="25">
        <v>45</v>
      </c>
    </row>
    <row r="692" spans="13:17" x14ac:dyDescent="0.25">
      <c r="M692" s="38">
        <f t="shared" si="120"/>
        <v>42686</v>
      </c>
      <c r="N692" s="25">
        <f t="shared" si="119"/>
        <v>247</v>
      </c>
      <c r="O692" s="25">
        <f t="shared" si="118"/>
        <v>6</v>
      </c>
      <c r="P692" s="25">
        <f t="shared" si="117"/>
        <v>2016</v>
      </c>
      <c r="Q692" s="25">
        <v>45</v>
      </c>
    </row>
    <row r="693" spans="13:17" x14ac:dyDescent="0.25">
      <c r="M693" s="38">
        <f t="shared" si="120"/>
        <v>42687</v>
      </c>
      <c r="N693" s="25">
        <f t="shared" si="119"/>
        <v>250</v>
      </c>
      <c r="O693" s="25">
        <f t="shared" si="118"/>
        <v>7</v>
      </c>
      <c r="P693" s="25">
        <f t="shared" si="117"/>
        <v>2016</v>
      </c>
      <c r="Q693" s="25">
        <v>45</v>
      </c>
    </row>
    <row r="694" spans="13:17" x14ac:dyDescent="0.25">
      <c r="M694" s="38">
        <f t="shared" si="120"/>
        <v>42688</v>
      </c>
      <c r="N694" s="25">
        <f t="shared" si="119"/>
        <v>265</v>
      </c>
      <c r="O694" s="25">
        <f t="shared" si="118"/>
        <v>1</v>
      </c>
      <c r="P694" s="25">
        <f t="shared" si="117"/>
        <v>2016</v>
      </c>
      <c r="Q694" s="25">
        <v>46</v>
      </c>
    </row>
    <row r="695" spans="13:17" x14ac:dyDescent="0.25">
      <c r="M695" s="38">
        <f t="shared" si="120"/>
        <v>42689</v>
      </c>
      <c r="N695" s="25">
        <f t="shared" si="119"/>
        <v>242</v>
      </c>
      <c r="O695" s="25">
        <f t="shared" si="118"/>
        <v>2</v>
      </c>
      <c r="P695" s="25">
        <f t="shared" si="117"/>
        <v>2016</v>
      </c>
      <c r="Q695" s="25">
        <v>46</v>
      </c>
    </row>
    <row r="696" spans="13:17" x14ac:dyDescent="0.25">
      <c r="M696" s="38">
        <f t="shared" si="120"/>
        <v>42690</v>
      </c>
      <c r="N696" s="25">
        <f t="shared" si="119"/>
        <v>255</v>
      </c>
      <c r="O696" s="25">
        <f t="shared" si="118"/>
        <v>3</v>
      </c>
      <c r="P696" s="25">
        <f t="shared" si="117"/>
        <v>2016</v>
      </c>
      <c r="Q696" s="25">
        <v>46</v>
      </c>
    </row>
    <row r="697" spans="13:17" x14ac:dyDescent="0.25">
      <c r="M697" s="38">
        <f t="shared" si="120"/>
        <v>42691</v>
      </c>
      <c r="N697" s="25">
        <f t="shared" si="119"/>
        <v>260</v>
      </c>
      <c r="O697" s="25">
        <f t="shared" si="118"/>
        <v>4</v>
      </c>
      <c r="P697" s="25">
        <f t="shared" si="117"/>
        <v>2016</v>
      </c>
      <c r="Q697" s="25">
        <v>46</v>
      </c>
    </row>
    <row r="698" spans="13:17" x14ac:dyDescent="0.25">
      <c r="M698" s="38">
        <f t="shared" si="120"/>
        <v>42692</v>
      </c>
      <c r="N698" s="25">
        <f t="shared" si="119"/>
        <v>260</v>
      </c>
      <c r="O698" s="25">
        <f t="shared" si="118"/>
        <v>5</v>
      </c>
      <c r="P698" s="25">
        <f t="shared" si="117"/>
        <v>2016</v>
      </c>
      <c r="Q698" s="25">
        <v>46</v>
      </c>
    </row>
    <row r="699" spans="13:17" x14ac:dyDescent="0.25">
      <c r="M699" s="38">
        <f t="shared" si="120"/>
        <v>42693</v>
      </c>
      <c r="N699" s="25">
        <f t="shared" si="119"/>
        <v>232</v>
      </c>
      <c r="O699" s="25">
        <f t="shared" si="118"/>
        <v>6</v>
      </c>
      <c r="P699" s="25">
        <f t="shared" si="117"/>
        <v>2016</v>
      </c>
      <c r="Q699" s="25">
        <v>46</v>
      </c>
    </row>
    <row r="700" spans="13:17" x14ac:dyDescent="0.25">
      <c r="M700" s="38">
        <f t="shared" si="120"/>
        <v>42694</v>
      </c>
      <c r="N700" s="25">
        <f t="shared" si="119"/>
        <v>257</v>
      </c>
      <c r="O700" s="25">
        <f t="shared" si="118"/>
        <v>7</v>
      </c>
      <c r="P700" s="25">
        <f t="shared" si="117"/>
        <v>2016</v>
      </c>
      <c r="Q700" s="25">
        <v>46</v>
      </c>
    </row>
    <row r="701" spans="13:17" x14ac:dyDescent="0.25">
      <c r="M701" s="38">
        <f t="shared" si="120"/>
        <v>42695</v>
      </c>
      <c r="N701" s="25">
        <f t="shared" si="119"/>
        <v>209</v>
      </c>
      <c r="O701" s="25">
        <f t="shared" si="118"/>
        <v>1</v>
      </c>
      <c r="P701" s="25">
        <f t="shared" si="117"/>
        <v>2016</v>
      </c>
      <c r="Q701" s="25">
        <v>47</v>
      </c>
    </row>
    <row r="702" spans="13:17" x14ac:dyDescent="0.25">
      <c r="M702" s="38">
        <f t="shared" si="120"/>
        <v>42696</v>
      </c>
      <c r="N702" s="25">
        <f t="shared" si="119"/>
        <v>264</v>
      </c>
      <c r="O702" s="25">
        <f t="shared" si="118"/>
        <v>2</v>
      </c>
      <c r="P702" s="25">
        <f t="shared" si="117"/>
        <v>2016</v>
      </c>
      <c r="Q702" s="25">
        <v>47</v>
      </c>
    </row>
    <row r="703" spans="13:17" x14ac:dyDescent="0.25">
      <c r="M703" s="38">
        <f t="shared" si="120"/>
        <v>42697</v>
      </c>
      <c r="N703" s="25">
        <f t="shared" si="119"/>
        <v>263</v>
      </c>
      <c r="O703" s="25">
        <f t="shared" si="118"/>
        <v>3</v>
      </c>
      <c r="P703" s="25">
        <f t="shared" si="117"/>
        <v>2016</v>
      </c>
      <c r="Q703" s="25">
        <v>47</v>
      </c>
    </row>
    <row r="704" spans="13:17" x14ac:dyDescent="0.25">
      <c r="M704" s="38">
        <f t="shared" si="120"/>
        <v>42698</v>
      </c>
      <c r="N704" s="25">
        <f t="shared" si="119"/>
        <v>254</v>
      </c>
      <c r="O704" s="25">
        <f t="shared" si="118"/>
        <v>4</v>
      </c>
      <c r="P704" s="25">
        <f t="shared" si="117"/>
        <v>2016</v>
      </c>
      <c r="Q704" s="25">
        <v>47</v>
      </c>
    </row>
    <row r="705" spans="13:17" x14ac:dyDescent="0.25">
      <c r="M705" s="38">
        <f t="shared" si="120"/>
        <v>42699</v>
      </c>
      <c r="N705" s="25">
        <f t="shared" si="119"/>
        <v>228</v>
      </c>
      <c r="O705" s="25">
        <f t="shared" si="118"/>
        <v>5</v>
      </c>
      <c r="P705" s="25">
        <f t="shared" si="117"/>
        <v>2016</v>
      </c>
      <c r="Q705" s="25">
        <v>47</v>
      </c>
    </row>
    <row r="706" spans="13:17" x14ac:dyDescent="0.25">
      <c r="M706" s="38">
        <f t="shared" si="120"/>
        <v>42700</v>
      </c>
      <c r="N706" s="25">
        <f t="shared" si="119"/>
        <v>239</v>
      </c>
      <c r="O706" s="25">
        <f t="shared" si="118"/>
        <v>6</v>
      </c>
      <c r="P706" s="25">
        <f t="shared" si="117"/>
        <v>2016</v>
      </c>
      <c r="Q706" s="25">
        <v>47</v>
      </c>
    </row>
    <row r="707" spans="13:17" x14ac:dyDescent="0.25">
      <c r="M707" s="38">
        <f t="shared" si="120"/>
        <v>42701</v>
      </c>
      <c r="N707" s="25">
        <f t="shared" si="119"/>
        <v>245</v>
      </c>
      <c r="O707" s="25">
        <f t="shared" si="118"/>
        <v>7</v>
      </c>
      <c r="P707" s="25">
        <f t="shared" si="117"/>
        <v>2016</v>
      </c>
      <c r="Q707" s="25">
        <v>47</v>
      </c>
    </row>
    <row r="708" spans="13:17" x14ac:dyDescent="0.25">
      <c r="M708" s="38">
        <f t="shared" si="120"/>
        <v>42702</v>
      </c>
      <c r="N708" s="25">
        <f t="shared" si="119"/>
        <v>269</v>
      </c>
      <c r="O708" s="25">
        <f t="shared" si="118"/>
        <v>1</v>
      </c>
      <c r="P708" s="25">
        <f t="shared" si="117"/>
        <v>2016</v>
      </c>
      <c r="Q708" s="25">
        <v>48</v>
      </c>
    </row>
    <row r="709" spans="13:17" x14ac:dyDescent="0.25">
      <c r="M709" s="38">
        <f t="shared" si="120"/>
        <v>42703</v>
      </c>
      <c r="N709" s="25">
        <f t="shared" si="119"/>
        <v>233</v>
      </c>
      <c r="O709" s="25">
        <f t="shared" si="118"/>
        <v>2</v>
      </c>
      <c r="P709" s="25">
        <f t="shared" si="117"/>
        <v>2016</v>
      </c>
      <c r="Q709" s="25">
        <v>48</v>
      </c>
    </row>
    <row r="710" spans="13:17" x14ac:dyDescent="0.25">
      <c r="M710" s="38">
        <f t="shared" si="120"/>
        <v>42704</v>
      </c>
      <c r="N710" s="25">
        <f t="shared" si="119"/>
        <v>253</v>
      </c>
      <c r="O710" s="25">
        <f t="shared" si="118"/>
        <v>3</v>
      </c>
      <c r="P710" s="25">
        <f t="shared" si="117"/>
        <v>2016</v>
      </c>
      <c r="Q710" s="25">
        <v>48</v>
      </c>
    </row>
    <row r="711" spans="13:17" x14ac:dyDescent="0.25">
      <c r="M711" s="38">
        <f t="shared" si="120"/>
        <v>42705</v>
      </c>
      <c r="N711" s="25">
        <f t="shared" si="119"/>
        <v>277</v>
      </c>
      <c r="O711" s="25">
        <f t="shared" si="118"/>
        <v>4</v>
      </c>
      <c r="P711" s="25">
        <f t="shared" si="117"/>
        <v>2016</v>
      </c>
      <c r="Q711" s="25">
        <v>48</v>
      </c>
    </row>
    <row r="712" spans="13:17" x14ac:dyDescent="0.25">
      <c r="M712" s="38">
        <f t="shared" si="120"/>
        <v>42706</v>
      </c>
      <c r="N712" s="25">
        <f t="shared" si="119"/>
        <v>275</v>
      </c>
      <c r="O712" s="25">
        <f t="shared" si="118"/>
        <v>5</v>
      </c>
      <c r="P712" s="25">
        <f t="shared" si="117"/>
        <v>2016</v>
      </c>
      <c r="Q712" s="25">
        <v>48</v>
      </c>
    </row>
    <row r="713" spans="13:17" x14ac:dyDescent="0.25">
      <c r="M713" s="38">
        <f t="shared" si="120"/>
        <v>42707</v>
      </c>
      <c r="N713" s="25">
        <f t="shared" si="119"/>
        <v>246</v>
      </c>
      <c r="O713" s="25">
        <f t="shared" si="118"/>
        <v>6</v>
      </c>
      <c r="P713" s="25">
        <f t="shared" ref="P713:P776" si="121">IF(O713=1,YEAR($M716),P712)</f>
        <v>2016</v>
      </c>
      <c r="Q713" s="25">
        <v>48</v>
      </c>
    </row>
    <row r="714" spans="13:17" x14ac:dyDescent="0.25">
      <c r="M714" s="38">
        <f t="shared" si="120"/>
        <v>42708</v>
      </c>
      <c r="N714" s="25">
        <f t="shared" si="119"/>
        <v>237</v>
      </c>
      <c r="O714" s="25">
        <f t="shared" ref="O714:O777" si="122">MOD(O713,7)+1</f>
        <v>7</v>
      </c>
      <c r="P714" s="25">
        <f t="shared" si="121"/>
        <v>2016</v>
      </c>
      <c r="Q714" s="25">
        <v>48</v>
      </c>
    </row>
    <row r="715" spans="13:17" x14ac:dyDescent="0.25">
      <c r="M715" s="38">
        <f t="shared" si="120"/>
        <v>42709</v>
      </c>
      <c r="N715" s="25">
        <f t="shared" ref="N715:N778" si="123">VLOOKUP(DATE(2020,MONTH($M715),DAY($M715)),$A$8:$K$374,YEAR($M715)-2010,FALSE)</f>
        <v>240</v>
      </c>
      <c r="O715" s="25">
        <f t="shared" si="122"/>
        <v>1</v>
      </c>
      <c r="P715" s="25">
        <f t="shared" si="121"/>
        <v>2016</v>
      </c>
      <c r="Q715" s="25">
        <v>49</v>
      </c>
    </row>
    <row r="716" spans="13:17" x14ac:dyDescent="0.25">
      <c r="M716" s="38">
        <f t="shared" si="120"/>
        <v>42710</v>
      </c>
      <c r="N716" s="25">
        <f t="shared" si="123"/>
        <v>242</v>
      </c>
      <c r="O716" s="25">
        <f t="shared" si="122"/>
        <v>2</v>
      </c>
      <c r="P716" s="25">
        <f t="shared" si="121"/>
        <v>2016</v>
      </c>
      <c r="Q716" s="25">
        <v>49</v>
      </c>
    </row>
    <row r="717" spans="13:17" x14ac:dyDescent="0.25">
      <c r="M717" s="38">
        <f t="shared" ref="M717:M780" si="124">M716+1</f>
        <v>42711</v>
      </c>
      <c r="N717" s="25">
        <f t="shared" si="123"/>
        <v>271</v>
      </c>
      <c r="O717" s="25">
        <f t="shared" si="122"/>
        <v>3</v>
      </c>
      <c r="P717" s="25">
        <f t="shared" si="121"/>
        <v>2016</v>
      </c>
      <c r="Q717" s="25">
        <v>49</v>
      </c>
    </row>
    <row r="718" spans="13:17" x14ac:dyDescent="0.25">
      <c r="M718" s="38">
        <f t="shared" si="124"/>
        <v>42712</v>
      </c>
      <c r="N718" s="25">
        <f t="shared" si="123"/>
        <v>274</v>
      </c>
      <c r="O718" s="25">
        <f t="shared" si="122"/>
        <v>4</v>
      </c>
      <c r="P718" s="25">
        <f t="shared" si="121"/>
        <v>2016</v>
      </c>
      <c r="Q718" s="25">
        <v>49</v>
      </c>
    </row>
    <row r="719" spans="13:17" x14ac:dyDescent="0.25">
      <c r="M719" s="38">
        <f t="shared" si="124"/>
        <v>42713</v>
      </c>
      <c r="N719" s="25">
        <f t="shared" si="123"/>
        <v>286</v>
      </c>
      <c r="O719" s="25">
        <f t="shared" si="122"/>
        <v>5</v>
      </c>
      <c r="P719" s="25">
        <f t="shared" si="121"/>
        <v>2016</v>
      </c>
      <c r="Q719" s="25">
        <v>49</v>
      </c>
    </row>
    <row r="720" spans="13:17" x14ac:dyDescent="0.25">
      <c r="M720" s="38">
        <f t="shared" si="124"/>
        <v>42714</v>
      </c>
      <c r="N720" s="25">
        <f t="shared" si="123"/>
        <v>270</v>
      </c>
      <c r="O720" s="25">
        <f t="shared" si="122"/>
        <v>6</v>
      </c>
      <c r="P720" s="25">
        <f t="shared" si="121"/>
        <v>2016</v>
      </c>
      <c r="Q720" s="25">
        <v>49</v>
      </c>
    </row>
    <row r="721" spans="13:17" x14ac:dyDescent="0.25">
      <c r="M721" s="38">
        <f t="shared" si="124"/>
        <v>42715</v>
      </c>
      <c r="N721" s="25">
        <f t="shared" si="123"/>
        <v>259</v>
      </c>
      <c r="O721" s="25">
        <f t="shared" si="122"/>
        <v>7</v>
      </c>
      <c r="P721" s="25">
        <f t="shared" si="121"/>
        <v>2016</v>
      </c>
      <c r="Q721" s="25">
        <v>49</v>
      </c>
    </row>
    <row r="722" spans="13:17" x14ac:dyDescent="0.25">
      <c r="M722" s="38">
        <f t="shared" si="124"/>
        <v>42716</v>
      </c>
      <c r="N722" s="25">
        <f t="shared" si="123"/>
        <v>243</v>
      </c>
      <c r="O722" s="25">
        <f t="shared" si="122"/>
        <v>1</v>
      </c>
      <c r="P722" s="25">
        <f t="shared" si="121"/>
        <v>2016</v>
      </c>
      <c r="Q722" s="25">
        <v>50</v>
      </c>
    </row>
    <row r="723" spans="13:17" x14ac:dyDescent="0.25">
      <c r="M723" s="38">
        <f t="shared" si="124"/>
        <v>42717</v>
      </c>
      <c r="N723" s="25">
        <f t="shared" si="123"/>
        <v>265</v>
      </c>
      <c r="O723" s="25">
        <f t="shared" si="122"/>
        <v>2</v>
      </c>
      <c r="P723" s="25">
        <f t="shared" si="121"/>
        <v>2016</v>
      </c>
      <c r="Q723" s="25">
        <v>50</v>
      </c>
    </row>
    <row r="724" spans="13:17" x14ac:dyDescent="0.25">
      <c r="M724" s="38">
        <f t="shared" si="124"/>
        <v>42718</v>
      </c>
      <c r="N724" s="25">
        <f t="shared" si="123"/>
        <v>240</v>
      </c>
      <c r="O724" s="25">
        <f t="shared" si="122"/>
        <v>3</v>
      </c>
      <c r="P724" s="25">
        <f t="shared" si="121"/>
        <v>2016</v>
      </c>
      <c r="Q724" s="25">
        <v>50</v>
      </c>
    </row>
    <row r="725" spans="13:17" x14ac:dyDescent="0.25">
      <c r="M725" s="38">
        <f t="shared" si="124"/>
        <v>42719</v>
      </c>
      <c r="N725" s="25">
        <f t="shared" si="123"/>
        <v>291</v>
      </c>
      <c r="O725" s="25">
        <f t="shared" si="122"/>
        <v>4</v>
      </c>
      <c r="P725" s="25">
        <f t="shared" si="121"/>
        <v>2016</v>
      </c>
      <c r="Q725" s="25">
        <v>50</v>
      </c>
    </row>
    <row r="726" spans="13:17" x14ac:dyDescent="0.25">
      <c r="M726" s="38">
        <f t="shared" si="124"/>
        <v>42720</v>
      </c>
      <c r="N726" s="25">
        <f t="shared" si="123"/>
        <v>261</v>
      </c>
      <c r="O726" s="25">
        <f t="shared" si="122"/>
        <v>5</v>
      </c>
      <c r="P726" s="25">
        <f t="shared" si="121"/>
        <v>2016</v>
      </c>
      <c r="Q726" s="25">
        <v>50</v>
      </c>
    </row>
    <row r="727" spans="13:17" x14ac:dyDescent="0.25">
      <c r="M727" s="38">
        <f t="shared" si="124"/>
        <v>42721</v>
      </c>
      <c r="N727" s="25">
        <f t="shared" si="123"/>
        <v>268</v>
      </c>
      <c r="O727" s="25">
        <f t="shared" si="122"/>
        <v>6</v>
      </c>
      <c r="P727" s="25">
        <f t="shared" si="121"/>
        <v>2016</v>
      </c>
      <c r="Q727" s="25">
        <v>50</v>
      </c>
    </row>
    <row r="728" spans="13:17" x14ac:dyDescent="0.25">
      <c r="M728" s="38">
        <f t="shared" si="124"/>
        <v>42722</v>
      </c>
      <c r="N728" s="25">
        <f t="shared" si="123"/>
        <v>290</v>
      </c>
      <c r="O728" s="25">
        <f t="shared" si="122"/>
        <v>7</v>
      </c>
      <c r="P728" s="25">
        <f t="shared" si="121"/>
        <v>2016</v>
      </c>
      <c r="Q728" s="25">
        <v>50</v>
      </c>
    </row>
    <row r="729" spans="13:17" x14ac:dyDescent="0.25">
      <c r="M729" s="38">
        <f t="shared" si="124"/>
        <v>42723</v>
      </c>
      <c r="N729" s="25">
        <f t="shared" si="123"/>
        <v>244</v>
      </c>
      <c r="O729" s="25">
        <f t="shared" si="122"/>
        <v>1</v>
      </c>
      <c r="P729" s="25">
        <f t="shared" si="121"/>
        <v>2016</v>
      </c>
      <c r="Q729" s="25">
        <v>51</v>
      </c>
    </row>
    <row r="730" spans="13:17" x14ac:dyDescent="0.25">
      <c r="M730" s="38">
        <f t="shared" si="124"/>
        <v>42724</v>
      </c>
      <c r="N730" s="25">
        <f t="shared" si="123"/>
        <v>259</v>
      </c>
      <c r="O730" s="25">
        <f t="shared" si="122"/>
        <v>2</v>
      </c>
      <c r="P730" s="25">
        <f t="shared" si="121"/>
        <v>2016</v>
      </c>
      <c r="Q730" s="25">
        <v>51</v>
      </c>
    </row>
    <row r="731" spans="13:17" x14ac:dyDescent="0.25">
      <c r="M731" s="38">
        <f t="shared" si="124"/>
        <v>42725</v>
      </c>
      <c r="N731" s="25">
        <f t="shared" si="123"/>
        <v>254</v>
      </c>
      <c r="O731" s="25">
        <f t="shared" si="122"/>
        <v>3</v>
      </c>
      <c r="P731" s="25">
        <f t="shared" si="121"/>
        <v>2016</v>
      </c>
      <c r="Q731" s="25">
        <v>51</v>
      </c>
    </row>
    <row r="732" spans="13:17" x14ac:dyDescent="0.25">
      <c r="M732" s="38">
        <f t="shared" si="124"/>
        <v>42726</v>
      </c>
      <c r="N732" s="25">
        <f t="shared" si="123"/>
        <v>246</v>
      </c>
      <c r="O732" s="25">
        <f t="shared" si="122"/>
        <v>4</v>
      </c>
      <c r="P732" s="25">
        <f t="shared" si="121"/>
        <v>2016</v>
      </c>
      <c r="Q732" s="25">
        <v>51</v>
      </c>
    </row>
    <row r="733" spans="13:17" x14ac:dyDescent="0.25">
      <c r="M733" s="38">
        <f t="shared" si="124"/>
        <v>42727</v>
      </c>
      <c r="N733" s="25">
        <f t="shared" si="123"/>
        <v>270</v>
      </c>
      <c r="O733" s="25">
        <f t="shared" si="122"/>
        <v>5</v>
      </c>
      <c r="P733" s="25">
        <f t="shared" si="121"/>
        <v>2016</v>
      </c>
      <c r="Q733" s="25">
        <v>51</v>
      </c>
    </row>
    <row r="734" spans="13:17" x14ac:dyDescent="0.25">
      <c r="M734" s="38">
        <f t="shared" si="124"/>
        <v>42728</v>
      </c>
      <c r="N734" s="25">
        <f t="shared" si="123"/>
        <v>309</v>
      </c>
      <c r="O734" s="25">
        <f t="shared" si="122"/>
        <v>6</v>
      </c>
      <c r="P734" s="25">
        <f t="shared" si="121"/>
        <v>2016</v>
      </c>
      <c r="Q734" s="25">
        <v>51</v>
      </c>
    </row>
    <row r="735" spans="13:17" x14ac:dyDescent="0.25">
      <c r="M735" s="38">
        <f t="shared" si="124"/>
        <v>42729</v>
      </c>
      <c r="N735" s="25">
        <f t="shared" si="123"/>
        <v>286</v>
      </c>
      <c r="O735" s="25">
        <f t="shared" si="122"/>
        <v>7</v>
      </c>
      <c r="P735" s="25">
        <f t="shared" si="121"/>
        <v>2016</v>
      </c>
      <c r="Q735" s="25">
        <v>51</v>
      </c>
    </row>
    <row r="736" spans="13:17" x14ac:dyDescent="0.25">
      <c r="M736" s="38">
        <f t="shared" si="124"/>
        <v>42730</v>
      </c>
      <c r="N736" s="25">
        <f t="shared" si="123"/>
        <v>292</v>
      </c>
      <c r="O736" s="25">
        <f t="shared" si="122"/>
        <v>1</v>
      </c>
      <c r="P736" s="25">
        <f t="shared" si="121"/>
        <v>2016</v>
      </c>
      <c r="Q736" s="25">
        <v>52</v>
      </c>
    </row>
    <row r="737" spans="13:17" x14ac:dyDescent="0.25">
      <c r="M737" s="38">
        <f t="shared" si="124"/>
        <v>42731</v>
      </c>
      <c r="N737" s="25">
        <f t="shared" si="123"/>
        <v>249</v>
      </c>
      <c r="O737" s="25">
        <f t="shared" si="122"/>
        <v>2</v>
      </c>
      <c r="P737" s="25">
        <f t="shared" si="121"/>
        <v>2016</v>
      </c>
      <c r="Q737" s="25">
        <v>52</v>
      </c>
    </row>
    <row r="738" spans="13:17" x14ac:dyDescent="0.25">
      <c r="M738" s="38">
        <f t="shared" si="124"/>
        <v>42732</v>
      </c>
      <c r="N738" s="25">
        <f t="shared" si="123"/>
        <v>262</v>
      </c>
      <c r="O738" s="25">
        <f t="shared" si="122"/>
        <v>3</v>
      </c>
      <c r="P738" s="25">
        <f t="shared" si="121"/>
        <v>2016</v>
      </c>
      <c r="Q738" s="25">
        <v>52</v>
      </c>
    </row>
    <row r="739" spans="13:17" x14ac:dyDescent="0.25">
      <c r="M739" s="38">
        <f t="shared" si="124"/>
        <v>42733</v>
      </c>
      <c r="N739" s="25">
        <f t="shared" si="123"/>
        <v>274</v>
      </c>
      <c r="O739" s="25">
        <f t="shared" si="122"/>
        <v>4</v>
      </c>
      <c r="P739" s="25">
        <f t="shared" si="121"/>
        <v>2016</v>
      </c>
      <c r="Q739" s="25">
        <v>52</v>
      </c>
    </row>
    <row r="740" spans="13:17" x14ac:dyDescent="0.25">
      <c r="M740" s="38">
        <f t="shared" si="124"/>
        <v>42734</v>
      </c>
      <c r="N740" s="25">
        <f t="shared" si="123"/>
        <v>307</v>
      </c>
      <c r="O740" s="25">
        <f t="shared" si="122"/>
        <v>5</v>
      </c>
      <c r="P740" s="25">
        <f t="shared" si="121"/>
        <v>2016</v>
      </c>
      <c r="Q740" s="25">
        <v>52</v>
      </c>
    </row>
    <row r="741" spans="13:17" x14ac:dyDescent="0.25">
      <c r="M741" s="38">
        <f t="shared" si="124"/>
        <v>42735</v>
      </c>
      <c r="N741" s="25">
        <f t="shared" si="123"/>
        <v>289</v>
      </c>
      <c r="O741" s="25">
        <f t="shared" si="122"/>
        <v>6</v>
      </c>
      <c r="P741" s="25">
        <f t="shared" si="121"/>
        <v>2016</v>
      </c>
      <c r="Q741" s="25">
        <v>52</v>
      </c>
    </row>
    <row r="742" spans="13:17" x14ac:dyDescent="0.25">
      <c r="M742" s="38">
        <f t="shared" si="124"/>
        <v>42736</v>
      </c>
      <c r="N742" s="25">
        <f t="shared" si="123"/>
        <v>339</v>
      </c>
      <c r="O742" s="25">
        <f t="shared" si="122"/>
        <v>7</v>
      </c>
      <c r="P742" s="25">
        <f t="shared" si="121"/>
        <v>2016</v>
      </c>
      <c r="Q742" s="25">
        <v>52</v>
      </c>
    </row>
    <row r="743" spans="13:17" x14ac:dyDescent="0.25">
      <c r="M743" s="38">
        <f t="shared" si="124"/>
        <v>42737</v>
      </c>
      <c r="N743" s="25">
        <f t="shared" si="123"/>
        <v>317</v>
      </c>
      <c r="O743" s="25">
        <f t="shared" si="122"/>
        <v>1</v>
      </c>
      <c r="P743" s="25">
        <f t="shared" si="121"/>
        <v>2017</v>
      </c>
      <c r="Q743" s="25">
        <v>1</v>
      </c>
    </row>
    <row r="744" spans="13:17" x14ac:dyDescent="0.25">
      <c r="M744" s="38">
        <f t="shared" si="124"/>
        <v>42738</v>
      </c>
      <c r="N744" s="25">
        <f t="shared" si="123"/>
        <v>310</v>
      </c>
      <c r="O744" s="25">
        <f t="shared" si="122"/>
        <v>2</v>
      </c>
      <c r="P744" s="25">
        <f t="shared" si="121"/>
        <v>2017</v>
      </c>
      <c r="Q744" s="25">
        <v>1</v>
      </c>
    </row>
    <row r="745" spans="13:17" x14ac:dyDescent="0.25">
      <c r="M745" s="38">
        <f t="shared" si="124"/>
        <v>42739</v>
      </c>
      <c r="N745" s="25">
        <f t="shared" si="123"/>
        <v>305</v>
      </c>
      <c r="O745" s="25">
        <f t="shared" si="122"/>
        <v>3</v>
      </c>
      <c r="P745" s="25">
        <f t="shared" si="121"/>
        <v>2017</v>
      </c>
      <c r="Q745" s="25">
        <v>1</v>
      </c>
    </row>
    <row r="746" spans="13:17" x14ac:dyDescent="0.25">
      <c r="M746" s="38">
        <f t="shared" si="124"/>
        <v>42740</v>
      </c>
      <c r="N746" s="25">
        <f t="shared" si="123"/>
        <v>304</v>
      </c>
      <c r="O746" s="25">
        <f t="shared" si="122"/>
        <v>4</v>
      </c>
      <c r="P746" s="25">
        <f t="shared" si="121"/>
        <v>2017</v>
      </c>
      <c r="Q746" s="25">
        <v>1</v>
      </c>
    </row>
    <row r="747" spans="13:17" x14ac:dyDescent="0.25">
      <c r="M747" s="38">
        <f t="shared" si="124"/>
        <v>42741</v>
      </c>
      <c r="N747" s="25">
        <f t="shared" si="123"/>
        <v>304</v>
      </c>
      <c r="O747" s="25">
        <f t="shared" si="122"/>
        <v>5</v>
      </c>
      <c r="P747" s="25">
        <f t="shared" si="121"/>
        <v>2017</v>
      </c>
      <c r="Q747" s="25">
        <v>1</v>
      </c>
    </row>
    <row r="748" spans="13:17" x14ac:dyDescent="0.25">
      <c r="M748" s="38">
        <f t="shared" si="124"/>
        <v>42742</v>
      </c>
      <c r="N748" s="25">
        <f t="shared" si="123"/>
        <v>313</v>
      </c>
      <c r="O748" s="25">
        <f t="shared" si="122"/>
        <v>6</v>
      </c>
      <c r="P748" s="25">
        <f t="shared" si="121"/>
        <v>2017</v>
      </c>
      <c r="Q748" s="25">
        <v>1</v>
      </c>
    </row>
    <row r="749" spans="13:17" x14ac:dyDescent="0.25">
      <c r="M749" s="38">
        <f t="shared" si="124"/>
        <v>42743</v>
      </c>
      <c r="N749" s="25">
        <f t="shared" si="123"/>
        <v>296</v>
      </c>
      <c r="O749" s="25">
        <f t="shared" si="122"/>
        <v>7</v>
      </c>
      <c r="P749" s="25">
        <f t="shared" si="121"/>
        <v>2017</v>
      </c>
      <c r="Q749" s="25">
        <v>1</v>
      </c>
    </row>
    <row r="750" spans="13:17" x14ac:dyDescent="0.25">
      <c r="M750" s="38">
        <f t="shared" si="124"/>
        <v>42744</v>
      </c>
      <c r="N750" s="25">
        <f t="shared" si="123"/>
        <v>288</v>
      </c>
      <c r="O750" s="25">
        <f t="shared" si="122"/>
        <v>1</v>
      </c>
      <c r="P750" s="25">
        <f t="shared" si="121"/>
        <v>2017</v>
      </c>
      <c r="Q750" s="25">
        <v>2</v>
      </c>
    </row>
    <row r="751" spans="13:17" x14ac:dyDescent="0.25">
      <c r="M751" s="38">
        <f t="shared" si="124"/>
        <v>42745</v>
      </c>
      <c r="N751" s="25">
        <f t="shared" si="123"/>
        <v>304</v>
      </c>
      <c r="O751" s="25">
        <f t="shared" si="122"/>
        <v>2</v>
      </c>
      <c r="P751" s="25">
        <f t="shared" si="121"/>
        <v>2017</v>
      </c>
      <c r="Q751" s="25">
        <v>2</v>
      </c>
    </row>
    <row r="752" spans="13:17" x14ac:dyDescent="0.25">
      <c r="M752" s="38">
        <f t="shared" si="124"/>
        <v>42746</v>
      </c>
      <c r="N752" s="25">
        <f t="shared" si="123"/>
        <v>322</v>
      </c>
      <c r="O752" s="25">
        <f t="shared" si="122"/>
        <v>3</v>
      </c>
      <c r="P752" s="25">
        <f t="shared" si="121"/>
        <v>2017</v>
      </c>
      <c r="Q752" s="25">
        <v>2</v>
      </c>
    </row>
    <row r="753" spans="13:17" x14ac:dyDescent="0.25">
      <c r="M753" s="38">
        <f t="shared" si="124"/>
        <v>42747</v>
      </c>
      <c r="N753" s="25">
        <f t="shared" si="123"/>
        <v>298</v>
      </c>
      <c r="O753" s="25">
        <f t="shared" si="122"/>
        <v>4</v>
      </c>
      <c r="P753" s="25">
        <f t="shared" si="121"/>
        <v>2017</v>
      </c>
      <c r="Q753" s="25">
        <v>2</v>
      </c>
    </row>
    <row r="754" spans="13:17" x14ac:dyDescent="0.25">
      <c r="M754" s="38">
        <f t="shared" si="124"/>
        <v>42748</v>
      </c>
      <c r="N754" s="25">
        <f t="shared" si="123"/>
        <v>311</v>
      </c>
      <c r="O754" s="25">
        <f t="shared" si="122"/>
        <v>5</v>
      </c>
      <c r="P754" s="25">
        <f t="shared" si="121"/>
        <v>2017</v>
      </c>
      <c r="Q754" s="25">
        <v>2</v>
      </c>
    </row>
    <row r="755" spans="13:17" x14ac:dyDescent="0.25">
      <c r="M755" s="38">
        <f t="shared" si="124"/>
        <v>42749</v>
      </c>
      <c r="N755" s="25">
        <f t="shared" si="123"/>
        <v>290</v>
      </c>
      <c r="O755" s="25">
        <f t="shared" si="122"/>
        <v>6</v>
      </c>
      <c r="P755" s="25">
        <f t="shared" si="121"/>
        <v>2017</v>
      </c>
      <c r="Q755" s="25">
        <v>2</v>
      </c>
    </row>
    <row r="756" spans="13:17" x14ac:dyDescent="0.25">
      <c r="M756" s="38">
        <f t="shared" si="124"/>
        <v>42750</v>
      </c>
      <c r="N756" s="25">
        <f t="shared" si="123"/>
        <v>309</v>
      </c>
      <c r="O756" s="25">
        <f t="shared" si="122"/>
        <v>7</v>
      </c>
      <c r="P756" s="25">
        <f t="shared" si="121"/>
        <v>2017</v>
      </c>
      <c r="Q756" s="25">
        <v>2</v>
      </c>
    </row>
    <row r="757" spans="13:17" x14ac:dyDescent="0.25">
      <c r="M757" s="38">
        <f t="shared" si="124"/>
        <v>42751</v>
      </c>
      <c r="N757" s="25">
        <f t="shared" si="123"/>
        <v>306</v>
      </c>
      <c r="O757" s="25">
        <f t="shared" si="122"/>
        <v>1</v>
      </c>
      <c r="P757" s="25">
        <f t="shared" si="121"/>
        <v>2017</v>
      </c>
      <c r="Q757" s="25">
        <v>3</v>
      </c>
    </row>
    <row r="758" spans="13:17" x14ac:dyDescent="0.25">
      <c r="M758" s="38">
        <f t="shared" si="124"/>
        <v>42752</v>
      </c>
      <c r="N758" s="25">
        <f t="shared" si="123"/>
        <v>304</v>
      </c>
      <c r="O758" s="25">
        <f t="shared" si="122"/>
        <v>2</v>
      </c>
      <c r="P758" s="25">
        <f t="shared" si="121"/>
        <v>2017</v>
      </c>
      <c r="Q758" s="25">
        <v>3</v>
      </c>
    </row>
    <row r="759" spans="13:17" x14ac:dyDescent="0.25">
      <c r="M759" s="38">
        <f t="shared" si="124"/>
        <v>42753</v>
      </c>
      <c r="N759" s="25">
        <f t="shared" si="123"/>
        <v>296</v>
      </c>
      <c r="O759" s="25">
        <f t="shared" si="122"/>
        <v>3</v>
      </c>
      <c r="P759" s="25">
        <f t="shared" si="121"/>
        <v>2017</v>
      </c>
      <c r="Q759" s="25">
        <v>3</v>
      </c>
    </row>
    <row r="760" spans="13:17" x14ac:dyDescent="0.25">
      <c r="M760" s="38">
        <f t="shared" si="124"/>
        <v>42754</v>
      </c>
      <c r="N760" s="25">
        <f t="shared" si="123"/>
        <v>297</v>
      </c>
      <c r="O760" s="25">
        <f t="shared" si="122"/>
        <v>4</v>
      </c>
      <c r="P760" s="25">
        <f t="shared" si="121"/>
        <v>2017</v>
      </c>
      <c r="Q760" s="25">
        <v>3</v>
      </c>
    </row>
    <row r="761" spans="13:17" x14ac:dyDescent="0.25">
      <c r="M761" s="38">
        <f t="shared" si="124"/>
        <v>42755</v>
      </c>
      <c r="N761" s="25">
        <f t="shared" si="123"/>
        <v>295</v>
      </c>
      <c r="O761" s="25">
        <f t="shared" si="122"/>
        <v>5</v>
      </c>
      <c r="P761" s="25">
        <f t="shared" si="121"/>
        <v>2017</v>
      </c>
      <c r="Q761" s="25">
        <v>3</v>
      </c>
    </row>
    <row r="762" spans="13:17" x14ac:dyDescent="0.25">
      <c r="M762" s="38">
        <f t="shared" si="124"/>
        <v>42756</v>
      </c>
      <c r="N762" s="25">
        <f t="shared" si="123"/>
        <v>281</v>
      </c>
      <c r="O762" s="25">
        <f t="shared" si="122"/>
        <v>6</v>
      </c>
      <c r="P762" s="25">
        <f t="shared" si="121"/>
        <v>2017</v>
      </c>
      <c r="Q762" s="25">
        <v>3</v>
      </c>
    </row>
    <row r="763" spans="13:17" x14ac:dyDescent="0.25">
      <c r="M763" s="38">
        <f t="shared" si="124"/>
        <v>42757</v>
      </c>
      <c r="N763" s="25">
        <f t="shared" si="123"/>
        <v>281</v>
      </c>
      <c r="O763" s="25">
        <f t="shared" si="122"/>
        <v>7</v>
      </c>
      <c r="P763" s="25">
        <f t="shared" si="121"/>
        <v>2017</v>
      </c>
      <c r="Q763" s="25">
        <v>3</v>
      </c>
    </row>
    <row r="764" spans="13:17" x14ac:dyDescent="0.25">
      <c r="M764" s="38">
        <f t="shared" si="124"/>
        <v>42758</v>
      </c>
      <c r="N764" s="25">
        <f t="shared" si="123"/>
        <v>288</v>
      </c>
      <c r="O764" s="25">
        <f t="shared" si="122"/>
        <v>1</v>
      </c>
      <c r="P764" s="25">
        <f t="shared" si="121"/>
        <v>2017</v>
      </c>
      <c r="Q764" s="25">
        <v>4</v>
      </c>
    </row>
    <row r="765" spans="13:17" x14ac:dyDescent="0.25">
      <c r="M765" s="38">
        <f t="shared" si="124"/>
        <v>42759</v>
      </c>
      <c r="N765" s="25">
        <f t="shared" si="123"/>
        <v>253</v>
      </c>
      <c r="O765" s="25">
        <f t="shared" si="122"/>
        <v>2</v>
      </c>
      <c r="P765" s="25">
        <f t="shared" si="121"/>
        <v>2017</v>
      </c>
      <c r="Q765" s="25">
        <v>4</v>
      </c>
    </row>
    <row r="766" spans="13:17" x14ac:dyDescent="0.25">
      <c r="M766" s="38">
        <f t="shared" si="124"/>
        <v>42760</v>
      </c>
      <c r="N766" s="25">
        <f t="shared" si="123"/>
        <v>304</v>
      </c>
      <c r="O766" s="25">
        <f t="shared" si="122"/>
        <v>3</v>
      </c>
      <c r="P766" s="25">
        <f t="shared" si="121"/>
        <v>2017</v>
      </c>
      <c r="Q766" s="25">
        <v>4</v>
      </c>
    </row>
    <row r="767" spans="13:17" x14ac:dyDescent="0.25">
      <c r="M767" s="38">
        <f t="shared" si="124"/>
        <v>42761</v>
      </c>
      <c r="N767" s="25">
        <f t="shared" si="123"/>
        <v>257</v>
      </c>
      <c r="O767" s="25">
        <f t="shared" si="122"/>
        <v>4</v>
      </c>
      <c r="P767" s="25">
        <f t="shared" si="121"/>
        <v>2017</v>
      </c>
      <c r="Q767" s="25">
        <v>4</v>
      </c>
    </row>
    <row r="768" spans="13:17" x14ac:dyDescent="0.25">
      <c r="M768" s="38">
        <f t="shared" si="124"/>
        <v>42762</v>
      </c>
      <c r="N768" s="25">
        <f t="shared" si="123"/>
        <v>276</v>
      </c>
      <c r="O768" s="25">
        <f t="shared" si="122"/>
        <v>5</v>
      </c>
      <c r="P768" s="25">
        <f t="shared" si="121"/>
        <v>2017</v>
      </c>
      <c r="Q768" s="25">
        <v>4</v>
      </c>
    </row>
    <row r="769" spans="13:17" x14ac:dyDescent="0.25">
      <c r="M769" s="38">
        <f t="shared" si="124"/>
        <v>42763</v>
      </c>
      <c r="N769" s="25">
        <f t="shared" si="123"/>
        <v>263</v>
      </c>
      <c r="O769" s="25">
        <f t="shared" si="122"/>
        <v>6</v>
      </c>
      <c r="P769" s="25">
        <f t="shared" si="121"/>
        <v>2017</v>
      </c>
      <c r="Q769" s="25">
        <v>4</v>
      </c>
    </row>
    <row r="770" spans="13:17" x14ac:dyDescent="0.25">
      <c r="M770" s="38">
        <f t="shared" si="124"/>
        <v>42764</v>
      </c>
      <c r="N770" s="25">
        <f t="shared" si="123"/>
        <v>269</v>
      </c>
      <c r="O770" s="25">
        <f t="shared" si="122"/>
        <v>7</v>
      </c>
      <c r="P770" s="25">
        <f t="shared" si="121"/>
        <v>2017</v>
      </c>
      <c r="Q770" s="25">
        <v>4</v>
      </c>
    </row>
    <row r="771" spans="13:17" x14ac:dyDescent="0.25">
      <c r="M771" s="38">
        <f t="shared" si="124"/>
        <v>42765</v>
      </c>
      <c r="N771" s="25">
        <f t="shared" si="123"/>
        <v>256</v>
      </c>
      <c r="O771" s="25">
        <f t="shared" si="122"/>
        <v>1</v>
      </c>
      <c r="P771" s="25">
        <f t="shared" si="121"/>
        <v>2017</v>
      </c>
      <c r="Q771" s="25">
        <v>5</v>
      </c>
    </row>
    <row r="772" spans="13:17" x14ac:dyDescent="0.25">
      <c r="M772" s="38">
        <f t="shared" si="124"/>
        <v>42766</v>
      </c>
      <c r="N772" s="25">
        <f t="shared" si="123"/>
        <v>265</v>
      </c>
      <c r="O772" s="25">
        <f t="shared" si="122"/>
        <v>2</v>
      </c>
      <c r="P772" s="25">
        <f t="shared" si="121"/>
        <v>2017</v>
      </c>
      <c r="Q772" s="25">
        <v>5</v>
      </c>
    </row>
    <row r="773" spans="13:17" x14ac:dyDescent="0.25">
      <c r="M773" s="38">
        <f t="shared" si="124"/>
        <v>42767</v>
      </c>
      <c r="N773" s="25">
        <f t="shared" si="123"/>
        <v>293</v>
      </c>
      <c r="O773" s="25">
        <f t="shared" si="122"/>
        <v>3</v>
      </c>
      <c r="P773" s="25">
        <f t="shared" si="121"/>
        <v>2017</v>
      </c>
      <c r="Q773" s="25">
        <v>5</v>
      </c>
    </row>
    <row r="774" spans="13:17" x14ac:dyDescent="0.25">
      <c r="M774" s="38">
        <f t="shared" si="124"/>
        <v>42768</v>
      </c>
      <c r="N774" s="25">
        <f t="shared" si="123"/>
        <v>293</v>
      </c>
      <c r="O774" s="25">
        <f t="shared" si="122"/>
        <v>4</v>
      </c>
      <c r="P774" s="25">
        <f t="shared" si="121"/>
        <v>2017</v>
      </c>
      <c r="Q774" s="25">
        <v>5</v>
      </c>
    </row>
    <row r="775" spans="13:17" x14ac:dyDescent="0.25">
      <c r="M775" s="38">
        <f t="shared" si="124"/>
        <v>42769</v>
      </c>
      <c r="N775" s="25">
        <f t="shared" si="123"/>
        <v>281</v>
      </c>
      <c r="O775" s="25">
        <f t="shared" si="122"/>
        <v>5</v>
      </c>
      <c r="P775" s="25">
        <f t="shared" si="121"/>
        <v>2017</v>
      </c>
      <c r="Q775" s="25">
        <v>5</v>
      </c>
    </row>
    <row r="776" spans="13:17" x14ac:dyDescent="0.25">
      <c r="M776" s="38">
        <f t="shared" si="124"/>
        <v>42770</v>
      </c>
      <c r="N776" s="25">
        <f t="shared" si="123"/>
        <v>256</v>
      </c>
      <c r="O776" s="25">
        <f t="shared" si="122"/>
        <v>6</v>
      </c>
      <c r="P776" s="25">
        <f t="shared" si="121"/>
        <v>2017</v>
      </c>
      <c r="Q776" s="25">
        <v>5</v>
      </c>
    </row>
    <row r="777" spans="13:17" x14ac:dyDescent="0.25">
      <c r="M777" s="38">
        <f t="shared" si="124"/>
        <v>42771</v>
      </c>
      <c r="N777" s="25">
        <f t="shared" si="123"/>
        <v>239</v>
      </c>
      <c r="O777" s="25">
        <f t="shared" si="122"/>
        <v>7</v>
      </c>
      <c r="P777" s="25">
        <f t="shared" ref="P777:P840" si="125">IF(O777=1,YEAR($M780),P776)</f>
        <v>2017</v>
      </c>
      <c r="Q777" s="25">
        <v>5</v>
      </c>
    </row>
    <row r="778" spans="13:17" x14ac:dyDescent="0.25">
      <c r="M778" s="38">
        <f t="shared" si="124"/>
        <v>42772</v>
      </c>
      <c r="N778" s="25">
        <f t="shared" si="123"/>
        <v>247</v>
      </c>
      <c r="O778" s="25">
        <f t="shared" ref="O778:O841" si="126">MOD(O777,7)+1</f>
        <v>1</v>
      </c>
      <c r="P778" s="25">
        <f t="shared" si="125"/>
        <v>2017</v>
      </c>
      <c r="Q778" s="25">
        <v>6</v>
      </c>
    </row>
    <row r="779" spans="13:17" x14ac:dyDescent="0.25">
      <c r="M779" s="38">
        <f t="shared" si="124"/>
        <v>42773</v>
      </c>
      <c r="N779" s="25">
        <f t="shared" ref="N779:N842" si="127">VLOOKUP(DATE(2020,MONTH($M779),DAY($M779)),$A$8:$K$374,YEAR($M779)-2010,FALSE)</f>
        <v>258</v>
      </c>
      <c r="O779" s="25">
        <f t="shared" si="126"/>
        <v>2</v>
      </c>
      <c r="P779" s="25">
        <f t="shared" si="125"/>
        <v>2017</v>
      </c>
      <c r="Q779" s="25">
        <v>6</v>
      </c>
    </row>
    <row r="780" spans="13:17" x14ac:dyDescent="0.25">
      <c r="M780" s="38">
        <f t="shared" si="124"/>
        <v>42774</v>
      </c>
      <c r="N780" s="25">
        <f t="shared" si="127"/>
        <v>298</v>
      </c>
      <c r="O780" s="25">
        <f t="shared" si="126"/>
        <v>3</v>
      </c>
      <c r="P780" s="25">
        <f t="shared" si="125"/>
        <v>2017</v>
      </c>
      <c r="Q780" s="25">
        <v>6</v>
      </c>
    </row>
    <row r="781" spans="13:17" x14ac:dyDescent="0.25">
      <c r="M781" s="38">
        <f t="shared" ref="M781:M844" si="128">M780+1</f>
        <v>42775</v>
      </c>
      <c r="N781" s="25">
        <f t="shared" si="127"/>
        <v>278</v>
      </c>
      <c r="O781" s="25">
        <f t="shared" si="126"/>
        <v>4</v>
      </c>
      <c r="P781" s="25">
        <f t="shared" si="125"/>
        <v>2017</v>
      </c>
      <c r="Q781" s="25">
        <v>6</v>
      </c>
    </row>
    <row r="782" spans="13:17" x14ac:dyDescent="0.25">
      <c r="M782" s="38">
        <f t="shared" si="128"/>
        <v>42776</v>
      </c>
      <c r="N782" s="25">
        <f t="shared" si="127"/>
        <v>288</v>
      </c>
      <c r="O782" s="25">
        <f t="shared" si="126"/>
        <v>5</v>
      </c>
      <c r="P782" s="25">
        <f t="shared" si="125"/>
        <v>2017</v>
      </c>
      <c r="Q782" s="25">
        <v>6</v>
      </c>
    </row>
    <row r="783" spans="13:17" x14ac:dyDescent="0.25">
      <c r="M783" s="38">
        <f t="shared" si="128"/>
        <v>42777</v>
      </c>
      <c r="N783" s="25">
        <f t="shared" si="127"/>
        <v>225</v>
      </c>
      <c r="O783" s="25">
        <f t="shared" si="126"/>
        <v>6</v>
      </c>
      <c r="P783" s="25">
        <f t="shared" si="125"/>
        <v>2017</v>
      </c>
      <c r="Q783" s="25">
        <v>6</v>
      </c>
    </row>
    <row r="784" spans="13:17" x14ac:dyDescent="0.25">
      <c r="M784" s="38">
        <f t="shared" si="128"/>
        <v>42778</v>
      </c>
      <c r="N784" s="25">
        <f t="shared" si="127"/>
        <v>287</v>
      </c>
      <c r="O784" s="25">
        <f t="shared" si="126"/>
        <v>7</v>
      </c>
      <c r="P784" s="25">
        <f t="shared" si="125"/>
        <v>2017</v>
      </c>
      <c r="Q784" s="25">
        <v>6</v>
      </c>
    </row>
    <row r="785" spans="13:17" x14ac:dyDescent="0.25">
      <c r="M785" s="38">
        <f t="shared" si="128"/>
        <v>42779</v>
      </c>
      <c r="N785" s="25">
        <f t="shared" si="127"/>
        <v>278</v>
      </c>
      <c r="O785" s="25">
        <f t="shared" si="126"/>
        <v>1</v>
      </c>
      <c r="P785" s="25">
        <f t="shared" si="125"/>
        <v>2017</v>
      </c>
      <c r="Q785" s="25">
        <v>7</v>
      </c>
    </row>
    <row r="786" spans="13:17" x14ac:dyDescent="0.25">
      <c r="M786" s="38">
        <f t="shared" si="128"/>
        <v>42780</v>
      </c>
      <c r="N786" s="25">
        <f t="shared" si="127"/>
        <v>280</v>
      </c>
      <c r="O786" s="25">
        <f t="shared" si="126"/>
        <v>2</v>
      </c>
      <c r="P786" s="25">
        <f t="shared" si="125"/>
        <v>2017</v>
      </c>
      <c r="Q786" s="25">
        <v>7</v>
      </c>
    </row>
    <row r="787" spans="13:17" x14ac:dyDescent="0.25">
      <c r="M787" s="38">
        <f t="shared" si="128"/>
        <v>42781</v>
      </c>
      <c r="N787" s="25">
        <f t="shared" si="127"/>
        <v>270</v>
      </c>
      <c r="O787" s="25">
        <f t="shared" si="126"/>
        <v>3</v>
      </c>
      <c r="P787" s="25">
        <f t="shared" si="125"/>
        <v>2017</v>
      </c>
      <c r="Q787" s="25">
        <v>7</v>
      </c>
    </row>
    <row r="788" spans="13:17" x14ac:dyDescent="0.25">
      <c r="M788" s="38">
        <f t="shared" si="128"/>
        <v>42782</v>
      </c>
      <c r="N788" s="25">
        <f t="shared" si="127"/>
        <v>287</v>
      </c>
      <c r="O788" s="25">
        <f t="shared" si="126"/>
        <v>4</v>
      </c>
      <c r="P788" s="25">
        <f t="shared" si="125"/>
        <v>2017</v>
      </c>
      <c r="Q788" s="25">
        <v>7</v>
      </c>
    </row>
    <row r="789" spans="13:17" x14ac:dyDescent="0.25">
      <c r="M789" s="38">
        <f t="shared" si="128"/>
        <v>42783</v>
      </c>
      <c r="N789" s="25">
        <f t="shared" si="127"/>
        <v>305</v>
      </c>
      <c r="O789" s="25">
        <f t="shared" si="126"/>
        <v>5</v>
      </c>
      <c r="P789" s="25">
        <f t="shared" si="125"/>
        <v>2017</v>
      </c>
      <c r="Q789" s="25">
        <v>7</v>
      </c>
    </row>
    <row r="790" spans="13:17" x14ac:dyDescent="0.25">
      <c r="M790" s="38">
        <f t="shared" si="128"/>
        <v>42784</v>
      </c>
      <c r="N790" s="25">
        <f t="shared" si="127"/>
        <v>297</v>
      </c>
      <c r="O790" s="25">
        <f t="shared" si="126"/>
        <v>6</v>
      </c>
      <c r="P790" s="25">
        <f t="shared" si="125"/>
        <v>2017</v>
      </c>
      <c r="Q790" s="25">
        <v>7</v>
      </c>
    </row>
    <row r="791" spans="13:17" x14ac:dyDescent="0.25">
      <c r="M791" s="38">
        <f t="shared" si="128"/>
        <v>42785</v>
      </c>
      <c r="N791" s="25">
        <f t="shared" si="127"/>
        <v>293</v>
      </c>
      <c r="O791" s="25">
        <f t="shared" si="126"/>
        <v>7</v>
      </c>
      <c r="P791" s="25">
        <f t="shared" si="125"/>
        <v>2017</v>
      </c>
      <c r="Q791" s="25">
        <v>7</v>
      </c>
    </row>
    <row r="792" spans="13:17" x14ac:dyDescent="0.25">
      <c r="M792" s="38">
        <f t="shared" si="128"/>
        <v>42786</v>
      </c>
      <c r="N792" s="25">
        <f t="shared" si="127"/>
        <v>292</v>
      </c>
      <c r="O792" s="25">
        <f t="shared" si="126"/>
        <v>1</v>
      </c>
      <c r="P792" s="25">
        <f t="shared" si="125"/>
        <v>2017</v>
      </c>
      <c r="Q792" s="25">
        <v>8</v>
      </c>
    </row>
    <row r="793" spans="13:17" x14ac:dyDescent="0.25">
      <c r="M793" s="38">
        <f t="shared" si="128"/>
        <v>42787</v>
      </c>
      <c r="N793" s="25">
        <f t="shared" si="127"/>
        <v>310</v>
      </c>
      <c r="O793" s="25">
        <f t="shared" si="126"/>
        <v>2</v>
      </c>
      <c r="P793" s="25">
        <f t="shared" si="125"/>
        <v>2017</v>
      </c>
      <c r="Q793" s="25">
        <v>8</v>
      </c>
    </row>
    <row r="794" spans="13:17" x14ac:dyDescent="0.25">
      <c r="M794" s="38">
        <f t="shared" si="128"/>
        <v>42788</v>
      </c>
      <c r="N794" s="25">
        <f t="shared" si="127"/>
        <v>294</v>
      </c>
      <c r="O794" s="25">
        <f t="shared" si="126"/>
        <v>3</v>
      </c>
      <c r="P794" s="25">
        <f t="shared" si="125"/>
        <v>2017</v>
      </c>
      <c r="Q794" s="25">
        <v>8</v>
      </c>
    </row>
    <row r="795" spans="13:17" x14ac:dyDescent="0.25">
      <c r="M795" s="38">
        <f t="shared" si="128"/>
        <v>42789</v>
      </c>
      <c r="N795" s="25">
        <f t="shared" si="127"/>
        <v>317</v>
      </c>
      <c r="O795" s="25">
        <f t="shared" si="126"/>
        <v>4</v>
      </c>
      <c r="P795" s="25">
        <f t="shared" si="125"/>
        <v>2017</v>
      </c>
      <c r="Q795" s="25">
        <v>8</v>
      </c>
    </row>
    <row r="796" spans="13:17" x14ac:dyDescent="0.25">
      <c r="M796" s="38">
        <f t="shared" si="128"/>
        <v>42790</v>
      </c>
      <c r="N796" s="25">
        <f t="shared" si="127"/>
        <v>281</v>
      </c>
      <c r="O796" s="25">
        <f t="shared" si="126"/>
        <v>5</v>
      </c>
      <c r="P796" s="25">
        <f t="shared" si="125"/>
        <v>2017</v>
      </c>
      <c r="Q796" s="25">
        <v>8</v>
      </c>
    </row>
    <row r="797" spans="13:17" x14ac:dyDescent="0.25">
      <c r="M797" s="38">
        <f t="shared" si="128"/>
        <v>42791</v>
      </c>
      <c r="N797" s="25">
        <f t="shared" si="127"/>
        <v>284</v>
      </c>
      <c r="O797" s="25">
        <f t="shared" si="126"/>
        <v>6</v>
      </c>
      <c r="P797" s="25">
        <f t="shared" si="125"/>
        <v>2017</v>
      </c>
      <c r="Q797" s="25">
        <v>8</v>
      </c>
    </row>
    <row r="798" spans="13:17" x14ac:dyDescent="0.25">
      <c r="M798" s="38">
        <f t="shared" si="128"/>
        <v>42792</v>
      </c>
      <c r="N798" s="25">
        <f t="shared" si="127"/>
        <v>291</v>
      </c>
      <c r="O798" s="25">
        <f t="shared" si="126"/>
        <v>7</v>
      </c>
      <c r="P798" s="25">
        <f t="shared" si="125"/>
        <v>2017</v>
      </c>
      <c r="Q798" s="25">
        <v>8</v>
      </c>
    </row>
    <row r="799" spans="13:17" x14ac:dyDescent="0.25">
      <c r="M799" s="38">
        <f t="shared" si="128"/>
        <v>42793</v>
      </c>
      <c r="N799" s="25">
        <f t="shared" si="127"/>
        <v>254</v>
      </c>
      <c r="O799" s="25">
        <f t="shared" si="126"/>
        <v>1</v>
      </c>
      <c r="P799" s="25">
        <f t="shared" si="125"/>
        <v>2017</v>
      </c>
      <c r="Q799" s="25">
        <v>9</v>
      </c>
    </row>
    <row r="800" spans="13:17" x14ac:dyDescent="0.25">
      <c r="M800" s="38">
        <f t="shared" si="128"/>
        <v>42794</v>
      </c>
      <c r="N800" s="25">
        <f t="shared" si="127"/>
        <v>299</v>
      </c>
      <c r="O800" s="25">
        <f t="shared" si="126"/>
        <v>2</v>
      </c>
      <c r="P800" s="25">
        <f t="shared" si="125"/>
        <v>2017</v>
      </c>
      <c r="Q800" s="25">
        <v>9</v>
      </c>
    </row>
    <row r="801" spans="13:17" x14ac:dyDescent="0.25">
      <c r="M801" s="38">
        <f t="shared" si="128"/>
        <v>42795</v>
      </c>
      <c r="N801" s="25">
        <f t="shared" si="127"/>
        <v>318</v>
      </c>
      <c r="O801" s="25">
        <f t="shared" si="126"/>
        <v>3</v>
      </c>
      <c r="P801" s="25">
        <f t="shared" si="125"/>
        <v>2017</v>
      </c>
      <c r="Q801" s="25">
        <v>9</v>
      </c>
    </row>
    <row r="802" spans="13:17" x14ac:dyDescent="0.25">
      <c r="M802" s="38">
        <f t="shared" si="128"/>
        <v>42796</v>
      </c>
      <c r="N802" s="25">
        <f t="shared" si="127"/>
        <v>274</v>
      </c>
      <c r="O802" s="25">
        <f t="shared" si="126"/>
        <v>4</v>
      </c>
      <c r="P802" s="25">
        <f t="shared" si="125"/>
        <v>2017</v>
      </c>
      <c r="Q802" s="25">
        <v>9</v>
      </c>
    </row>
    <row r="803" spans="13:17" x14ac:dyDescent="0.25">
      <c r="M803" s="38">
        <f t="shared" si="128"/>
        <v>42797</v>
      </c>
      <c r="N803" s="25">
        <f t="shared" si="127"/>
        <v>315</v>
      </c>
      <c r="O803" s="25">
        <f t="shared" si="126"/>
        <v>5</v>
      </c>
      <c r="P803" s="25">
        <f t="shared" si="125"/>
        <v>2017</v>
      </c>
      <c r="Q803" s="25">
        <v>9</v>
      </c>
    </row>
    <row r="804" spans="13:17" x14ac:dyDescent="0.25">
      <c r="M804" s="38">
        <f t="shared" si="128"/>
        <v>42798</v>
      </c>
      <c r="N804" s="25">
        <f t="shared" si="127"/>
        <v>277</v>
      </c>
      <c r="O804" s="25">
        <f t="shared" si="126"/>
        <v>6</v>
      </c>
      <c r="P804" s="25">
        <f t="shared" si="125"/>
        <v>2017</v>
      </c>
      <c r="Q804" s="25">
        <v>9</v>
      </c>
    </row>
    <row r="805" spans="13:17" x14ac:dyDescent="0.25">
      <c r="M805" s="38">
        <f t="shared" si="128"/>
        <v>42799</v>
      </c>
      <c r="N805" s="25">
        <f t="shared" si="127"/>
        <v>252</v>
      </c>
      <c r="O805" s="25">
        <f t="shared" si="126"/>
        <v>7</v>
      </c>
      <c r="P805" s="25">
        <f t="shared" si="125"/>
        <v>2017</v>
      </c>
      <c r="Q805" s="25">
        <v>9</v>
      </c>
    </row>
    <row r="806" spans="13:17" x14ac:dyDescent="0.25">
      <c r="M806" s="38">
        <f t="shared" si="128"/>
        <v>42800</v>
      </c>
      <c r="N806" s="25">
        <f t="shared" si="127"/>
        <v>293</v>
      </c>
      <c r="O806" s="25">
        <f t="shared" si="126"/>
        <v>1</v>
      </c>
      <c r="P806" s="25">
        <f t="shared" si="125"/>
        <v>2017</v>
      </c>
      <c r="Q806" s="25">
        <v>10</v>
      </c>
    </row>
    <row r="807" spans="13:17" x14ac:dyDescent="0.25">
      <c r="M807" s="38">
        <f t="shared" si="128"/>
        <v>42801</v>
      </c>
      <c r="N807" s="25">
        <f t="shared" si="127"/>
        <v>259</v>
      </c>
      <c r="O807" s="25">
        <f t="shared" si="126"/>
        <v>2</v>
      </c>
      <c r="P807" s="25">
        <f t="shared" si="125"/>
        <v>2017</v>
      </c>
      <c r="Q807" s="25">
        <v>10</v>
      </c>
    </row>
    <row r="808" spans="13:17" x14ac:dyDescent="0.25">
      <c r="M808" s="38">
        <f t="shared" si="128"/>
        <v>42802</v>
      </c>
      <c r="N808" s="25">
        <f t="shared" si="127"/>
        <v>264</v>
      </c>
      <c r="O808" s="25">
        <f t="shared" si="126"/>
        <v>3</v>
      </c>
      <c r="P808" s="25">
        <f t="shared" si="125"/>
        <v>2017</v>
      </c>
      <c r="Q808" s="25">
        <v>10</v>
      </c>
    </row>
    <row r="809" spans="13:17" x14ac:dyDescent="0.25">
      <c r="M809" s="38">
        <f t="shared" si="128"/>
        <v>42803</v>
      </c>
      <c r="N809" s="25">
        <f t="shared" si="127"/>
        <v>267</v>
      </c>
      <c r="O809" s="25">
        <f t="shared" si="126"/>
        <v>4</v>
      </c>
      <c r="P809" s="25">
        <f t="shared" si="125"/>
        <v>2017</v>
      </c>
      <c r="Q809" s="25">
        <v>10</v>
      </c>
    </row>
    <row r="810" spans="13:17" x14ac:dyDescent="0.25">
      <c r="M810" s="38">
        <f t="shared" si="128"/>
        <v>42804</v>
      </c>
      <c r="N810" s="25">
        <f t="shared" si="127"/>
        <v>261</v>
      </c>
      <c r="O810" s="25">
        <f t="shared" si="126"/>
        <v>5</v>
      </c>
      <c r="P810" s="25">
        <f t="shared" si="125"/>
        <v>2017</v>
      </c>
      <c r="Q810" s="25">
        <v>10</v>
      </c>
    </row>
    <row r="811" spans="13:17" x14ac:dyDescent="0.25">
      <c r="M811" s="38">
        <f t="shared" si="128"/>
        <v>42805</v>
      </c>
      <c r="N811" s="25">
        <f t="shared" si="127"/>
        <v>245</v>
      </c>
      <c r="O811" s="25">
        <f t="shared" si="126"/>
        <v>6</v>
      </c>
      <c r="P811" s="25">
        <f t="shared" si="125"/>
        <v>2017</v>
      </c>
      <c r="Q811" s="25">
        <v>10</v>
      </c>
    </row>
    <row r="812" spans="13:17" x14ac:dyDescent="0.25">
      <c r="M812" s="38">
        <f t="shared" si="128"/>
        <v>42806</v>
      </c>
      <c r="N812" s="25">
        <f t="shared" si="127"/>
        <v>241</v>
      </c>
      <c r="O812" s="25">
        <f t="shared" si="126"/>
        <v>7</v>
      </c>
      <c r="P812" s="25">
        <f t="shared" si="125"/>
        <v>2017</v>
      </c>
      <c r="Q812" s="25">
        <v>10</v>
      </c>
    </row>
    <row r="813" spans="13:17" x14ac:dyDescent="0.25">
      <c r="M813" s="38">
        <f t="shared" si="128"/>
        <v>42807</v>
      </c>
      <c r="N813" s="25">
        <f t="shared" si="127"/>
        <v>268</v>
      </c>
      <c r="O813" s="25">
        <f t="shared" si="126"/>
        <v>1</v>
      </c>
      <c r="P813" s="25">
        <f t="shared" si="125"/>
        <v>2017</v>
      </c>
      <c r="Q813" s="25">
        <v>11</v>
      </c>
    </row>
    <row r="814" spans="13:17" x14ac:dyDescent="0.25">
      <c r="M814" s="38">
        <f t="shared" si="128"/>
        <v>42808</v>
      </c>
      <c r="N814" s="25">
        <f t="shared" si="127"/>
        <v>283</v>
      </c>
      <c r="O814" s="25">
        <f t="shared" si="126"/>
        <v>2</v>
      </c>
      <c r="P814" s="25">
        <f t="shared" si="125"/>
        <v>2017</v>
      </c>
      <c r="Q814" s="25">
        <v>11</v>
      </c>
    </row>
    <row r="815" spans="13:17" x14ac:dyDescent="0.25">
      <c r="M815" s="38">
        <f t="shared" si="128"/>
        <v>42809</v>
      </c>
      <c r="N815" s="25">
        <f t="shared" si="127"/>
        <v>260</v>
      </c>
      <c r="O815" s="25">
        <f t="shared" si="126"/>
        <v>3</v>
      </c>
      <c r="P815" s="25">
        <f t="shared" si="125"/>
        <v>2017</v>
      </c>
      <c r="Q815" s="25">
        <v>11</v>
      </c>
    </row>
    <row r="816" spans="13:17" x14ac:dyDescent="0.25">
      <c r="M816" s="38">
        <f t="shared" si="128"/>
        <v>42810</v>
      </c>
      <c r="N816" s="25">
        <f t="shared" si="127"/>
        <v>285</v>
      </c>
      <c r="O816" s="25">
        <f t="shared" si="126"/>
        <v>4</v>
      </c>
      <c r="P816" s="25">
        <f t="shared" si="125"/>
        <v>2017</v>
      </c>
      <c r="Q816" s="25">
        <v>11</v>
      </c>
    </row>
    <row r="817" spans="13:17" x14ac:dyDescent="0.25">
      <c r="M817" s="38">
        <f t="shared" si="128"/>
        <v>42811</v>
      </c>
      <c r="N817" s="25">
        <f t="shared" si="127"/>
        <v>252</v>
      </c>
      <c r="O817" s="25">
        <f t="shared" si="126"/>
        <v>5</v>
      </c>
      <c r="P817" s="25">
        <f t="shared" si="125"/>
        <v>2017</v>
      </c>
      <c r="Q817" s="25">
        <v>11</v>
      </c>
    </row>
    <row r="818" spans="13:17" x14ac:dyDescent="0.25">
      <c r="M818" s="38">
        <f t="shared" si="128"/>
        <v>42812</v>
      </c>
      <c r="N818" s="25">
        <f t="shared" si="127"/>
        <v>264</v>
      </c>
      <c r="O818" s="25">
        <f t="shared" si="126"/>
        <v>6</v>
      </c>
      <c r="P818" s="25">
        <f t="shared" si="125"/>
        <v>2017</v>
      </c>
      <c r="Q818" s="25">
        <v>11</v>
      </c>
    </row>
    <row r="819" spans="13:17" x14ac:dyDescent="0.25">
      <c r="M819" s="38">
        <f t="shared" si="128"/>
        <v>42813</v>
      </c>
      <c r="N819" s="25">
        <f t="shared" si="127"/>
        <v>237</v>
      </c>
      <c r="O819" s="25">
        <f t="shared" si="126"/>
        <v>7</v>
      </c>
      <c r="P819" s="25">
        <f t="shared" si="125"/>
        <v>2017</v>
      </c>
      <c r="Q819" s="25">
        <v>11</v>
      </c>
    </row>
    <row r="820" spans="13:17" x14ac:dyDescent="0.25">
      <c r="M820" s="38">
        <f t="shared" si="128"/>
        <v>42814</v>
      </c>
      <c r="N820" s="25">
        <f t="shared" si="127"/>
        <v>260</v>
      </c>
      <c r="O820" s="25">
        <f t="shared" si="126"/>
        <v>1</v>
      </c>
      <c r="P820" s="25">
        <f t="shared" si="125"/>
        <v>2017</v>
      </c>
      <c r="Q820" s="25">
        <v>12</v>
      </c>
    </row>
    <row r="821" spans="13:17" x14ac:dyDescent="0.25">
      <c r="M821" s="38">
        <f t="shared" si="128"/>
        <v>42815</v>
      </c>
      <c r="N821" s="25">
        <f t="shared" si="127"/>
        <v>242</v>
      </c>
      <c r="O821" s="25">
        <f t="shared" si="126"/>
        <v>2</v>
      </c>
      <c r="P821" s="25">
        <f t="shared" si="125"/>
        <v>2017</v>
      </c>
      <c r="Q821" s="25">
        <v>12</v>
      </c>
    </row>
    <row r="822" spans="13:17" x14ac:dyDescent="0.25">
      <c r="M822" s="38">
        <f t="shared" si="128"/>
        <v>42816</v>
      </c>
      <c r="N822" s="25">
        <f t="shared" si="127"/>
        <v>257</v>
      </c>
      <c r="O822" s="25">
        <f t="shared" si="126"/>
        <v>3</v>
      </c>
      <c r="P822" s="25">
        <f t="shared" si="125"/>
        <v>2017</v>
      </c>
      <c r="Q822" s="25">
        <v>12</v>
      </c>
    </row>
    <row r="823" spans="13:17" x14ac:dyDescent="0.25">
      <c r="M823" s="38">
        <f t="shared" si="128"/>
        <v>42817</v>
      </c>
      <c r="N823" s="25">
        <f t="shared" si="127"/>
        <v>231</v>
      </c>
      <c r="O823" s="25">
        <f t="shared" si="126"/>
        <v>4</v>
      </c>
      <c r="P823" s="25">
        <f t="shared" si="125"/>
        <v>2017</v>
      </c>
      <c r="Q823" s="25">
        <v>12</v>
      </c>
    </row>
    <row r="824" spans="13:17" x14ac:dyDescent="0.25">
      <c r="M824" s="38">
        <f t="shared" si="128"/>
        <v>42818</v>
      </c>
      <c r="N824" s="25">
        <f t="shared" si="127"/>
        <v>229</v>
      </c>
      <c r="O824" s="25">
        <f t="shared" si="126"/>
        <v>5</v>
      </c>
      <c r="P824" s="25">
        <f t="shared" si="125"/>
        <v>2017</v>
      </c>
      <c r="Q824" s="25">
        <v>12</v>
      </c>
    </row>
    <row r="825" spans="13:17" x14ac:dyDescent="0.25">
      <c r="M825" s="38">
        <f t="shared" si="128"/>
        <v>42819</v>
      </c>
      <c r="N825" s="25">
        <f t="shared" si="127"/>
        <v>256</v>
      </c>
      <c r="O825" s="25">
        <f t="shared" si="126"/>
        <v>6</v>
      </c>
      <c r="P825" s="25">
        <f t="shared" si="125"/>
        <v>2017</v>
      </c>
      <c r="Q825" s="25">
        <v>12</v>
      </c>
    </row>
    <row r="826" spans="13:17" x14ac:dyDescent="0.25">
      <c r="M826" s="38">
        <f t="shared" si="128"/>
        <v>42820</v>
      </c>
      <c r="N826" s="25">
        <f t="shared" si="127"/>
        <v>217</v>
      </c>
      <c r="O826" s="25">
        <f t="shared" si="126"/>
        <v>7</v>
      </c>
      <c r="P826" s="25">
        <f t="shared" si="125"/>
        <v>2017</v>
      </c>
      <c r="Q826" s="25">
        <v>12</v>
      </c>
    </row>
    <row r="827" spans="13:17" x14ac:dyDescent="0.25">
      <c r="M827" s="38">
        <f t="shared" si="128"/>
        <v>42821</v>
      </c>
      <c r="N827" s="25">
        <f t="shared" si="127"/>
        <v>279</v>
      </c>
      <c r="O827" s="25">
        <f t="shared" si="126"/>
        <v>1</v>
      </c>
      <c r="P827" s="25">
        <f t="shared" si="125"/>
        <v>2017</v>
      </c>
      <c r="Q827" s="25">
        <v>13</v>
      </c>
    </row>
    <row r="828" spans="13:17" x14ac:dyDescent="0.25">
      <c r="M828" s="38">
        <f t="shared" si="128"/>
        <v>42822</v>
      </c>
      <c r="N828" s="25">
        <f t="shared" si="127"/>
        <v>260</v>
      </c>
      <c r="O828" s="25">
        <f t="shared" si="126"/>
        <v>2</v>
      </c>
      <c r="P828" s="25">
        <f t="shared" si="125"/>
        <v>2017</v>
      </c>
      <c r="Q828" s="25">
        <v>13</v>
      </c>
    </row>
    <row r="829" spans="13:17" x14ac:dyDescent="0.25">
      <c r="M829" s="38">
        <f t="shared" si="128"/>
        <v>42823</v>
      </c>
      <c r="N829" s="25">
        <f t="shared" si="127"/>
        <v>244</v>
      </c>
      <c r="O829" s="25">
        <f t="shared" si="126"/>
        <v>3</v>
      </c>
      <c r="P829" s="25">
        <f t="shared" si="125"/>
        <v>2017</v>
      </c>
      <c r="Q829" s="25">
        <v>13</v>
      </c>
    </row>
    <row r="830" spans="13:17" x14ac:dyDescent="0.25">
      <c r="M830" s="38">
        <f t="shared" si="128"/>
        <v>42824</v>
      </c>
      <c r="N830" s="25">
        <f t="shared" si="127"/>
        <v>253</v>
      </c>
      <c r="O830" s="25">
        <f t="shared" si="126"/>
        <v>4</v>
      </c>
      <c r="P830" s="25">
        <f t="shared" si="125"/>
        <v>2017</v>
      </c>
      <c r="Q830" s="25">
        <v>13</v>
      </c>
    </row>
    <row r="831" spans="13:17" x14ac:dyDescent="0.25">
      <c r="M831" s="38">
        <f t="shared" si="128"/>
        <v>42825</v>
      </c>
      <c r="N831" s="25">
        <f t="shared" si="127"/>
        <v>233</v>
      </c>
      <c r="O831" s="25">
        <f t="shared" si="126"/>
        <v>5</v>
      </c>
      <c r="P831" s="25">
        <f t="shared" si="125"/>
        <v>2017</v>
      </c>
      <c r="Q831" s="25">
        <v>13</v>
      </c>
    </row>
    <row r="832" spans="13:17" x14ac:dyDescent="0.25">
      <c r="M832" s="38">
        <f t="shared" si="128"/>
        <v>42826</v>
      </c>
      <c r="N832" s="25">
        <f t="shared" si="127"/>
        <v>257</v>
      </c>
      <c r="O832" s="25">
        <f t="shared" si="126"/>
        <v>6</v>
      </c>
      <c r="P832" s="25">
        <f t="shared" si="125"/>
        <v>2017</v>
      </c>
      <c r="Q832" s="25">
        <v>13</v>
      </c>
    </row>
    <row r="833" spans="13:17" x14ac:dyDescent="0.25">
      <c r="M833" s="38">
        <f t="shared" si="128"/>
        <v>42827</v>
      </c>
      <c r="N833" s="25">
        <f t="shared" si="127"/>
        <v>256</v>
      </c>
      <c r="O833" s="25">
        <f t="shared" si="126"/>
        <v>7</v>
      </c>
      <c r="P833" s="25">
        <f t="shared" si="125"/>
        <v>2017</v>
      </c>
      <c r="Q833" s="25">
        <v>13</v>
      </c>
    </row>
    <row r="834" spans="13:17" x14ac:dyDescent="0.25">
      <c r="M834" s="38">
        <f t="shared" si="128"/>
        <v>42828</v>
      </c>
      <c r="N834" s="25">
        <f t="shared" si="127"/>
        <v>251</v>
      </c>
      <c r="O834" s="25">
        <f t="shared" si="126"/>
        <v>1</v>
      </c>
      <c r="P834" s="25">
        <f t="shared" si="125"/>
        <v>2017</v>
      </c>
      <c r="Q834" s="25">
        <v>14</v>
      </c>
    </row>
    <row r="835" spans="13:17" x14ac:dyDescent="0.25">
      <c r="M835" s="38">
        <f t="shared" si="128"/>
        <v>42829</v>
      </c>
      <c r="N835" s="25">
        <f t="shared" si="127"/>
        <v>277</v>
      </c>
      <c r="O835" s="25">
        <f t="shared" si="126"/>
        <v>2</v>
      </c>
      <c r="P835" s="25">
        <f t="shared" si="125"/>
        <v>2017</v>
      </c>
      <c r="Q835" s="25">
        <v>14</v>
      </c>
    </row>
    <row r="836" spans="13:17" x14ac:dyDescent="0.25">
      <c r="M836" s="38">
        <f t="shared" si="128"/>
        <v>42830</v>
      </c>
      <c r="N836" s="25">
        <f t="shared" si="127"/>
        <v>250</v>
      </c>
      <c r="O836" s="25">
        <f t="shared" si="126"/>
        <v>3</v>
      </c>
      <c r="P836" s="25">
        <f t="shared" si="125"/>
        <v>2017</v>
      </c>
      <c r="Q836" s="25">
        <v>14</v>
      </c>
    </row>
    <row r="837" spans="13:17" x14ac:dyDescent="0.25">
      <c r="M837" s="38">
        <f t="shared" si="128"/>
        <v>42831</v>
      </c>
      <c r="N837" s="25">
        <f t="shared" si="127"/>
        <v>260</v>
      </c>
      <c r="O837" s="25">
        <f t="shared" si="126"/>
        <v>4</v>
      </c>
      <c r="P837" s="25">
        <f t="shared" si="125"/>
        <v>2017</v>
      </c>
      <c r="Q837" s="25">
        <v>14</v>
      </c>
    </row>
    <row r="838" spans="13:17" x14ac:dyDescent="0.25">
      <c r="M838" s="38">
        <f t="shared" si="128"/>
        <v>42832</v>
      </c>
      <c r="N838" s="25">
        <f t="shared" si="127"/>
        <v>291</v>
      </c>
      <c r="O838" s="25">
        <f t="shared" si="126"/>
        <v>5</v>
      </c>
      <c r="P838" s="25">
        <f t="shared" si="125"/>
        <v>2017</v>
      </c>
      <c r="Q838" s="25">
        <v>14</v>
      </c>
    </row>
    <row r="839" spans="13:17" x14ac:dyDescent="0.25">
      <c r="M839" s="38">
        <f t="shared" si="128"/>
        <v>42833</v>
      </c>
      <c r="N839" s="25">
        <f t="shared" si="127"/>
        <v>234</v>
      </c>
      <c r="O839" s="25">
        <f t="shared" si="126"/>
        <v>6</v>
      </c>
      <c r="P839" s="25">
        <f t="shared" si="125"/>
        <v>2017</v>
      </c>
      <c r="Q839" s="25">
        <v>14</v>
      </c>
    </row>
    <row r="840" spans="13:17" x14ac:dyDescent="0.25">
      <c r="M840" s="38">
        <f t="shared" si="128"/>
        <v>42834</v>
      </c>
      <c r="N840" s="25">
        <f t="shared" si="127"/>
        <v>231</v>
      </c>
      <c r="O840" s="25">
        <f t="shared" si="126"/>
        <v>7</v>
      </c>
      <c r="P840" s="25">
        <f t="shared" si="125"/>
        <v>2017</v>
      </c>
      <c r="Q840" s="25">
        <v>14</v>
      </c>
    </row>
    <row r="841" spans="13:17" x14ac:dyDescent="0.25">
      <c r="M841" s="38">
        <f t="shared" si="128"/>
        <v>42835</v>
      </c>
      <c r="N841" s="25">
        <f t="shared" si="127"/>
        <v>224</v>
      </c>
      <c r="O841" s="25">
        <f t="shared" si="126"/>
        <v>1</v>
      </c>
      <c r="P841" s="25">
        <f t="shared" ref="P841:P904" si="129">IF(O841=1,YEAR($M844),P840)</f>
        <v>2017</v>
      </c>
      <c r="Q841" s="25">
        <v>15</v>
      </c>
    </row>
    <row r="842" spans="13:17" x14ac:dyDescent="0.25">
      <c r="M842" s="38">
        <f t="shared" si="128"/>
        <v>42836</v>
      </c>
      <c r="N842" s="25">
        <f t="shared" si="127"/>
        <v>234</v>
      </c>
      <c r="O842" s="25">
        <f t="shared" ref="O842:O905" si="130">MOD(O841,7)+1</f>
        <v>2</v>
      </c>
      <c r="P842" s="25">
        <f t="shared" si="129"/>
        <v>2017</v>
      </c>
      <c r="Q842" s="25">
        <v>15</v>
      </c>
    </row>
    <row r="843" spans="13:17" x14ac:dyDescent="0.25">
      <c r="M843" s="38">
        <f t="shared" si="128"/>
        <v>42837</v>
      </c>
      <c r="N843" s="25">
        <f t="shared" ref="N843:N906" si="131">VLOOKUP(DATE(2020,MONTH($M843),DAY($M843)),$A$8:$K$374,YEAR($M843)-2010,FALSE)</f>
        <v>264</v>
      </c>
      <c r="O843" s="25">
        <f t="shared" si="130"/>
        <v>3</v>
      </c>
      <c r="P843" s="25">
        <f t="shared" si="129"/>
        <v>2017</v>
      </c>
      <c r="Q843" s="25">
        <v>15</v>
      </c>
    </row>
    <row r="844" spans="13:17" x14ac:dyDescent="0.25">
      <c r="M844" s="38">
        <f t="shared" si="128"/>
        <v>42838</v>
      </c>
      <c r="N844" s="25">
        <f t="shared" si="131"/>
        <v>270</v>
      </c>
      <c r="O844" s="25">
        <f t="shared" si="130"/>
        <v>4</v>
      </c>
      <c r="P844" s="25">
        <f t="shared" si="129"/>
        <v>2017</v>
      </c>
      <c r="Q844" s="25">
        <v>15</v>
      </c>
    </row>
    <row r="845" spans="13:17" x14ac:dyDescent="0.25">
      <c r="M845" s="38">
        <f t="shared" ref="M845:M908" si="132">M844+1</f>
        <v>42839</v>
      </c>
      <c r="N845" s="25">
        <f t="shared" si="131"/>
        <v>246</v>
      </c>
      <c r="O845" s="25">
        <f t="shared" si="130"/>
        <v>5</v>
      </c>
      <c r="P845" s="25">
        <f t="shared" si="129"/>
        <v>2017</v>
      </c>
      <c r="Q845" s="25">
        <v>15</v>
      </c>
    </row>
    <row r="846" spans="13:17" x14ac:dyDescent="0.25">
      <c r="M846" s="38">
        <f t="shared" si="132"/>
        <v>42840</v>
      </c>
      <c r="N846" s="25">
        <f t="shared" si="131"/>
        <v>225</v>
      </c>
      <c r="O846" s="25">
        <f t="shared" si="130"/>
        <v>6</v>
      </c>
      <c r="P846" s="25">
        <f t="shared" si="129"/>
        <v>2017</v>
      </c>
      <c r="Q846" s="25">
        <v>15</v>
      </c>
    </row>
    <row r="847" spans="13:17" x14ac:dyDescent="0.25">
      <c r="M847" s="38">
        <f t="shared" si="132"/>
        <v>42841</v>
      </c>
      <c r="N847" s="25">
        <f t="shared" si="131"/>
        <v>256</v>
      </c>
      <c r="O847" s="25">
        <f t="shared" si="130"/>
        <v>7</v>
      </c>
      <c r="P847" s="25">
        <f t="shared" si="129"/>
        <v>2017</v>
      </c>
      <c r="Q847" s="25">
        <v>15</v>
      </c>
    </row>
    <row r="848" spans="13:17" x14ac:dyDescent="0.25">
      <c r="M848" s="38">
        <f t="shared" si="132"/>
        <v>42842</v>
      </c>
      <c r="N848" s="25">
        <f t="shared" si="131"/>
        <v>250</v>
      </c>
      <c r="O848" s="25">
        <f t="shared" si="130"/>
        <v>1</v>
      </c>
      <c r="P848" s="25">
        <f t="shared" si="129"/>
        <v>2017</v>
      </c>
      <c r="Q848" s="25">
        <v>16</v>
      </c>
    </row>
    <row r="849" spans="13:17" x14ac:dyDescent="0.25">
      <c r="M849" s="38">
        <f t="shared" si="132"/>
        <v>42843</v>
      </c>
      <c r="N849" s="25">
        <f t="shared" si="131"/>
        <v>219</v>
      </c>
      <c r="O849" s="25">
        <f t="shared" si="130"/>
        <v>2</v>
      </c>
      <c r="P849" s="25">
        <f t="shared" si="129"/>
        <v>2017</v>
      </c>
      <c r="Q849" s="25">
        <v>16</v>
      </c>
    </row>
    <row r="850" spans="13:17" x14ac:dyDescent="0.25">
      <c r="M850" s="38">
        <f t="shared" si="132"/>
        <v>42844</v>
      </c>
      <c r="N850" s="25">
        <f t="shared" si="131"/>
        <v>224</v>
      </c>
      <c r="O850" s="25">
        <f t="shared" si="130"/>
        <v>3</v>
      </c>
      <c r="P850" s="25">
        <f t="shared" si="129"/>
        <v>2017</v>
      </c>
      <c r="Q850" s="25">
        <v>16</v>
      </c>
    </row>
    <row r="851" spans="13:17" x14ac:dyDescent="0.25">
      <c r="M851" s="38">
        <f t="shared" si="132"/>
        <v>42845</v>
      </c>
      <c r="N851" s="25">
        <f t="shared" si="131"/>
        <v>264</v>
      </c>
      <c r="O851" s="25">
        <f t="shared" si="130"/>
        <v>4</v>
      </c>
      <c r="P851" s="25">
        <f t="shared" si="129"/>
        <v>2017</v>
      </c>
      <c r="Q851" s="25">
        <v>16</v>
      </c>
    </row>
    <row r="852" spans="13:17" x14ac:dyDescent="0.25">
      <c r="M852" s="38">
        <f t="shared" si="132"/>
        <v>42846</v>
      </c>
      <c r="N852" s="25">
        <f t="shared" si="131"/>
        <v>288</v>
      </c>
      <c r="O852" s="25">
        <f t="shared" si="130"/>
        <v>5</v>
      </c>
      <c r="P852" s="25">
        <f t="shared" si="129"/>
        <v>2017</v>
      </c>
      <c r="Q852" s="25">
        <v>16</v>
      </c>
    </row>
    <row r="853" spans="13:17" x14ac:dyDescent="0.25">
      <c r="M853" s="38">
        <f t="shared" si="132"/>
        <v>42847</v>
      </c>
      <c r="N853" s="25">
        <f t="shared" si="131"/>
        <v>264</v>
      </c>
      <c r="O853" s="25">
        <f t="shared" si="130"/>
        <v>6</v>
      </c>
      <c r="P853" s="25">
        <f t="shared" si="129"/>
        <v>2017</v>
      </c>
      <c r="Q853" s="25">
        <v>16</v>
      </c>
    </row>
    <row r="854" spans="13:17" x14ac:dyDescent="0.25">
      <c r="M854" s="38">
        <f t="shared" si="132"/>
        <v>42848</v>
      </c>
      <c r="N854" s="25">
        <f t="shared" si="131"/>
        <v>259</v>
      </c>
      <c r="O854" s="25">
        <f t="shared" si="130"/>
        <v>7</v>
      </c>
      <c r="P854" s="25">
        <f t="shared" si="129"/>
        <v>2017</v>
      </c>
      <c r="Q854" s="25">
        <v>16</v>
      </c>
    </row>
    <row r="855" spans="13:17" x14ac:dyDescent="0.25">
      <c r="M855" s="38">
        <f t="shared" si="132"/>
        <v>42849</v>
      </c>
      <c r="N855" s="25">
        <f t="shared" si="131"/>
        <v>257</v>
      </c>
      <c r="O855" s="25">
        <f t="shared" si="130"/>
        <v>1</v>
      </c>
      <c r="P855" s="25">
        <f t="shared" si="129"/>
        <v>2017</v>
      </c>
      <c r="Q855" s="25">
        <v>17</v>
      </c>
    </row>
    <row r="856" spans="13:17" x14ac:dyDescent="0.25">
      <c r="M856" s="38">
        <f t="shared" si="132"/>
        <v>42850</v>
      </c>
      <c r="N856" s="25">
        <f t="shared" si="131"/>
        <v>272</v>
      </c>
      <c r="O856" s="25">
        <f t="shared" si="130"/>
        <v>2</v>
      </c>
      <c r="P856" s="25">
        <f t="shared" si="129"/>
        <v>2017</v>
      </c>
      <c r="Q856" s="25">
        <v>17</v>
      </c>
    </row>
    <row r="857" spans="13:17" x14ac:dyDescent="0.25">
      <c r="M857" s="38">
        <f t="shared" si="132"/>
        <v>42851</v>
      </c>
      <c r="N857" s="25">
        <f t="shared" si="131"/>
        <v>247</v>
      </c>
      <c r="O857" s="25">
        <f t="shared" si="130"/>
        <v>3</v>
      </c>
      <c r="P857" s="25">
        <f t="shared" si="129"/>
        <v>2017</v>
      </c>
      <c r="Q857" s="25">
        <v>17</v>
      </c>
    </row>
    <row r="858" spans="13:17" x14ac:dyDescent="0.25">
      <c r="M858" s="38">
        <f t="shared" si="132"/>
        <v>42852</v>
      </c>
      <c r="N858" s="25">
        <f t="shared" si="131"/>
        <v>265</v>
      </c>
      <c r="O858" s="25">
        <f t="shared" si="130"/>
        <v>4</v>
      </c>
      <c r="P858" s="25">
        <f t="shared" si="129"/>
        <v>2017</v>
      </c>
      <c r="Q858" s="25">
        <v>17</v>
      </c>
    </row>
    <row r="859" spans="13:17" x14ac:dyDescent="0.25">
      <c r="M859" s="38">
        <f t="shared" si="132"/>
        <v>42853</v>
      </c>
      <c r="N859" s="25">
        <f t="shared" si="131"/>
        <v>232</v>
      </c>
      <c r="O859" s="25">
        <f t="shared" si="130"/>
        <v>5</v>
      </c>
      <c r="P859" s="25">
        <f t="shared" si="129"/>
        <v>2017</v>
      </c>
      <c r="Q859" s="25">
        <v>17</v>
      </c>
    </row>
    <row r="860" spans="13:17" x14ac:dyDescent="0.25">
      <c r="M860" s="38">
        <f t="shared" si="132"/>
        <v>42854</v>
      </c>
      <c r="N860" s="25">
        <f t="shared" si="131"/>
        <v>270</v>
      </c>
      <c r="O860" s="25">
        <f t="shared" si="130"/>
        <v>6</v>
      </c>
      <c r="P860" s="25">
        <f t="shared" si="129"/>
        <v>2017</v>
      </c>
      <c r="Q860" s="25">
        <v>17</v>
      </c>
    </row>
    <row r="861" spans="13:17" x14ac:dyDescent="0.25">
      <c r="M861" s="38">
        <f t="shared" si="132"/>
        <v>42855</v>
      </c>
      <c r="N861" s="25">
        <f t="shared" si="131"/>
        <v>229</v>
      </c>
      <c r="O861" s="25">
        <f t="shared" si="130"/>
        <v>7</v>
      </c>
      <c r="P861" s="25">
        <f t="shared" si="129"/>
        <v>2017</v>
      </c>
      <c r="Q861" s="25">
        <v>17</v>
      </c>
    </row>
    <row r="862" spans="13:17" x14ac:dyDescent="0.25">
      <c r="M862" s="38">
        <f t="shared" si="132"/>
        <v>42856</v>
      </c>
      <c r="N862" s="25">
        <f t="shared" si="131"/>
        <v>235</v>
      </c>
      <c r="O862" s="25">
        <f t="shared" si="130"/>
        <v>1</v>
      </c>
      <c r="P862" s="25">
        <f t="shared" si="129"/>
        <v>2017</v>
      </c>
      <c r="Q862" s="25">
        <v>18</v>
      </c>
    </row>
    <row r="863" spans="13:17" x14ac:dyDescent="0.25">
      <c r="M863" s="38">
        <f t="shared" si="132"/>
        <v>42857</v>
      </c>
      <c r="N863" s="25">
        <f t="shared" si="131"/>
        <v>233</v>
      </c>
      <c r="O863" s="25">
        <f t="shared" si="130"/>
        <v>2</v>
      </c>
      <c r="P863" s="25">
        <f t="shared" si="129"/>
        <v>2017</v>
      </c>
      <c r="Q863" s="25">
        <v>18</v>
      </c>
    </row>
    <row r="864" spans="13:17" x14ac:dyDescent="0.25">
      <c r="M864" s="38">
        <f t="shared" si="132"/>
        <v>42858</v>
      </c>
      <c r="N864" s="25">
        <f t="shared" si="131"/>
        <v>254</v>
      </c>
      <c r="O864" s="25">
        <f t="shared" si="130"/>
        <v>3</v>
      </c>
      <c r="P864" s="25">
        <f t="shared" si="129"/>
        <v>2017</v>
      </c>
      <c r="Q864" s="25">
        <v>18</v>
      </c>
    </row>
    <row r="865" spans="13:17" x14ac:dyDescent="0.25">
      <c r="M865" s="38">
        <f t="shared" si="132"/>
        <v>42859</v>
      </c>
      <c r="N865" s="25">
        <f t="shared" si="131"/>
        <v>273</v>
      </c>
      <c r="O865" s="25">
        <f t="shared" si="130"/>
        <v>4</v>
      </c>
      <c r="P865" s="25">
        <f t="shared" si="129"/>
        <v>2017</v>
      </c>
      <c r="Q865" s="25">
        <v>18</v>
      </c>
    </row>
    <row r="866" spans="13:17" x14ac:dyDescent="0.25">
      <c r="M866" s="38">
        <f t="shared" si="132"/>
        <v>42860</v>
      </c>
      <c r="N866" s="25">
        <f t="shared" si="131"/>
        <v>227</v>
      </c>
      <c r="O866" s="25">
        <f t="shared" si="130"/>
        <v>5</v>
      </c>
      <c r="P866" s="25">
        <f t="shared" si="129"/>
        <v>2017</v>
      </c>
      <c r="Q866" s="25">
        <v>18</v>
      </c>
    </row>
    <row r="867" spans="13:17" x14ac:dyDescent="0.25">
      <c r="M867" s="38">
        <f t="shared" si="132"/>
        <v>42861</v>
      </c>
      <c r="N867" s="25">
        <f t="shared" si="131"/>
        <v>228</v>
      </c>
      <c r="O867" s="25">
        <f t="shared" si="130"/>
        <v>6</v>
      </c>
      <c r="P867" s="25">
        <f t="shared" si="129"/>
        <v>2017</v>
      </c>
      <c r="Q867" s="25">
        <v>18</v>
      </c>
    </row>
    <row r="868" spans="13:17" x14ac:dyDescent="0.25">
      <c r="M868" s="38">
        <f t="shared" si="132"/>
        <v>42862</v>
      </c>
      <c r="N868" s="25">
        <f t="shared" si="131"/>
        <v>246</v>
      </c>
      <c r="O868" s="25">
        <f t="shared" si="130"/>
        <v>7</v>
      </c>
      <c r="P868" s="25">
        <f t="shared" si="129"/>
        <v>2017</v>
      </c>
      <c r="Q868" s="25">
        <v>18</v>
      </c>
    </row>
    <row r="869" spans="13:17" x14ac:dyDescent="0.25">
      <c r="M869" s="38">
        <f t="shared" si="132"/>
        <v>42863</v>
      </c>
      <c r="N869" s="25">
        <f t="shared" si="131"/>
        <v>228</v>
      </c>
      <c r="O869" s="25">
        <f t="shared" si="130"/>
        <v>1</v>
      </c>
      <c r="P869" s="25">
        <f t="shared" si="129"/>
        <v>2017</v>
      </c>
      <c r="Q869" s="25">
        <v>19</v>
      </c>
    </row>
    <row r="870" spans="13:17" x14ac:dyDescent="0.25">
      <c r="M870" s="38">
        <f t="shared" si="132"/>
        <v>42864</v>
      </c>
      <c r="N870" s="25">
        <f t="shared" si="131"/>
        <v>261</v>
      </c>
      <c r="O870" s="25">
        <f t="shared" si="130"/>
        <v>2</v>
      </c>
      <c r="P870" s="25">
        <f t="shared" si="129"/>
        <v>2017</v>
      </c>
      <c r="Q870" s="25">
        <v>19</v>
      </c>
    </row>
    <row r="871" spans="13:17" x14ac:dyDescent="0.25">
      <c r="M871" s="38">
        <f t="shared" si="132"/>
        <v>42865</v>
      </c>
      <c r="N871" s="25">
        <f t="shared" si="131"/>
        <v>235</v>
      </c>
      <c r="O871" s="25">
        <f t="shared" si="130"/>
        <v>3</v>
      </c>
      <c r="P871" s="25">
        <f t="shared" si="129"/>
        <v>2017</v>
      </c>
      <c r="Q871" s="25">
        <v>19</v>
      </c>
    </row>
    <row r="872" spans="13:17" x14ac:dyDescent="0.25">
      <c r="M872" s="38">
        <f t="shared" si="132"/>
        <v>42866</v>
      </c>
      <c r="N872" s="25">
        <f t="shared" si="131"/>
        <v>279</v>
      </c>
      <c r="O872" s="25">
        <f t="shared" si="130"/>
        <v>4</v>
      </c>
      <c r="P872" s="25">
        <f t="shared" si="129"/>
        <v>2017</v>
      </c>
      <c r="Q872" s="25">
        <v>19</v>
      </c>
    </row>
    <row r="873" spans="13:17" x14ac:dyDescent="0.25">
      <c r="M873" s="38">
        <f t="shared" si="132"/>
        <v>42867</v>
      </c>
      <c r="N873" s="25">
        <f t="shared" si="131"/>
        <v>235</v>
      </c>
      <c r="O873" s="25">
        <f t="shared" si="130"/>
        <v>5</v>
      </c>
      <c r="P873" s="25">
        <f t="shared" si="129"/>
        <v>2017</v>
      </c>
      <c r="Q873" s="25">
        <v>19</v>
      </c>
    </row>
    <row r="874" spans="13:17" x14ac:dyDescent="0.25">
      <c r="M874" s="38">
        <f t="shared" si="132"/>
        <v>42868</v>
      </c>
      <c r="N874" s="25">
        <f t="shared" si="131"/>
        <v>257</v>
      </c>
      <c r="O874" s="25">
        <f t="shared" si="130"/>
        <v>6</v>
      </c>
      <c r="P874" s="25">
        <f t="shared" si="129"/>
        <v>2017</v>
      </c>
      <c r="Q874" s="25">
        <v>19</v>
      </c>
    </row>
    <row r="875" spans="13:17" x14ac:dyDescent="0.25">
      <c r="M875" s="38">
        <f t="shared" si="132"/>
        <v>42869</v>
      </c>
      <c r="N875" s="25">
        <f t="shared" si="131"/>
        <v>229</v>
      </c>
      <c r="O875" s="25">
        <f t="shared" si="130"/>
        <v>7</v>
      </c>
      <c r="P875" s="25">
        <f t="shared" si="129"/>
        <v>2017</v>
      </c>
      <c r="Q875" s="25">
        <v>19</v>
      </c>
    </row>
    <row r="876" spans="13:17" x14ac:dyDescent="0.25">
      <c r="M876" s="38">
        <f t="shared" si="132"/>
        <v>42870</v>
      </c>
      <c r="N876" s="25">
        <f t="shared" si="131"/>
        <v>224</v>
      </c>
      <c r="O876" s="25">
        <f t="shared" si="130"/>
        <v>1</v>
      </c>
      <c r="P876" s="25">
        <f t="shared" si="129"/>
        <v>2017</v>
      </c>
      <c r="Q876" s="25">
        <v>20</v>
      </c>
    </row>
    <row r="877" spans="13:17" x14ac:dyDescent="0.25">
      <c r="M877" s="38">
        <f t="shared" si="132"/>
        <v>42871</v>
      </c>
      <c r="N877" s="25">
        <f t="shared" si="131"/>
        <v>220</v>
      </c>
      <c r="O877" s="25">
        <f t="shared" si="130"/>
        <v>2</v>
      </c>
      <c r="P877" s="25">
        <f t="shared" si="129"/>
        <v>2017</v>
      </c>
      <c r="Q877" s="25">
        <v>20</v>
      </c>
    </row>
    <row r="878" spans="13:17" x14ac:dyDescent="0.25">
      <c r="M878" s="38">
        <f t="shared" si="132"/>
        <v>42872</v>
      </c>
      <c r="N878" s="25">
        <f t="shared" si="131"/>
        <v>225</v>
      </c>
      <c r="O878" s="25">
        <f t="shared" si="130"/>
        <v>3</v>
      </c>
      <c r="P878" s="25">
        <f t="shared" si="129"/>
        <v>2017</v>
      </c>
      <c r="Q878" s="25">
        <v>20</v>
      </c>
    </row>
    <row r="879" spans="13:17" x14ac:dyDescent="0.25">
      <c r="M879" s="38">
        <f t="shared" si="132"/>
        <v>42873</v>
      </c>
      <c r="N879" s="25">
        <f t="shared" si="131"/>
        <v>243</v>
      </c>
      <c r="O879" s="25">
        <f t="shared" si="130"/>
        <v>4</v>
      </c>
      <c r="P879" s="25">
        <f t="shared" si="129"/>
        <v>2017</v>
      </c>
      <c r="Q879" s="25">
        <v>20</v>
      </c>
    </row>
    <row r="880" spans="13:17" x14ac:dyDescent="0.25">
      <c r="M880" s="38">
        <f t="shared" si="132"/>
        <v>42874</v>
      </c>
      <c r="N880" s="25">
        <f t="shared" si="131"/>
        <v>231</v>
      </c>
      <c r="O880" s="25">
        <f t="shared" si="130"/>
        <v>5</v>
      </c>
      <c r="P880" s="25">
        <f t="shared" si="129"/>
        <v>2017</v>
      </c>
      <c r="Q880" s="25">
        <v>20</v>
      </c>
    </row>
    <row r="881" spans="13:17" x14ac:dyDescent="0.25">
      <c r="M881" s="38">
        <f t="shared" si="132"/>
        <v>42875</v>
      </c>
      <c r="N881" s="25">
        <f t="shared" si="131"/>
        <v>254</v>
      </c>
      <c r="O881" s="25">
        <f t="shared" si="130"/>
        <v>6</v>
      </c>
      <c r="P881" s="25">
        <f t="shared" si="129"/>
        <v>2017</v>
      </c>
      <c r="Q881" s="25">
        <v>20</v>
      </c>
    </row>
    <row r="882" spans="13:17" x14ac:dyDescent="0.25">
      <c r="M882" s="38">
        <f t="shared" si="132"/>
        <v>42876</v>
      </c>
      <c r="N882" s="25">
        <f t="shared" si="131"/>
        <v>187</v>
      </c>
      <c r="O882" s="25">
        <f t="shared" si="130"/>
        <v>7</v>
      </c>
      <c r="P882" s="25">
        <f t="shared" si="129"/>
        <v>2017</v>
      </c>
      <c r="Q882" s="25">
        <v>20</v>
      </c>
    </row>
    <row r="883" spans="13:17" x14ac:dyDescent="0.25">
      <c r="M883" s="38">
        <f t="shared" si="132"/>
        <v>42877</v>
      </c>
      <c r="N883" s="25">
        <f t="shared" si="131"/>
        <v>220</v>
      </c>
      <c r="O883" s="25">
        <f t="shared" si="130"/>
        <v>1</v>
      </c>
      <c r="P883" s="25">
        <f t="shared" si="129"/>
        <v>2017</v>
      </c>
      <c r="Q883" s="25">
        <v>21</v>
      </c>
    </row>
    <row r="884" spans="13:17" x14ac:dyDescent="0.25">
      <c r="M884" s="38">
        <f t="shared" si="132"/>
        <v>42878</v>
      </c>
      <c r="N884" s="25">
        <f t="shared" si="131"/>
        <v>232</v>
      </c>
      <c r="O884" s="25">
        <f t="shared" si="130"/>
        <v>2</v>
      </c>
      <c r="P884" s="25">
        <f t="shared" si="129"/>
        <v>2017</v>
      </c>
      <c r="Q884" s="25">
        <v>21</v>
      </c>
    </row>
    <row r="885" spans="13:17" x14ac:dyDescent="0.25">
      <c r="M885" s="38">
        <f t="shared" si="132"/>
        <v>42879</v>
      </c>
      <c r="N885" s="25">
        <f t="shared" si="131"/>
        <v>251</v>
      </c>
      <c r="O885" s="25">
        <f t="shared" si="130"/>
        <v>3</v>
      </c>
      <c r="P885" s="25">
        <f t="shared" si="129"/>
        <v>2017</v>
      </c>
      <c r="Q885" s="25">
        <v>21</v>
      </c>
    </row>
    <row r="886" spans="13:17" x14ac:dyDescent="0.25">
      <c r="M886" s="38">
        <f t="shared" si="132"/>
        <v>42880</v>
      </c>
      <c r="N886" s="25">
        <f t="shared" si="131"/>
        <v>226</v>
      </c>
      <c r="O886" s="25">
        <f t="shared" si="130"/>
        <v>4</v>
      </c>
      <c r="P886" s="25">
        <f t="shared" si="129"/>
        <v>2017</v>
      </c>
      <c r="Q886" s="25">
        <v>21</v>
      </c>
    </row>
    <row r="887" spans="13:17" x14ac:dyDescent="0.25">
      <c r="M887" s="38">
        <f t="shared" si="132"/>
        <v>42881</v>
      </c>
      <c r="N887" s="25">
        <f t="shared" si="131"/>
        <v>245</v>
      </c>
      <c r="O887" s="25">
        <f t="shared" si="130"/>
        <v>5</v>
      </c>
      <c r="P887" s="25">
        <f t="shared" si="129"/>
        <v>2017</v>
      </c>
      <c r="Q887" s="25">
        <v>21</v>
      </c>
    </row>
    <row r="888" spans="13:17" x14ac:dyDescent="0.25">
      <c r="M888" s="38">
        <f t="shared" si="132"/>
        <v>42882</v>
      </c>
      <c r="N888" s="25">
        <f t="shared" si="131"/>
        <v>224</v>
      </c>
      <c r="O888" s="25">
        <f t="shared" si="130"/>
        <v>6</v>
      </c>
      <c r="P888" s="25">
        <f t="shared" si="129"/>
        <v>2017</v>
      </c>
      <c r="Q888" s="25">
        <v>21</v>
      </c>
    </row>
    <row r="889" spans="13:17" x14ac:dyDescent="0.25">
      <c r="M889" s="38">
        <f t="shared" si="132"/>
        <v>42883</v>
      </c>
      <c r="N889" s="25">
        <f t="shared" si="131"/>
        <v>248</v>
      </c>
      <c r="O889" s="25">
        <f t="shared" si="130"/>
        <v>7</v>
      </c>
      <c r="P889" s="25">
        <f t="shared" si="129"/>
        <v>2017</v>
      </c>
      <c r="Q889" s="25">
        <v>21</v>
      </c>
    </row>
    <row r="890" spans="13:17" x14ac:dyDescent="0.25">
      <c r="M890" s="38">
        <f t="shared" si="132"/>
        <v>42884</v>
      </c>
      <c r="N890" s="25">
        <f t="shared" si="131"/>
        <v>218</v>
      </c>
      <c r="O890" s="25">
        <f t="shared" si="130"/>
        <v>1</v>
      </c>
      <c r="P890" s="25">
        <f t="shared" si="129"/>
        <v>2017</v>
      </c>
      <c r="Q890" s="25">
        <v>22</v>
      </c>
    </row>
    <row r="891" spans="13:17" x14ac:dyDescent="0.25">
      <c r="M891" s="38">
        <f t="shared" si="132"/>
        <v>42885</v>
      </c>
      <c r="N891" s="25">
        <f t="shared" si="131"/>
        <v>235</v>
      </c>
      <c r="O891" s="25">
        <f t="shared" si="130"/>
        <v>2</v>
      </c>
      <c r="P891" s="25">
        <f t="shared" si="129"/>
        <v>2017</v>
      </c>
      <c r="Q891" s="25">
        <v>22</v>
      </c>
    </row>
    <row r="892" spans="13:17" x14ac:dyDescent="0.25">
      <c r="M892" s="38">
        <f t="shared" si="132"/>
        <v>42886</v>
      </c>
      <c r="N892" s="25">
        <f t="shared" si="131"/>
        <v>229</v>
      </c>
      <c r="O892" s="25">
        <f t="shared" si="130"/>
        <v>3</v>
      </c>
      <c r="P892" s="25">
        <f t="shared" si="129"/>
        <v>2017</v>
      </c>
      <c r="Q892" s="25">
        <v>22</v>
      </c>
    </row>
    <row r="893" spans="13:17" x14ac:dyDescent="0.25">
      <c r="M893" s="38">
        <f t="shared" si="132"/>
        <v>42887</v>
      </c>
      <c r="N893" s="25">
        <f t="shared" si="131"/>
        <v>220</v>
      </c>
      <c r="O893" s="25">
        <f t="shared" si="130"/>
        <v>4</v>
      </c>
      <c r="P893" s="25">
        <f t="shared" si="129"/>
        <v>2017</v>
      </c>
      <c r="Q893" s="25">
        <v>22</v>
      </c>
    </row>
    <row r="894" spans="13:17" x14ac:dyDescent="0.25">
      <c r="M894" s="38">
        <f t="shared" si="132"/>
        <v>42888</v>
      </c>
      <c r="N894" s="25">
        <f t="shared" si="131"/>
        <v>230</v>
      </c>
      <c r="O894" s="25">
        <f t="shared" si="130"/>
        <v>5</v>
      </c>
      <c r="P894" s="25">
        <f t="shared" si="129"/>
        <v>2017</v>
      </c>
      <c r="Q894" s="25">
        <v>22</v>
      </c>
    </row>
    <row r="895" spans="13:17" x14ac:dyDescent="0.25">
      <c r="M895" s="38">
        <f t="shared" si="132"/>
        <v>42889</v>
      </c>
      <c r="N895" s="25">
        <f t="shared" si="131"/>
        <v>260</v>
      </c>
      <c r="O895" s="25">
        <f t="shared" si="130"/>
        <v>6</v>
      </c>
      <c r="P895" s="25">
        <f t="shared" si="129"/>
        <v>2017</v>
      </c>
      <c r="Q895" s="25">
        <v>22</v>
      </c>
    </row>
    <row r="896" spans="13:17" x14ac:dyDescent="0.25">
      <c r="M896" s="38">
        <f t="shared" si="132"/>
        <v>42890</v>
      </c>
      <c r="N896" s="25">
        <f t="shared" si="131"/>
        <v>228</v>
      </c>
      <c r="O896" s="25">
        <f t="shared" si="130"/>
        <v>7</v>
      </c>
      <c r="P896" s="25">
        <f t="shared" si="129"/>
        <v>2017</v>
      </c>
      <c r="Q896" s="25">
        <v>22</v>
      </c>
    </row>
    <row r="897" spans="13:17" x14ac:dyDescent="0.25">
      <c r="M897" s="38">
        <f t="shared" si="132"/>
        <v>42891</v>
      </c>
      <c r="N897" s="25">
        <f t="shared" si="131"/>
        <v>237</v>
      </c>
      <c r="O897" s="25">
        <f t="shared" si="130"/>
        <v>1</v>
      </c>
      <c r="P897" s="25">
        <f t="shared" si="129"/>
        <v>2017</v>
      </c>
      <c r="Q897" s="25">
        <v>23</v>
      </c>
    </row>
    <row r="898" spans="13:17" x14ac:dyDescent="0.25">
      <c r="M898" s="38">
        <f t="shared" si="132"/>
        <v>42892</v>
      </c>
      <c r="N898" s="25">
        <f t="shared" si="131"/>
        <v>207</v>
      </c>
      <c r="O898" s="25">
        <f t="shared" si="130"/>
        <v>2</v>
      </c>
      <c r="P898" s="25">
        <f t="shared" si="129"/>
        <v>2017</v>
      </c>
      <c r="Q898" s="25">
        <v>23</v>
      </c>
    </row>
    <row r="899" spans="13:17" x14ac:dyDescent="0.25">
      <c r="M899" s="38">
        <f t="shared" si="132"/>
        <v>42893</v>
      </c>
      <c r="N899" s="25">
        <f t="shared" si="131"/>
        <v>219</v>
      </c>
      <c r="O899" s="25">
        <f t="shared" si="130"/>
        <v>3</v>
      </c>
      <c r="P899" s="25">
        <f t="shared" si="129"/>
        <v>2017</v>
      </c>
      <c r="Q899" s="25">
        <v>23</v>
      </c>
    </row>
    <row r="900" spans="13:17" x14ac:dyDescent="0.25">
      <c r="M900" s="38">
        <f t="shared" si="132"/>
        <v>42894</v>
      </c>
      <c r="N900" s="25">
        <f t="shared" si="131"/>
        <v>215</v>
      </c>
      <c r="O900" s="25">
        <f t="shared" si="130"/>
        <v>4</v>
      </c>
      <c r="P900" s="25">
        <f t="shared" si="129"/>
        <v>2017</v>
      </c>
      <c r="Q900" s="25">
        <v>23</v>
      </c>
    </row>
    <row r="901" spans="13:17" x14ac:dyDescent="0.25">
      <c r="M901" s="38">
        <f t="shared" si="132"/>
        <v>42895</v>
      </c>
      <c r="N901" s="25">
        <f t="shared" si="131"/>
        <v>244</v>
      </c>
      <c r="O901" s="25">
        <f t="shared" si="130"/>
        <v>5</v>
      </c>
      <c r="P901" s="25">
        <f t="shared" si="129"/>
        <v>2017</v>
      </c>
      <c r="Q901" s="25">
        <v>23</v>
      </c>
    </row>
    <row r="902" spans="13:17" x14ac:dyDescent="0.25">
      <c r="M902" s="38">
        <f t="shared" si="132"/>
        <v>42896</v>
      </c>
      <c r="N902" s="25">
        <f t="shared" si="131"/>
        <v>224</v>
      </c>
      <c r="O902" s="25">
        <f t="shared" si="130"/>
        <v>6</v>
      </c>
      <c r="P902" s="25">
        <f t="shared" si="129"/>
        <v>2017</v>
      </c>
      <c r="Q902" s="25">
        <v>23</v>
      </c>
    </row>
    <row r="903" spans="13:17" x14ac:dyDescent="0.25">
      <c r="M903" s="38">
        <f t="shared" si="132"/>
        <v>42897</v>
      </c>
      <c r="N903" s="25">
        <f t="shared" si="131"/>
        <v>203</v>
      </c>
      <c r="O903" s="25">
        <f t="shared" si="130"/>
        <v>7</v>
      </c>
      <c r="P903" s="25">
        <f t="shared" si="129"/>
        <v>2017</v>
      </c>
      <c r="Q903" s="25">
        <v>23</v>
      </c>
    </row>
    <row r="904" spans="13:17" x14ac:dyDescent="0.25">
      <c r="M904" s="38">
        <f t="shared" si="132"/>
        <v>42898</v>
      </c>
      <c r="N904" s="25">
        <f t="shared" si="131"/>
        <v>233</v>
      </c>
      <c r="O904" s="25">
        <f t="shared" si="130"/>
        <v>1</v>
      </c>
      <c r="P904" s="25">
        <f t="shared" si="129"/>
        <v>2017</v>
      </c>
      <c r="Q904" s="25">
        <v>24</v>
      </c>
    </row>
    <row r="905" spans="13:17" x14ac:dyDescent="0.25">
      <c r="M905" s="38">
        <f t="shared" si="132"/>
        <v>42899</v>
      </c>
      <c r="N905" s="25">
        <f t="shared" si="131"/>
        <v>239</v>
      </c>
      <c r="O905" s="25">
        <f t="shared" si="130"/>
        <v>2</v>
      </c>
      <c r="P905" s="25">
        <f t="shared" ref="P905:P968" si="133">IF(O905=1,YEAR($M908),P904)</f>
        <v>2017</v>
      </c>
      <c r="Q905" s="25">
        <v>24</v>
      </c>
    </row>
    <row r="906" spans="13:17" x14ac:dyDescent="0.25">
      <c r="M906" s="38">
        <f t="shared" si="132"/>
        <v>42900</v>
      </c>
      <c r="N906" s="25">
        <f t="shared" si="131"/>
        <v>212</v>
      </c>
      <c r="O906" s="25">
        <f t="shared" ref="O906:O969" si="134">MOD(O905,7)+1</f>
        <v>3</v>
      </c>
      <c r="P906" s="25">
        <f t="shared" si="133"/>
        <v>2017</v>
      </c>
      <c r="Q906" s="25">
        <v>24</v>
      </c>
    </row>
    <row r="907" spans="13:17" x14ac:dyDescent="0.25">
      <c r="M907" s="38">
        <f t="shared" si="132"/>
        <v>42901</v>
      </c>
      <c r="N907" s="25">
        <f t="shared" ref="N907:N970" si="135">VLOOKUP(DATE(2020,MONTH($M907),DAY($M907)),$A$8:$K$374,YEAR($M907)-2010,FALSE)</f>
        <v>220</v>
      </c>
      <c r="O907" s="25">
        <f t="shared" si="134"/>
        <v>4</v>
      </c>
      <c r="P907" s="25">
        <f t="shared" si="133"/>
        <v>2017</v>
      </c>
      <c r="Q907" s="25">
        <v>24</v>
      </c>
    </row>
    <row r="908" spans="13:17" x14ac:dyDescent="0.25">
      <c r="M908" s="38">
        <f t="shared" si="132"/>
        <v>42902</v>
      </c>
      <c r="N908" s="25">
        <f t="shared" si="135"/>
        <v>217</v>
      </c>
      <c r="O908" s="25">
        <f t="shared" si="134"/>
        <v>5</v>
      </c>
      <c r="P908" s="25">
        <f t="shared" si="133"/>
        <v>2017</v>
      </c>
      <c r="Q908" s="25">
        <v>24</v>
      </c>
    </row>
    <row r="909" spans="13:17" x14ac:dyDescent="0.25">
      <c r="M909" s="38">
        <f t="shared" ref="M909:M972" si="136">M908+1</f>
        <v>42903</v>
      </c>
      <c r="N909" s="25">
        <f t="shared" si="135"/>
        <v>240</v>
      </c>
      <c r="O909" s="25">
        <f t="shared" si="134"/>
        <v>6</v>
      </c>
      <c r="P909" s="25">
        <f t="shared" si="133"/>
        <v>2017</v>
      </c>
      <c r="Q909" s="25">
        <v>24</v>
      </c>
    </row>
    <row r="910" spans="13:17" x14ac:dyDescent="0.25">
      <c r="M910" s="38">
        <f t="shared" si="136"/>
        <v>42904</v>
      </c>
      <c r="N910" s="25">
        <f t="shared" si="135"/>
        <v>229</v>
      </c>
      <c r="O910" s="25">
        <f t="shared" si="134"/>
        <v>7</v>
      </c>
      <c r="P910" s="25">
        <f t="shared" si="133"/>
        <v>2017</v>
      </c>
      <c r="Q910" s="25">
        <v>24</v>
      </c>
    </row>
    <row r="911" spans="13:17" x14ac:dyDescent="0.25">
      <c r="M911" s="38">
        <f t="shared" si="136"/>
        <v>42905</v>
      </c>
      <c r="N911" s="25">
        <f t="shared" si="135"/>
        <v>212</v>
      </c>
      <c r="O911" s="25">
        <f t="shared" si="134"/>
        <v>1</v>
      </c>
      <c r="P911" s="25">
        <f t="shared" si="133"/>
        <v>2017</v>
      </c>
      <c r="Q911" s="25">
        <v>25</v>
      </c>
    </row>
    <row r="912" spans="13:17" x14ac:dyDescent="0.25">
      <c r="M912" s="38">
        <f t="shared" si="136"/>
        <v>42906</v>
      </c>
      <c r="N912" s="25">
        <f t="shared" si="135"/>
        <v>189</v>
      </c>
      <c r="O912" s="25">
        <f t="shared" si="134"/>
        <v>2</v>
      </c>
      <c r="P912" s="25">
        <f t="shared" si="133"/>
        <v>2017</v>
      </c>
      <c r="Q912" s="25">
        <v>25</v>
      </c>
    </row>
    <row r="913" spans="13:17" x14ac:dyDescent="0.25">
      <c r="M913" s="38">
        <f t="shared" si="136"/>
        <v>42907</v>
      </c>
      <c r="N913" s="25">
        <f t="shared" si="135"/>
        <v>209</v>
      </c>
      <c r="O913" s="25">
        <f t="shared" si="134"/>
        <v>3</v>
      </c>
      <c r="P913" s="25">
        <f t="shared" si="133"/>
        <v>2017</v>
      </c>
      <c r="Q913" s="25">
        <v>25</v>
      </c>
    </row>
    <row r="914" spans="13:17" x14ac:dyDescent="0.25">
      <c r="M914" s="38">
        <f t="shared" si="136"/>
        <v>42908</v>
      </c>
      <c r="N914" s="25">
        <f t="shared" si="135"/>
        <v>204</v>
      </c>
      <c r="O914" s="25">
        <f t="shared" si="134"/>
        <v>4</v>
      </c>
      <c r="P914" s="25">
        <f t="shared" si="133"/>
        <v>2017</v>
      </c>
      <c r="Q914" s="25">
        <v>25</v>
      </c>
    </row>
    <row r="915" spans="13:17" x14ac:dyDescent="0.25">
      <c r="M915" s="38">
        <f t="shared" si="136"/>
        <v>42909</v>
      </c>
      <c r="N915" s="25">
        <f t="shared" si="135"/>
        <v>227</v>
      </c>
      <c r="O915" s="25">
        <f t="shared" si="134"/>
        <v>5</v>
      </c>
      <c r="P915" s="25">
        <f t="shared" si="133"/>
        <v>2017</v>
      </c>
      <c r="Q915" s="25">
        <v>25</v>
      </c>
    </row>
    <row r="916" spans="13:17" x14ac:dyDescent="0.25">
      <c r="M916" s="38">
        <f t="shared" si="136"/>
        <v>42910</v>
      </c>
      <c r="N916" s="25">
        <f t="shared" si="135"/>
        <v>227</v>
      </c>
      <c r="O916" s="25">
        <f t="shared" si="134"/>
        <v>6</v>
      </c>
      <c r="P916" s="25">
        <f t="shared" si="133"/>
        <v>2017</v>
      </c>
      <c r="Q916" s="25">
        <v>25</v>
      </c>
    </row>
    <row r="917" spans="13:17" x14ac:dyDescent="0.25">
      <c r="M917" s="38">
        <f t="shared" si="136"/>
        <v>42911</v>
      </c>
      <c r="N917" s="25">
        <f t="shared" si="135"/>
        <v>223</v>
      </c>
      <c r="O917" s="25">
        <f t="shared" si="134"/>
        <v>7</v>
      </c>
      <c r="P917" s="25">
        <f t="shared" si="133"/>
        <v>2017</v>
      </c>
      <c r="Q917" s="25">
        <v>25</v>
      </c>
    </row>
    <row r="918" spans="13:17" x14ac:dyDescent="0.25">
      <c r="M918" s="38">
        <f t="shared" si="136"/>
        <v>42912</v>
      </c>
      <c r="N918" s="25">
        <f t="shared" si="135"/>
        <v>224</v>
      </c>
      <c r="O918" s="25">
        <f t="shared" si="134"/>
        <v>1</v>
      </c>
      <c r="P918" s="25">
        <f t="shared" si="133"/>
        <v>2017</v>
      </c>
      <c r="Q918" s="25">
        <v>26</v>
      </c>
    </row>
    <row r="919" spans="13:17" x14ac:dyDescent="0.25">
      <c r="M919" s="38">
        <f t="shared" si="136"/>
        <v>42913</v>
      </c>
      <c r="N919" s="25">
        <f t="shared" si="135"/>
        <v>203</v>
      </c>
      <c r="O919" s="25">
        <f t="shared" si="134"/>
        <v>2</v>
      </c>
      <c r="P919" s="25">
        <f t="shared" si="133"/>
        <v>2017</v>
      </c>
      <c r="Q919" s="25">
        <v>26</v>
      </c>
    </row>
    <row r="920" spans="13:17" x14ac:dyDescent="0.25">
      <c r="M920" s="38">
        <f t="shared" si="136"/>
        <v>42914</v>
      </c>
      <c r="N920" s="25">
        <f t="shared" si="135"/>
        <v>201</v>
      </c>
      <c r="O920" s="25">
        <f t="shared" si="134"/>
        <v>3</v>
      </c>
      <c r="P920" s="25">
        <f t="shared" si="133"/>
        <v>2017</v>
      </c>
      <c r="Q920" s="25">
        <v>26</v>
      </c>
    </row>
    <row r="921" spans="13:17" x14ac:dyDescent="0.25">
      <c r="M921" s="38">
        <f t="shared" si="136"/>
        <v>42915</v>
      </c>
      <c r="N921" s="25">
        <f t="shared" si="135"/>
        <v>221</v>
      </c>
      <c r="O921" s="25">
        <f t="shared" si="134"/>
        <v>4</v>
      </c>
      <c r="P921" s="25">
        <f t="shared" si="133"/>
        <v>2017</v>
      </c>
      <c r="Q921" s="25">
        <v>26</v>
      </c>
    </row>
    <row r="922" spans="13:17" x14ac:dyDescent="0.25">
      <c r="M922" s="38">
        <f t="shared" si="136"/>
        <v>42916</v>
      </c>
      <c r="N922" s="25">
        <f t="shared" si="135"/>
        <v>238</v>
      </c>
      <c r="O922" s="25">
        <f t="shared" si="134"/>
        <v>5</v>
      </c>
      <c r="P922" s="25">
        <f t="shared" si="133"/>
        <v>2017</v>
      </c>
      <c r="Q922" s="25">
        <v>26</v>
      </c>
    </row>
    <row r="923" spans="13:17" x14ac:dyDescent="0.25">
      <c r="M923" s="38">
        <f t="shared" si="136"/>
        <v>42917</v>
      </c>
      <c r="N923" s="25">
        <f t="shared" si="135"/>
        <v>239</v>
      </c>
      <c r="O923" s="25">
        <f t="shared" si="134"/>
        <v>6</v>
      </c>
      <c r="P923" s="25">
        <f t="shared" si="133"/>
        <v>2017</v>
      </c>
      <c r="Q923" s="25">
        <v>26</v>
      </c>
    </row>
    <row r="924" spans="13:17" x14ac:dyDescent="0.25">
      <c r="M924" s="38">
        <f t="shared" si="136"/>
        <v>42918</v>
      </c>
      <c r="N924" s="25">
        <f t="shared" si="135"/>
        <v>261</v>
      </c>
      <c r="O924" s="25">
        <f t="shared" si="134"/>
        <v>7</v>
      </c>
      <c r="P924" s="25">
        <f t="shared" si="133"/>
        <v>2017</v>
      </c>
      <c r="Q924" s="25">
        <v>26</v>
      </c>
    </row>
    <row r="925" spans="13:17" x14ac:dyDescent="0.25">
      <c r="M925" s="38">
        <f t="shared" si="136"/>
        <v>42919</v>
      </c>
      <c r="N925" s="25">
        <f t="shared" si="135"/>
        <v>215</v>
      </c>
      <c r="O925" s="25">
        <f t="shared" si="134"/>
        <v>1</v>
      </c>
      <c r="P925" s="25">
        <f t="shared" si="133"/>
        <v>2017</v>
      </c>
      <c r="Q925" s="25">
        <v>27</v>
      </c>
    </row>
    <row r="926" spans="13:17" x14ac:dyDescent="0.25">
      <c r="M926" s="38">
        <f t="shared" si="136"/>
        <v>42920</v>
      </c>
      <c r="N926" s="25">
        <f t="shared" si="135"/>
        <v>235</v>
      </c>
      <c r="O926" s="25">
        <f t="shared" si="134"/>
        <v>2</v>
      </c>
      <c r="P926" s="25">
        <f t="shared" si="133"/>
        <v>2017</v>
      </c>
      <c r="Q926" s="25">
        <v>27</v>
      </c>
    </row>
    <row r="927" spans="13:17" x14ac:dyDescent="0.25">
      <c r="M927" s="38">
        <f t="shared" si="136"/>
        <v>42921</v>
      </c>
      <c r="N927" s="25">
        <f t="shared" si="135"/>
        <v>219</v>
      </c>
      <c r="O927" s="25">
        <f t="shared" si="134"/>
        <v>3</v>
      </c>
      <c r="P927" s="25">
        <f t="shared" si="133"/>
        <v>2017</v>
      </c>
      <c r="Q927" s="25">
        <v>27</v>
      </c>
    </row>
    <row r="928" spans="13:17" x14ac:dyDescent="0.25">
      <c r="M928" s="38">
        <f t="shared" si="136"/>
        <v>42922</v>
      </c>
      <c r="N928" s="25">
        <f t="shared" si="135"/>
        <v>226</v>
      </c>
      <c r="O928" s="25">
        <f t="shared" si="134"/>
        <v>4</v>
      </c>
      <c r="P928" s="25">
        <f t="shared" si="133"/>
        <v>2017</v>
      </c>
      <c r="Q928" s="25">
        <v>27</v>
      </c>
    </row>
    <row r="929" spans="13:17" x14ac:dyDescent="0.25">
      <c r="M929" s="38">
        <f t="shared" si="136"/>
        <v>42923</v>
      </c>
      <c r="N929" s="25">
        <f t="shared" si="135"/>
        <v>225</v>
      </c>
      <c r="O929" s="25">
        <f t="shared" si="134"/>
        <v>5</v>
      </c>
      <c r="P929" s="25">
        <f t="shared" si="133"/>
        <v>2017</v>
      </c>
      <c r="Q929" s="25">
        <v>27</v>
      </c>
    </row>
    <row r="930" spans="13:17" x14ac:dyDescent="0.25">
      <c r="M930" s="38">
        <f t="shared" si="136"/>
        <v>42924</v>
      </c>
      <c r="N930" s="25">
        <f t="shared" si="135"/>
        <v>220</v>
      </c>
      <c r="O930" s="25">
        <f t="shared" si="134"/>
        <v>6</v>
      </c>
      <c r="P930" s="25">
        <f t="shared" si="133"/>
        <v>2017</v>
      </c>
      <c r="Q930" s="25">
        <v>27</v>
      </c>
    </row>
    <row r="931" spans="13:17" x14ac:dyDescent="0.25">
      <c r="M931" s="38">
        <f t="shared" si="136"/>
        <v>42925</v>
      </c>
      <c r="N931" s="25">
        <f t="shared" si="135"/>
        <v>209</v>
      </c>
      <c r="O931" s="25">
        <f t="shared" si="134"/>
        <v>7</v>
      </c>
      <c r="P931" s="25">
        <f t="shared" si="133"/>
        <v>2017</v>
      </c>
      <c r="Q931" s="25">
        <v>27</v>
      </c>
    </row>
    <row r="932" spans="13:17" x14ac:dyDescent="0.25">
      <c r="M932" s="38">
        <f t="shared" si="136"/>
        <v>42926</v>
      </c>
      <c r="N932" s="25">
        <f t="shared" si="135"/>
        <v>223</v>
      </c>
      <c r="O932" s="25">
        <f t="shared" si="134"/>
        <v>1</v>
      </c>
      <c r="P932" s="25">
        <f t="shared" si="133"/>
        <v>2017</v>
      </c>
      <c r="Q932" s="25">
        <v>28</v>
      </c>
    </row>
    <row r="933" spans="13:17" x14ac:dyDescent="0.25">
      <c r="M933" s="38">
        <f t="shared" si="136"/>
        <v>42927</v>
      </c>
      <c r="N933" s="25">
        <f t="shared" si="135"/>
        <v>202</v>
      </c>
      <c r="O933" s="25">
        <f t="shared" si="134"/>
        <v>2</v>
      </c>
      <c r="P933" s="25">
        <f t="shared" si="133"/>
        <v>2017</v>
      </c>
      <c r="Q933" s="25">
        <v>28</v>
      </c>
    </row>
    <row r="934" spans="13:17" x14ac:dyDescent="0.25">
      <c r="M934" s="38">
        <f t="shared" si="136"/>
        <v>42928</v>
      </c>
      <c r="N934" s="25">
        <f t="shared" si="135"/>
        <v>204</v>
      </c>
      <c r="O934" s="25">
        <f t="shared" si="134"/>
        <v>3</v>
      </c>
      <c r="P934" s="25">
        <f t="shared" si="133"/>
        <v>2017</v>
      </c>
      <c r="Q934" s="25">
        <v>28</v>
      </c>
    </row>
    <row r="935" spans="13:17" x14ac:dyDescent="0.25">
      <c r="M935" s="38">
        <f t="shared" si="136"/>
        <v>42929</v>
      </c>
      <c r="N935" s="25">
        <f t="shared" si="135"/>
        <v>235</v>
      </c>
      <c r="O935" s="25">
        <f t="shared" si="134"/>
        <v>4</v>
      </c>
      <c r="P935" s="25">
        <f t="shared" si="133"/>
        <v>2017</v>
      </c>
      <c r="Q935" s="25">
        <v>28</v>
      </c>
    </row>
    <row r="936" spans="13:17" x14ac:dyDescent="0.25">
      <c r="M936" s="38">
        <f t="shared" si="136"/>
        <v>42930</v>
      </c>
      <c r="N936" s="25">
        <f t="shared" si="135"/>
        <v>224</v>
      </c>
      <c r="O936" s="25">
        <f t="shared" si="134"/>
        <v>5</v>
      </c>
      <c r="P936" s="25">
        <f t="shared" si="133"/>
        <v>2017</v>
      </c>
      <c r="Q936" s="25">
        <v>28</v>
      </c>
    </row>
    <row r="937" spans="13:17" x14ac:dyDescent="0.25">
      <c r="M937" s="38">
        <f t="shared" si="136"/>
        <v>42931</v>
      </c>
      <c r="N937" s="25">
        <f t="shared" si="135"/>
        <v>229</v>
      </c>
      <c r="O937" s="25">
        <f t="shared" si="134"/>
        <v>6</v>
      </c>
      <c r="P937" s="25">
        <f t="shared" si="133"/>
        <v>2017</v>
      </c>
      <c r="Q937" s="25">
        <v>28</v>
      </c>
    </row>
    <row r="938" spans="13:17" x14ac:dyDescent="0.25">
      <c r="M938" s="38">
        <f t="shared" si="136"/>
        <v>42932</v>
      </c>
      <c r="N938" s="25">
        <f t="shared" si="135"/>
        <v>208</v>
      </c>
      <c r="O938" s="25">
        <f t="shared" si="134"/>
        <v>7</v>
      </c>
      <c r="P938" s="25">
        <f t="shared" si="133"/>
        <v>2017</v>
      </c>
      <c r="Q938" s="25">
        <v>28</v>
      </c>
    </row>
    <row r="939" spans="13:17" x14ac:dyDescent="0.25">
      <c r="M939" s="38">
        <f t="shared" si="136"/>
        <v>42933</v>
      </c>
      <c r="N939" s="25">
        <f t="shared" si="135"/>
        <v>217</v>
      </c>
      <c r="O939" s="25">
        <f t="shared" si="134"/>
        <v>1</v>
      </c>
      <c r="P939" s="25">
        <f t="shared" si="133"/>
        <v>2017</v>
      </c>
      <c r="Q939" s="25">
        <v>29</v>
      </c>
    </row>
    <row r="940" spans="13:17" x14ac:dyDescent="0.25">
      <c r="M940" s="38">
        <f t="shared" si="136"/>
        <v>42934</v>
      </c>
      <c r="N940" s="25">
        <f t="shared" si="135"/>
        <v>224</v>
      </c>
      <c r="O940" s="25">
        <f t="shared" si="134"/>
        <v>2</v>
      </c>
      <c r="P940" s="25">
        <f t="shared" si="133"/>
        <v>2017</v>
      </c>
      <c r="Q940" s="25">
        <v>29</v>
      </c>
    </row>
    <row r="941" spans="13:17" x14ac:dyDescent="0.25">
      <c r="M941" s="38">
        <f t="shared" si="136"/>
        <v>42935</v>
      </c>
      <c r="N941" s="25">
        <f t="shared" si="135"/>
        <v>225</v>
      </c>
      <c r="O941" s="25">
        <f t="shared" si="134"/>
        <v>3</v>
      </c>
      <c r="P941" s="25">
        <f t="shared" si="133"/>
        <v>2017</v>
      </c>
      <c r="Q941" s="25">
        <v>29</v>
      </c>
    </row>
    <row r="942" spans="13:17" x14ac:dyDescent="0.25">
      <c r="M942" s="38">
        <f t="shared" si="136"/>
        <v>42936</v>
      </c>
      <c r="N942" s="25">
        <f t="shared" si="135"/>
        <v>199</v>
      </c>
      <c r="O942" s="25">
        <f t="shared" si="134"/>
        <v>4</v>
      </c>
      <c r="P942" s="25">
        <f t="shared" si="133"/>
        <v>2017</v>
      </c>
      <c r="Q942" s="25">
        <v>29</v>
      </c>
    </row>
    <row r="943" spans="13:17" x14ac:dyDescent="0.25">
      <c r="M943" s="38">
        <f t="shared" si="136"/>
        <v>42937</v>
      </c>
      <c r="N943" s="25">
        <f t="shared" si="135"/>
        <v>239</v>
      </c>
      <c r="O943" s="25">
        <f t="shared" si="134"/>
        <v>5</v>
      </c>
      <c r="P943" s="25">
        <f t="shared" si="133"/>
        <v>2017</v>
      </c>
      <c r="Q943" s="25">
        <v>29</v>
      </c>
    </row>
    <row r="944" spans="13:17" x14ac:dyDescent="0.25">
      <c r="M944" s="38">
        <f t="shared" si="136"/>
        <v>42938</v>
      </c>
      <c r="N944" s="25">
        <f t="shared" si="135"/>
        <v>209</v>
      </c>
      <c r="O944" s="25">
        <f t="shared" si="134"/>
        <v>6</v>
      </c>
      <c r="P944" s="25">
        <f t="shared" si="133"/>
        <v>2017</v>
      </c>
      <c r="Q944" s="25">
        <v>29</v>
      </c>
    </row>
    <row r="945" spans="13:17" x14ac:dyDescent="0.25">
      <c r="M945" s="38">
        <f t="shared" si="136"/>
        <v>42939</v>
      </c>
      <c r="N945" s="25">
        <f t="shared" si="135"/>
        <v>199</v>
      </c>
      <c r="O945" s="25">
        <f t="shared" si="134"/>
        <v>7</v>
      </c>
      <c r="P945" s="25">
        <f t="shared" si="133"/>
        <v>2017</v>
      </c>
      <c r="Q945" s="25">
        <v>29</v>
      </c>
    </row>
    <row r="946" spans="13:17" x14ac:dyDescent="0.25">
      <c r="M946" s="38">
        <f t="shared" si="136"/>
        <v>42940</v>
      </c>
      <c r="N946" s="25">
        <f t="shared" si="135"/>
        <v>191</v>
      </c>
      <c r="O946" s="25">
        <f t="shared" si="134"/>
        <v>1</v>
      </c>
      <c r="P946" s="25">
        <f t="shared" si="133"/>
        <v>2017</v>
      </c>
      <c r="Q946" s="25">
        <v>30</v>
      </c>
    </row>
    <row r="947" spans="13:17" x14ac:dyDescent="0.25">
      <c r="M947" s="38">
        <f t="shared" si="136"/>
        <v>42941</v>
      </c>
      <c r="N947" s="25">
        <f t="shared" si="135"/>
        <v>214</v>
      </c>
      <c r="O947" s="25">
        <f t="shared" si="134"/>
        <v>2</v>
      </c>
      <c r="P947" s="25">
        <f t="shared" si="133"/>
        <v>2017</v>
      </c>
      <c r="Q947" s="25">
        <v>30</v>
      </c>
    </row>
    <row r="948" spans="13:17" x14ac:dyDescent="0.25">
      <c r="M948" s="38">
        <f t="shared" si="136"/>
        <v>42942</v>
      </c>
      <c r="N948" s="25">
        <f t="shared" si="135"/>
        <v>210</v>
      </c>
      <c r="O948" s="25">
        <f t="shared" si="134"/>
        <v>3</v>
      </c>
      <c r="P948" s="25">
        <f t="shared" si="133"/>
        <v>2017</v>
      </c>
      <c r="Q948" s="25">
        <v>30</v>
      </c>
    </row>
    <row r="949" spans="13:17" x14ac:dyDescent="0.25">
      <c r="M949" s="38">
        <f t="shared" si="136"/>
        <v>42943</v>
      </c>
      <c r="N949" s="25">
        <f t="shared" si="135"/>
        <v>250</v>
      </c>
      <c r="O949" s="25">
        <f t="shared" si="134"/>
        <v>4</v>
      </c>
      <c r="P949" s="25">
        <f t="shared" si="133"/>
        <v>2017</v>
      </c>
      <c r="Q949" s="25">
        <v>30</v>
      </c>
    </row>
    <row r="950" spans="13:17" x14ac:dyDescent="0.25">
      <c r="M950" s="38">
        <f t="shared" si="136"/>
        <v>42944</v>
      </c>
      <c r="N950" s="25">
        <f t="shared" si="135"/>
        <v>197</v>
      </c>
      <c r="O950" s="25">
        <f t="shared" si="134"/>
        <v>5</v>
      </c>
      <c r="P950" s="25">
        <f t="shared" si="133"/>
        <v>2017</v>
      </c>
      <c r="Q950" s="25">
        <v>30</v>
      </c>
    </row>
    <row r="951" spans="13:17" x14ac:dyDescent="0.25">
      <c r="M951" s="38">
        <f t="shared" si="136"/>
        <v>42945</v>
      </c>
      <c r="N951" s="25">
        <f t="shared" si="135"/>
        <v>211</v>
      </c>
      <c r="O951" s="25">
        <f t="shared" si="134"/>
        <v>6</v>
      </c>
      <c r="P951" s="25">
        <f t="shared" si="133"/>
        <v>2017</v>
      </c>
      <c r="Q951" s="25">
        <v>30</v>
      </c>
    </row>
    <row r="952" spans="13:17" x14ac:dyDescent="0.25">
      <c r="M952" s="38">
        <f t="shared" si="136"/>
        <v>42946</v>
      </c>
      <c r="N952" s="25">
        <f t="shared" si="135"/>
        <v>211</v>
      </c>
      <c r="O952" s="25">
        <f t="shared" si="134"/>
        <v>7</v>
      </c>
      <c r="P952" s="25">
        <f t="shared" si="133"/>
        <v>2017</v>
      </c>
      <c r="Q952" s="25">
        <v>30</v>
      </c>
    </row>
    <row r="953" spans="13:17" x14ac:dyDescent="0.25">
      <c r="M953" s="38">
        <f t="shared" si="136"/>
        <v>42947</v>
      </c>
      <c r="N953" s="25">
        <f t="shared" si="135"/>
        <v>208</v>
      </c>
      <c r="O953" s="25">
        <f t="shared" si="134"/>
        <v>1</v>
      </c>
      <c r="P953" s="25">
        <f t="shared" si="133"/>
        <v>2017</v>
      </c>
      <c r="Q953" s="25">
        <v>31</v>
      </c>
    </row>
    <row r="954" spans="13:17" x14ac:dyDescent="0.25">
      <c r="M954" s="38">
        <f t="shared" si="136"/>
        <v>42948</v>
      </c>
      <c r="N954" s="25">
        <f t="shared" si="135"/>
        <v>243</v>
      </c>
      <c r="O954" s="25">
        <f t="shared" si="134"/>
        <v>2</v>
      </c>
      <c r="P954" s="25">
        <f t="shared" si="133"/>
        <v>2017</v>
      </c>
      <c r="Q954" s="25">
        <v>31</v>
      </c>
    </row>
    <row r="955" spans="13:17" x14ac:dyDescent="0.25">
      <c r="M955" s="38">
        <f t="shared" si="136"/>
        <v>42949</v>
      </c>
      <c r="N955" s="25">
        <f t="shared" si="135"/>
        <v>246</v>
      </c>
      <c r="O955" s="25">
        <f t="shared" si="134"/>
        <v>3</v>
      </c>
      <c r="P955" s="25">
        <f t="shared" si="133"/>
        <v>2017</v>
      </c>
      <c r="Q955" s="25">
        <v>31</v>
      </c>
    </row>
    <row r="956" spans="13:17" x14ac:dyDescent="0.25">
      <c r="M956" s="38">
        <f t="shared" si="136"/>
        <v>42950</v>
      </c>
      <c r="N956" s="25">
        <f t="shared" si="135"/>
        <v>197</v>
      </c>
      <c r="O956" s="25">
        <f t="shared" si="134"/>
        <v>4</v>
      </c>
      <c r="P956" s="25">
        <f t="shared" si="133"/>
        <v>2017</v>
      </c>
      <c r="Q956" s="25">
        <v>31</v>
      </c>
    </row>
    <row r="957" spans="13:17" x14ac:dyDescent="0.25">
      <c r="M957" s="38">
        <f t="shared" si="136"/>
        <v>42951</v>
      </c>
      <c r="N957" s="25">
        <f t="shared" si="135"/>
        <v>205</v>
      </c>
      <c r="O957" s="25">
        <f t="shared" si="134"/>
        <v>5</v>
      </c>
      <c r="P957" s="25">
        <f t="shared" si="133"/>
        <v>2017</v>
      </c>
      <c r="Q957" s="25">
        <v>31</v>
      </c>
    </row>
    <row r="958" spans="13:17" x14ac:dyDescent="0.25">
      <c r="M958" s="38">
        <f t="shared" si="136"/>
        <v>42952</v>
      </c>
      <c r="N958" s="25">
        <f t="shared" si="135"/>
        <v>221</v>
      </c>
      <c r="O958" s="25">
        <f t="shared" si="134"/>
        <v>6</v>
      </c>
      <c r="P958" s="25">
        <f t="shared" si="133"/>
        <v>2017</v>
      </c>
      <c r="Q958" s="25">
        <v>31</v>
      </c>
    </row>
    <row r="959" spans="13:17" x14ac:dyDescent="0.25">
      <c r="M959" s="38">
        <f t="shared" si="136"/>
        <v>42953</v>
      </c>
      <c r="N959" s="25">
        <f t="shared" si="135"/>
        <v>216</v>
      </c>
      <c r="O959" s="25">
        <f t="shared" si="134"/>
        <v>7</v>
      </c>
      <c r="P959" s="25">
        <f t="shared" si="133"/>
        <v>2017</v>
      </c>
      <c r="Q959" s="25">
        <v>31</v>
      </c>
    </row>
    <row r="960" spans="13:17" x14ac:dyDescent="0.25">
      <c r="M960" s="38">
        <f t="shared" si="136"/>
        <v>42954</v>
      </c>
      <c r="N960" s="25">
        <f t="shared" si="135"/>
        <v>233</v>
      </c>
      <c r="O960" s="25">
        <f t="shared" si="134"/>
        <v>1</v>
      </c>
      <c r="P960" s="25">
        <f t="shared" si="133"/>
        <v>2017</v>
      </c>
      <c r="Q960" s="25">
        <v>32</v>
      </c>
    </row>
    <row r="961" spans="13:17" x14ac:dyDescent="0.25">
      <c r="M961" s="38">
        <f t="shared" si="136"/>
        <v>42955</v>
      </c>
      <c r="N961" s="25">
        <f t="shared" si="135"/>
        <v>235</v>
      </c>
      <c r="O961" s="25">
        <f t="shared" si="134"/>
        <v>2</v>
      </c>
      <c r="P961" s="25">
        <f t="shared" si="133"/>
        <v>2017</v>
      </c>
      <c r="Q961" s="25">
        <v>32</v>
      </c>
    </row>
    <row r="962" spans="13:17" x14ac:dyDescent="0.25">
      <c r="M962" s="38">
        <f t="shared" si="136"/>
        <v>42956</v>
      </c>
      <c r="N962" s="25">
        <f t="shared" si="135"/>
        <v>242</v>
      </c>
      <c r="O962" s="25">
        <f t="shared" si="134"/>
        <v>3</v>
      </c>
      <c r="P962" s="25">
        <f t="shared" si="133"/>
        <v>2017</v>
      </c>
      <c r="Q962" s="25">
        <v>32</v>
      </c>
    </row>
    <row r="963" spans="13:17" x14ac:dyDescent="0.25">
      <c r="M963" s="38">
        <f t="shared" si="136"/>
        <v>42957</v>
      </c>
      <c r="N963" s="25">
        <f t="shared" si="135"/>
        <v>194</v>
      </c>
      <c r="O963" s="25">
        <f t="shared" si="134"/>
        <v>4</v>
      </c>
      <c r="P963" s="25">
        <f t="shared" si="133"/>
        <v>2017</v>
      </c>
      <c r="Q963" s="25">
        <v>32</v>
      </c>
    </row>
    <row r="964" spans="13:17" x14ac:dyDescent="0.25">
      <c r="M964" s="38">
        <f t="shared" si="136"/>
        <v>42958</v>
      </c>
      <c r="N964" s="25">
        <f t="shared" si="135"/>
        <v>212</v>
      </c>
      <c r="O964" s="25">
        <f t="shared" si="134"/>
        <v>5</v>
      </c>
      <c r="P964" s="25">
        <f t="shared" si="133"/>
        <v>2017</v>
      </c>
      <c r="Q964" s="25">
        <v>32</v>
      </c>
    </row>
    <row r="965" spans="13:17" x14ac:dyDescent="0.25">
      <c r="M965" s="38">
        <f t="shared" si="136"/>
        <v>42959</v>
      </c>
      <c r="N965" s="25">
        <f t="shared" si="135"/>
        <v>217</v>
      </c>
      <c r="O965" s="25">
        <f t="shared" si="134"/>
        <v>6</v>
      </c>
      <c r="P965" s="25">
        <f t="shared" si="133"/>
        <v>2017</v>
      </c>
      <c r="Q965" s="25">
        <v>32</v>
      </c>
    </row>
    <row r="966" spans="13:17" x14ac:dyDescent="0.25">
      <c r="M966" s="38">
        <f t="shared" si="136"/>
        <v>42960</v>
      </c>
      <c r="N966" s="25">
        <f t="shared" si="135"/>
        <v>219</v>
      </c>
      <c r="O966" s="25">
        <f t="shared" si="134"/>
        <v>7</v>
      </c>
      <c r="P966" s="25">
        <f t="shared" si="133"/>
        <v>2017</v>
      </c>
      <c r="Q966" s="25">
        <v>32</v>
      </c>
    </row>
    <row r="967" spans="13:17" x14ac:dyDescent="0.25">
      <c r="M967" s="38">
        <f t="shared" si="136"/>
        <v>42961</v>
      </c>
      <c r="N967" s="25">
        <f t="shared" si="135"/>
        <v>195</v>
      </c>
      <c r="O967" s="25">
        <f t="shared" si="134"/>
        <v>1</v>
      </c>
      <c r="P967" s="25">
        <f t="shared" si="133"/>
        <v>2017</v>
      </c>
      <c r="Q967" s="25">
        <v>33</v>
      </c>
    </row>
    <row r="968" spans="13:17" x14ac:dyDescent="0.25">
      <c r="M968" s="38">
        <f t="shared" si="136"/>
        <v>42962</v>
      </c>
      <c r="N968" s="25">
        <f t="shared" si="135"/>
        <v>216</v>
      </c>
      <c r="O968" s="25">
        <f t="shared" si="134"/>
        <v>2</v>
      </c>
      <c r="P968" s="25">
        <f t="shared" si="133"/>
        <v>2017</v>
      </c>
      <c r="Q968" s="25">
        <v>33</v>
      </c>
    </row>
    <row r="969" spans="13:17" x14ac:dyDescent="0.25">
      <c r="M969" s="38">
        <f t="shared" si="136"/>
        <v>42963</v>
      </c>
      <c r="N969" s="25">
        <f t="shared" si="135"/>
        <v>216</v>
      </c>
      <c r="O969" s="25">
        <f t="shared" si="134"/>
        <v>3</v>
      </c>
      <c r="P969" s="25">
        <f t="shared" ref="P969:P1032" si="137">IF(O969=1,YEAR($M972),P968)</f>
        <v>2017</v>
      </c>
      <c r="Q969" s="25">
        <v>33</v>
      </c>
    </row>
    <row r="970" spans="13:17" x14ac:dyDescent="0.25">
      <c r="M970" s="38">
        <f t="shared" si="136"/>
        <v>42964</v>
      </c>
      <c r="N970" s="25">
        <f t="shared" si="135"/>
        <v>211</v>
      </c>
      <c r="O970" s="25">
        <f t="shared" ref="O970:O1033" si="138">MOD(O969,7)+1</f>
        <v>4</v>
      </c>
      <c r="P970" s="25">
        <f t="shared" si="137"/>
        <v>2017</v>
      </c>
      <c r="Q970" s="25">
        <v>33</v>
      </c>
    </row>
    <row r="971" spans="13:17" x14ac:dyDescent="0.25">
      <c r="M971" s="38">
        <f t="shared" si="136"/>
        <v>42965</v>
      </c>
      <c r="N971" s="25">
        <f t="shared" ref="N971:N1034" si="139">VLOOKUP(DATE(2020,MONTH($M971),DAY($M971)),$A$8:$K$374,YEAR($M971)-2010,FALSE)</f>
        <v>235</v>
      </c>
      <c r="O971" s="25">
        <f t="shared" si="138"/>
        <v>5</v>
      </c>
      <c r="P971" s="25">
        <f t="shared" si="137"/>
        <v>2017</v>
      </c>
      <c r="Q971" s="25">
        <v>33</v>
      </c>
    </row>
    <row r="972" spans="13:17" x14ac:dyDescent="0.25">
      <c r="M972" s="38">
        <f t="shared" si="136"/>
        <v>42966</v>
      </c>
      <c r="N972" s="25">
        <f t="shared" si="139"/>
        <v>246</v>
      </c>
      <c r="O972" s="25">
        <f t="shared" si="138"/>
        <v>6</v>
      </c>
      <c r="P972" s="25">
        <f t="shared" si="137"/>
        <v>2017</v>
      </c>
      <c r="Q972" s="25">
        <v>33</v>
      </c>
    </row>
    <row r="973" spans="13:17" x14ac:dyDescent="0.25">
      <c r="M973" s="38">
        <f t="shared" ref="M973:M1036" si="140">M972+1</f>
        <v>42967</v>
      </c>
      <c r="N973" s="25">
        <f t="shared" si="139"/>
        <v>226</v>
      </c>
      <c r="O973" s="25">
        <f t="shared" si="138"/>
        <v>7</v>
      </c>
      <c r="P973" s="25">
        <f t="shared" si="137"/>
        <v>2017</v>
      </c>
      <c r="Q973" s="25">
        <v>33</v>
      </c>
    </row>
    <row r="974" spans="13:17" x14ac:dyDescent="0.25">
      <c r="M974" s="38">
        <f t="shared" si="140"/>
        <v>42968</v>
      </c>
      <c r="N974" s="25">
        <f t="shared" si="139"/>
        <v>238</v>
      </c>
      <c r="O974" s="25">
        <f t="shared" si="138"/>
        <v>1</v>
      </c>
      <c r="P974" s="25">
        <f t="shared" si="137"/>
        <v>2017</v>
      </c>
      <c r="Q974" s="25">
        <v>34</v>
      </c>
    </row>
    <row r="975" spans="13:17" x14ac:dyDescent="0.25">
      <c r="M975" s="38">
        <f t="shared" si="140"/>
        <v>42969</v>
      </c>
      <c r="N975" s="25">
        <f t="shared" si="139"/>
        <v>214</v>
      </c>
      <c r="O975" s="25">
        <f t="shared" si="138"/>
        <v>2</v>
      </c>
      <c r="P975" s="25">
        <f t="shared" si="137"/>
        <v>2017</v>
      </c>
      <c r="Q975" s="25">
        <v>34</v>
      </c>
    </row>
    <row r="976" spans="13:17" x14ac:dyDescent="0.25">
      <c r="M976" s="38">
        <f t="shared" si="140"/>
        <v>42970</v>
      </c>
      <c r="N976" s="25">
        <f t="shared" si="139"/>
        <v>216</v>
      </c>
      <c r="O976" s="25">
        <f t="shared" si="138"/>
        <v>3</v>
      </c>
      <c r="P976" s="25">
        <f t="shared" si="137"/>
        <v>2017</v>
      </c>
      <c r="Q976" s="25">
        <v>34</v>
      </c>
    </row>
    <row r="977" spans="13:17" x14ac:dyDescent="0.25">
      <c r="M977" s="38">
        <f t="shared" si="140"/>
        <v>42971</v>
      </c>
      <c r="N977" s="25">
        <f t="shared" si="139"/>
        <v>226</v>
      </c>
      <c r="O977" s="25">
        <f t="shared" si="138"/>
        <v>4</v>
      </c>
      <c r="P977" s="25">
        <f t="shared" si="137"/>
        <v>2017</v>
      </c>
      <c r="Q977" s="25">
        <v>34</v>
      </c>
    </row>
    <row r="978" spans="13:17" x14ac:dyDescent="0.25">
      <c r="M978" s="38">
        <f t="shared" si="140"/>
        <v>42972</v>
      </c>
      <c r="N978" s="25">
        <f t="shared" si="139"/>
        <v>225</v>
      </c>
      <c r="O978" s="25">
        <f t="shared" si="138"/>
        <v>5</v>
      </c>
      <c r="P978" s="25">
        <f t="shared" si="137"/>
        <v>2017</v>
      </c>
      <c r="Q978" s="25">
        <v>34</v>
      </c>
    </row>
    <row r="979" spans="13:17" x14ac:dyDescent="0.25">
      <c r="M979" s="38">
        <f t="shared" si="140"/>
        <v>42973</v>
      </c>
      <c r="N979" s="25">
        <f t="shared" si="139"/>
        <v>203</v>
      </c>
      <c r="O979" s="25">
        <f t="shared" si="138"/>
        <v>6</v>
      </c>
      <c r="P979" s="25">
        <f t="shared" si="137"/>
        <v>2017</v>
      </c>
      <c r="Q979" s="25">
        <v>34</v>
      </c>
    </row>
    <row r="980" spans="13:17" x14ac:dyDescent="0.25">
      <c r="M980" s="38">
        <f t="shared" si="140"/>
        <v>42974</v>
      </c>
      <c r="N980" s="25">
        <f t="shared" si="139"/>
        <v>205</v>
      </c>
      <c r="O980" s="25">
        <f t="shared" si="138"/>
        <v>7</v>
      </c>
      <c r="P980" s="25">
        <f t="shared" si="137"/>
        <v>2017</v>
      </c>
      <c r="Q980" s="25">
        <v>34</v>
      </c>
    </row>
    <row r="981" spans="13:17" x14ac:dyDescent="0.25">
      <c r="M981" s="38">
        <f t="shared" si="140"/>
        <v>42975</v>
      </c>
      <c r="N981" s="25">
        <f t="shared" si="139"/>
        <v>215</v>
      </c>
      <c r="O981" s="25">
        <f t="shared" si="138"/>
        <v>1</v>
      </c>
      <c r="P981" s="25">
        <f t="shared" si="137"/>
        <v>2017</v>
      </c>
      <c r="Q981" s="25">
        <v>35</v>
      </c>
    </row>
    <row r="982" spans="13:17" x14ac:dyDescent="0.25">
      <c r="M982" s="38">
        <f t="shared" si="140"/>
        <v>42976</v>
      </c>
      <c r="N982" s="25">
        <f t="shared" si="139"/>
        <v>224</v>
      </c>
      <c r="O982" s="25">
        <f t="shared" si="138"/>
        <v>2</v>
      </c>
      <c r="P982" s="25">
        <f t="shared" si="137"/>
        <v>2017</v>
      </c>
      <c r="Q982" s="25">
        <v>35</v>
      </c>
    </row>
    <row r="983" spans="13:17" x14ac:dyDescent="0.25">
      <c r="M983" s="38">
        <f t="shared" si="140"/>
        <v>42977</v>
      </c>
      <c r="N983" s="25">
        <f t="shared" si="139"/>
        <v>220</v>
      </c>
      <c r="O983" s="25">
        <f t="shared" si="138"/>
        <v>3</v>
      </c>
      <c r="P983" s="25">
        <f t="shared" si="137"/>
        <v>2017</v>
      </c>
      <c r="Q983" s="25">
        <v>35</v>
      </c>
    </row>
    <row r="984" spans="13:17" x14ac:dyDescent="0.25">
      <c r="M984" s="38">
        <f t="shared" si="140"/>
        <v>42978</v>
      </c>
      <c r="N984" s="25">
        <f t="shared" si="139"/>
        <v>213</v>
      </c>
      <c r="O984" s="25">
        <f t="shared" si="138"/>
        <v>4</v>
      </c>
      <c r="P984" s="25">
        <f t="shared" si="137"/>
        <v>2017</v>
      </c>
      <c r="Q984" s="25">
        <v>35</v>
      </c>
    </row>
    <row r="985" spans="13:17" x14ac:dyDescent="0.25">
      <c r="M985" s="38">
        <f t="shared" si="140"/>
        <v>42979</v>
      </c>
      <c r="N985" s="25">
        <f t="shared" si="139"/>
        <v>238</v>
      </c>
      <c r="O985" s="25">
        <f t="shared" si="138"/>
        <v>5</v>
      </c>
      <c r="P985" s="25">
        <f t="shared" si="137"/>
        <v>2017</v>
      </c>
      <c r="Q985" s="25">
        <v>35</v>
      </c>
    </row>
    <row r="986" spans="13:17" x14ac:dyDescent="0.25">
      <c r="M986" s="38">
        <f t="shared" si="140"/>
        <v>42980</v>
      </c>
      <c r="N986" s="25">
        <f t="shared" si="139"/>
        <v>231</v>
      </c>
      <c r="O986" s="25">
        <f t="shared" si="138"/>
        <v>6</v>
      </c>
      <c r="P986" s="25">
        <f t="shared" si="137"/>
        <v>2017</v>
      </c>
      <c r="Q986" s="25">
        <v>35</v>
      </c>
    </row>
    <row r="987" spans="13:17" x14ac:dyDescent="0.25">
      <c r="M987" s="38">
        <f t="shared" si="140"/>
        <v>42981</v>
      </c>
      <c r="N987" s="25">
        <f t="shared" si="139"/>
        <v>227</v>
      </c>
      <c r="O987" s="25">
        <f t="shared" si="138"/>
        <v>7</v>
      </c>
      <c r="P987" s="25">
        <f t="shared" si="137"/>
        <v>2017</v>
      </c>
      <c r="Q987" s="25">
        <v>35</v>
      </c>
    </row>
    <row r="988" spans="13:17" x14ac:dyDescent="0.25">
      <c r="M988" s="38">
        <f t="shared" si="140"/>
        <v>42982</v>
      </c>
      <c r="N988" s="25">
        <f t="shared" si="139"/>
        <v>231</v>
      </c>
      <c r="O988" s="25">
        <f t="shared" si="138"/>
        <v>1</v>
      </c>
      <c r="P988" s="25">
        <f t="shared" si="137"/>
        <v>2017</v>
      </c>
      <c r="Q988" s="25">
        <v>36</v>
      </c>
    </row>
    <row r="989" spans="13:17" x14ac:dyDescent="0.25">
      <c r="M989" s="38">
        <f t="shared" si="140"/>
        <v>42983</v>
      </c>
      <c r="N989" s="25">
        <f t="shared" si="139"/>
        <v>224</v>
      </c>
      <c r="O989" s="25">
        <f t="shared" si="138"/>
        <v>2</v>
      </c>
      <c r="P989" s="25">
        <f t="shared" si="137"/>
        <v>2017</v>
      </c>
      <c r="Q989" s="25">
        <v>36</v>
      </c>
    </row>
    <row r="990" spans="13:17" x14ac:dyDescent="0.25">
      <c r="M990" s="38">
        <f t="shared" si="140"/>
        <v>42984</v>
      </c>
      <c r="N990" s="25">
        <f t="shared" si="139"/>
        <v>212</v>
      </c>
      <c r="O990" s="25">
        <f t="shared" si="138"/>
        <v>3</v>
      </c>
      <c r="P990" s="25">
        <f t="shared" si="137"/>
        <v>2017</v>
      </c>
      <c r="Q990" s="25">
        <v>36</v>
      </c>
    </row>
    <row r="991" spans="13:17" x14ac:dyDescent="0.25">
      <c r="M991" s="38">
        <f t="shared" si="140"/>
        <v>42985</v>
      </c>
      <c r="N991" s="25">
        <f t="shared" si="139"/>
        <v>240</v>
      </c>
      <c r="O991" s="25">
        <f t="shared" si="138"/>
        <v>4</v>
      </c>
      <c r="P991" s="25">
        <f t="shared" si="137"/>
        <v>2017</v>
      </c>
      <c r="Q991" s="25">
        <v>36</v>
      </c>
    </row>
    <row r="992" spans="13:17" x14ac:dyDescent="0.25">
      <c r="M992" s="38">
        <f t="shared" si="140"/>
        <v>42986</v>
      </c>
      <c r="N992" s="25">
        <f t="shared" si="139"/>
        <v>219</v>
      </c>
      <c r="O992" s="25">
        <f t="shared" si="138"/>
        <v>5</v>
      </c>
      <c r="P992" s="25">
        <f t="shared" si="137"/>
        <v>2017</v>
      </c>
      <c r="Q992" s="25">
        <v>36</v>
      </c>
    </row>
    <row r="993" spans="13:17" x14ac:dyDescent="0.25">
      <c r="M993" s="38">
        <f t="shared" si="140"/>
        <v>42987</v>
      </c>
      <c r="N993" s="25">
        <f t="shared" si="139"/>
        <v>233</v>
      </c>
      <c r="O993" s="25">
        <f t="shared" si="138"/>
        <v>6</v>
      </c>
      <c r="P993" s="25">
        <f t="shared" si="137"/>
        <v>2017</v>
      </c>
      <c r="Q993" s="25">
        <v>36</v>
      </c>
    </row>
    <row r="994" spans="13:17" x14ac:dyDescent="0.25">
      <c r="M994" s="38">
        <f t="shared" si="140"/>
        <v>42988</v>
      </c>
      <c r="N994" s="25">
        <f t="shared" si="139"/>
        <v>237</v>
      </c>
      <c r="O994" s="25">
        <f t="shared" si="138"/>
        <v>7</v>
      </c>
      <c r="P994" s="25">
        <f t="shared" si="137"/>
        <v>2017</v>
      </c>
      <c r="Q994" s="25">
        <v>36</v>
      </c>
    </row>
    <row r="995" spans="13:17" x14ac:dyDescent="0.25">
      <c r="M995" s="38">
        <f t="shared" si="140"/>
        <v>42989</v>
      </c>
      <c r="N995" s="25">
        <f t="shared" si="139"/>
        <v>242</v>
      </c>
      <c r="O995" s="25">
        <f t="shared" si="138"/>
        <v>1</v>
      </c>
      <c r="P995" s="25">
        <f t="shared" si="137"/>
        <v>2017</v>
      </c>
      <c r="Q995" s="25">
        <v>37</v>
      </c>
    </row>
    <row r="996" spans="13:17" x14ac:dyDescent="0.25">
      <c r="M996" s="38">
        <f t="shared" si="140"/>
        <v>42990</v>
      </c>
      <c r="N996" s="25">
        <f t="shared" si="139"/>
        <v>202</v>
      </c>
      <c r="O996" s="25">
        <f t="shared" si="138"/>
        <v>2</v>
      </c>
      <c r="P996" s="25">
        <f t="shared" si="137"/>
        <v>2017</v>
      </c>
      <c r="Q996" s="25">
        <v>37</v>
      </c>
    </row>
    <row r="997" spans="13:17" x14ac:dyDescent="0.25">
      <c r="M997" s="38">
        <f t="shared" si="140"/>
        <v>42991</v>
      </c>
      <c r="N997" s="25">
        <f t="shared" si="139"/>
        <v>223</v>
      </c>
      <c r="O997" s="25">
        <f t="shared" si="138"/>
        <v>3</v>
      </c>
      <c r="P997" s="25">
        <f t="shared" si="137"/>
        <v>2017</v>
      </c>
      <c r="Q997" s="25">
        <v>37</v>
      </c>
    </row>
    <row r="998" spans="13:17" x14ac:dyDescent="0.25">
      <c r="M998" s="38">
        <f t="shared" si="140"/>
        <v>42992</v>
      </c>
      <c r="N998" s="25">
        <f t="shared" si="139"/>
        <v>238</v>
      </c>
      <c r="O998" s="25">
        <f t="shared" si="138"/>
        <v>4</v>
      </c>
      <c r="P998" s="25">
        <f t="shared" si="137"/>
        <v>2017</v>
      </c>
      <c r="Q998" s="25">
        <v>37</v>
      </c>
    </row>
    <row r="999" spans="13:17" x14ac:dyDescent="0.25">
      <c r="M999" s="38">
        <f t="shared" si="140"/>
        <v>42993</v>
      </c>
      <c r="N999" s="25">
        <f t="shared" si="139"/>
        <v>226</v>
      </c>
      <c r="O999" s="25">
        <f t="shared" si="138"/>
        <v>5</v>
      </c>
      <c r="P999" s="25">
        <f t="shared" si="137"/>
        <v>2017</v>
      </c>
      <c r="Q999" s="25">
        <v>37</v>
      </c>
    </row>
    <row r="1000" spans="13:17" x14ac:dyDescent="0.25">
      <c r="M1000" s="38">
        <f t="shared" si="140"/>
        <v>42994</v>
      </c>
      <c r="N1000" s="25">
        <f t="shared" si="139"/>
        <v>227</v>
      </c>
      <c r="O1000" s="25">
        <f t="shared" si="138"/>
        <v>6</v>
      </c>
      <c r="P1000" s="25">
        <f t="shared" si="137"/>
        <v>2017</v>
      </c>
      <c r="Q1000" s="25">
        <v>37</v>
      </c>
    </row>
    <row r="1001" spans="13:17" x14ac:dyDescent="0.25">
      <c r="M1001" s="38">
        <f t="shared" si="140"/>
        <v>42995</v>
      </c>
      <c r="N1001" s="25">
        <f t="shared" si="139"/>
        <v>232</v>
      </c>
      <c r="O1001" s="25">
        <f t="shared" si="138"/>
        <v>7</v>
      </c>
      <c r="P1001" s="25">
        <f t="shared" si="137"/>
        <v>2017</v>
      </c>
      <c r="Q1001" s="25">
        <v>37</v>
      </c>
    </row>
    <row r="1002" spans="13:17" x14ac:dyDescent="0.25">
      <c r="M1002" s="38">
        <f t="shared" si="140"/>
        <v>42996</v>
      </c>
      <c r="N1002" s="25">
        <f t="shared" si="139"/>
        <v>205</v>
      </c>
      <c r="O1002" s="25">
        <f t="shared" si="138"/>
        <v>1</v>
      </c>
      <c r="P1002" s="25">
        <f t="shared" si="137"/>
        <v>2017</v>
      </c>
      <c r="Q1002" s="25">
        <v>38</v>
      </c>
    </row>
    <row r="1003" spans="13:17" x14ac:dyDescent="0.25">
      <c r="M1003" s="38">
        <f t="shared" si="140"/>
        <v>42997</v>
      </c>
      <c r="N1003" s="25">
        <f t="shared" si="139"/>
        <v>214</v>
      </c>
      <c r="O1003" s="25">
        <f t="shared" si="138"/>
        <v>2</v>
      </c>
      <c r="P1003" s="25">
        <f t="shared" si="137"/>
        <v>2017</v>
      </c>
      <c r="Q1003" s="25">
        <v>38</v>
      </c>
    </row>
    <row r="1004" spans="13:17" x14ac:dyDescent="0.25">
      <c r="M1004" s="38">
        <f t="shared" si="140"/>
        <v>42998</v>
      </c>
      <c r="N1004" s="25">
        <f t="shared" si="139"/>
        <v>223</v>
      </c>
      <c r="O1004" s="25">
        <f t="shared" si="138"/>
        <v>3</v>
      </c>
      <c r="P1004" s="25">
        <f t="shared" si="137"/>
        <v>2017</v>
      </c>
      <c r="Q1004" s="25">
        <v>38</v>
      </c>
    </row>
    <row r="1005" spans="13:17" x14ac:dyDescent="0.25">
      <c r="M1005" s="38">
        <f t="shared" si="140"/>
        <v>42999</v>
      </c>
      <c r="N1005" s="25">
        <f t="shared" si="139"/>
        <v>235</v>
      </c>
      <c r="O1005" s="25">
        <f t="shared" si="138"/>
        <v>4</v>
      </c>
      <c r="P1005" s="25">
        <f t="shared" si="137"/>
        <v>2017</v>
      </c>
      <c r="Q1005" s="25">
        <v>38</v>
      </c>
    </row>
    <row r="1006" spans="13:17" x14ac:dyDescent="0.25">
      <c r="M1006" s="38">
        <f t="shared" si="140"/>
        <v>43000</v>
      </c>
      <c r="N1006" s="25">
        <f t="shared" si="139"/>
        <v>253</v>
      </c>
      <c r="O1006" s="25">
        <f t="shared" si="138"/>
        <v>5</v>
      </c>
      <c r="P1006" s="25">
        <f t="shared" si="137"/>
        <v>2017</v>
      </c>
      <c r="Q1006" s="25">
        <v>38</v>
      </c>
    </row>
    <row r="1007" spans="13:17" x14ac:dyDescent="0.25">
      <c r="M1007" s="38">
        <f t="shared" si="140"/>
        <v>43001</v>
      </c>
      <c r="N1007" s="25">
        <f t="shared" si="139"/>
        <v>248</v>
      </c>
      <c r="O1007" s="25">
        <f t="shared" si="138"/>
        <v>6</v>
      </c>
      <c r="P1007" s="25">
        <f t="shared" si="137"/>
        <v>2017</v>
      </c>
      <c r="Q1007" s="25">
        <v>38</v>
      </c>
    </row>
    <row r="1008" spans="13:17" x14ac:dyDescent="0.25">
      <c r="M1008" s="38">
        <f t="shared" si="140"/>
        <v>43002</v>
      </c>
      <c r="N1008" s="25">
        <f t="shared" si="139"/>
        <v>184</v>
      </c>
      <c r="O1008" s="25">
        <f t="shared" si="138"/>
        <v>7</v>
      </c>
      <c r="P1008" s="25">
        <f t="shared" si="137"/>
        <v>2017</v>
      </c>
      <c r="Q1008" s="25">
        <v>38</v>
      </c>
    </row>
    <row r="1009" spans="13:17" x14ac:dyDescent="0.25">
      <c r="M1009" s="38">
        <f t="shared" si="140"/>
        <v>43003</v>
      </c>
      <c r="N1009" s="25">
        <f t="shared" si="139"/>
        <v>215</v>
      </c>
      <c r="O1009" s="25">
        <f t="shared" si="138"/>
        <v>1</v>
      </c>
      <c r="P1009" s="25">
        <f t="shared" si="137"/>
        <v>2017</v>
      </c>
      <c r="Q1009" s="25">
        <v>39</v>
      </c>
    </row>
    <row r="1010" spans="13:17" x14ac:dyDescent="0.25">
      <c r="M1010" s="38">
        <f t="shared" si="140"/>
        <v>43004</v>
      </c>
      <c r="N1010" s="25">
        <f t="shared" si="139"/>
        <v>211</v>
      </c>
      <c r="O1010" s="25">
        <f t="shared" si="138"/>
        <v>2</v>
      </c>
      <c r="P1010" s="25">
        <f t="shared" si="137"/>
        <v>2017</v>
      </c>
      <c r="Q1010" s="25">
        <v>39</v>
      </c>
    </row>
    <row r="1011" spans="13:17" x14ac:dyDescent="0.25">
      <c r="M1011" s="38">
        <f t="shared" si="140"/>
        <v>43005</v>
      </c>
      <c r="N1011" s="25">
        <f t="shared" si="139"/>
        <v>225</v>
      </c>
      <c r="O1011" s="25">
        <f t="shared" si="138"/>
        <v>3</v>
      </c>
      <c r="P1011" s="25">
        <f t="shared" si="137"/>
        <v>2017</v>
      </c>
      <c r="Q1011" s="25">
        <v>39</v>
      </c>
    </row>
    <row r="1012" spans="13:17" x14ac:dyDescent="0.25">
      <c r="M1012" s="38">
        <f t="shared" si="140"/>
        <v>43006</v>
      </c>
      <c r="N1012" s="25">
        <f t="shared" si="139"/>
        <v>210</v>
      </c>
      <c r="O1012" s="25">
        <f t="shared" si="138"/>
        <v>4</v>
      </c>
      <c r="P1012" s="25">
        <f t="shared" si="137"/>
        <v>2017</v>
      </c>
      <c r="Q1012" s="25">
        <v>39</v>
      </c>
    </row>
    <row r="1013" spans="13:17" x14ac:dyDescent="0.25">
      <c r="M1013" s="38">
        <f t="shared" si="140"/>
        <v>43007</v>
      </c>
      <c r="N1013" s="25">
        <f t="shared" si="139"/>
        <v>236</v>
      </c>
      <c r="O1013" s="25">
        <f t="shared" si="138"/>
        <v>5</v>
      </c>
      <c r="P1013" s="25">
        <f t="shared" si="137"/>
        <v>2017</v>
      </c>
      <c r="Q1013" s="25">
        <v>39</v>
      </c>
    </row>
    <row r="1014" spans="13:17" x14ac:dyDescent="0.25">
      <c r="M1014" s="38">
        <f t="shared" si="140"/>
        <v>43008</v>
      </c>
      <c r="N1014" s="25">
        <f t="shared" si="139"/>
        <v>221</v>
      </c>
      <c r="O1014" s="25">
        <f t="shared" si="138"/>
        <v>6</v>
      </c>
      <c r="P1014" s="25">
        <f t="shared" si="137"/>
        <v>2017</v>
      </c>
      <c r="Q1014" s="25">
        <v>39</v>
      </c>
    </row>
    <row r="1015" spans="13:17" x14ac:dyDescent="0.25">
      <c r="M1015" s="38">
        <f t="shared" si="140"/>
        <v>43009</v>
      </c>
      <c r="N1015" s="25">
        <f t="shared" si="139"/>
        <v>214</v>
      </c>
      <c r="O1015" s="25">
        <f t="shared" si="138"/>
        <v>7</v>
      </c>
      <c r="P1015" s="25">
        <f t="shared" si="137"/>
        <v>2017</v>
      </c>
      <c r="Q1015" s="25">
        <v>39</v>
      </c>
    </row>
    <row r="1016" spans="13:17" x14ac:dyDescent="0.25">
      <c r="M1016" s="38">
        <f t="shared" si="140"/>
        <v>43010</v>
      </c>
      <c r="N1016" s="25">
        <f t="shared" si="139"/>
        <v>276</v>
      </c>
      <c r="O1016" s="25">
        <f t="shared" si="138"/>
        <v>1</v>
      </c>
      <c r="P1016" s="25">
        <f t="shared" si="137"/>
        <v>2017</v>
      </c>
      <c r="Q1016" s="25">
        <v>40</v>
      </c>
    </row>
    <row r="1017" spans="13:17" x14ac:dyDescent="0.25">
      <c r="M1017" s="38">
        <f t="shared" si="140"/>
        <v>43011</v>
      </c>
      <c r="N1017" s="25">
        <f t="shared" si="139"/>
        <v>232</v>
      </c>
      <c r="O1017" s="25">
        <f t="shared" si="138"/>
        <v>2</v>
      </c>
      <c r="P1017" s="25">
        <f t="shared" si="137"/>
        <v>2017</v>
      </c>
      <c r="Q1017" s="25">
        <v>40</v>
      </c>
    </row>
    <row r="1018" spans="13:17" x14ac:dyDescent="0.25">
      <c r="M1018" s="38">
        <f t="shared" si="140"/>
        <v>43012</v>
      </c>
      <c r="N1018" s="25">
        <f t="shared" si="139"/>
        <v>260</v>
      </c>
      <c r="O1018" s="25">
        <f t="shared" si="138"/>
        <v>3</v>
      </c>
      <c r="P1018" s="25">
        <f t="shared" si="137"/>
        <v>2017</v>
      </c>
      <c r="Q1018" s="25">
        <v>40</v>
      </c>
    </row>
    <row r="1019" spans="13:17" x14ac:dyDescent="0.25">
      <c r="M1019" s="38">
        <f t="shared" si="140"/>
        <v>43013</v>
      </c>
      <c r="N1019" s="25">
        <f t="shared" si="139"/>
        <v>223</v>
      </c>
      <c r="O1019" s="25">
        <f t="shared" si="138"/>
        <v>4</v>
      </c>
      <c r="P1019" s="25">
        <f t="shared" si="137"/>
        <v>2017</v>
      </c>
      <c r="Q1019" s="25">
        <v>40</v>
      </c>
    </row>
    <row r="1020" spans="13:17" x14ac:dyDescent="0.25">
      <c r="M1020" s="38">
        <f t="shared" si="140"/>
        <v>43014</v>
      </c>
      <c r="N1020" s="25">
        <f t="shared" si="139"/>
        <v>231</v>
      </c>
      <c r="O1020" s="25">
        <f t="shared" si="138"/>
        <v>5</v>
      </c>
      <c r="P1020" s="25">
        <f t="shared" si="137"/>
        <v>2017</v>
      </c>
      <c r="Q1020" s="25">
        <v>40</v>
      </c>
    </row>
    <row r="1021" spans="13:17" x14ac:dyDescent="0.25">
      <c r="M1021" s="38">
        <f t="shared" si="140"/>
        <v>43015</v>
      </c>
      <c r="N1021" s="25">
        <f t="shared" si="139"/>
        <v>244</v>
      </c>
      <c r="O1021" s="25">
        <f t="shared" si="138"/>
        <v>6</v>
      </c>
      <c r="P1021" s="25">
        <f t="shared" si="137"/>
        <v>2017</v>
      </c>
      <c r="Q1021" s="25">
        <v>40</v>
      </c>
    </row>
    <row r="1022" spans="13:17" x14ac:dyDescent="0.25">
      <c r="M1022" s="38">
        <f t="shared" si="140"/>
        <v>43016</v>
      </c>
      <c r="N1022" s="25">
        <f t="shared" si="139"/>
        <v>242</v>
      </c>
      <c r="O1022" s="25">
        <f t="shared" si="138"/>
        <v>7</v>
      </c>
      <c r="P1022" s="25">
        <f t="shared" si="137"/>
        <v>2017</v>
      </c>
      <c r="Q1022" s="25">
        <v>40</v>
      </c>
    </row>
    <row r="1023" spans="13:17" x14ac:dyDescent="0.25">
      <c r="M1023" s="38">
        <f t="shared" si="140"/>
        <v>43017</v>
      </c>
      <c r="N1023" s="25">
        <f t="shared" si="139"/>
        <v>238</v>
      </c>
      <c r="O1023" s="25">
        <f t="shared" si="138"/>
        <v>1</v>
      </c>
      <c r="P1023" s="25">
        <f t="shared" si="137"/>
        <v>2017</v>
      </c>
      <c r="Q1023" s="25">
        <v>41</v>
      </c>
    </row>
    <row r="1024" spans="13:17" x14ac:dyDescent="0.25">
      <c r="M1024" s="38">
        <f t="shared" si="140"/>
        <v>43018</v>
      </c>
      <c r="N1024" s="25">
        <f t="shared" si="139"/>
        <v>249</v>
      </c>
      <c r="O1024" s="25">
        <f t="shared" si="138"/>
        <v>2</v>
      </c>
      <c r="P1024" s="25">
        <f t="shared" si="137"/>
        <v>2017</v>
      </c>
      <c r="Q1024" s="25">
        <v>41</v>
      </c>
    </row>
    <row r="1025" spans="13:17" x14ac:dyDescent="0.25">
      <c r="M1025" s="38">
        <f t="shared" si="140"/>
        <v>43019</v>
      </c>
      <c r="N1025" s="25">
        <f t="shared" si="139"/>
        <v>247</v>
      </c>
      <c r="O1025" s="25">
        <f t="shared" si="138"/>
        <v>3</v>
      </c>
      <c r="P1025" s="25">
        <f t="shared" si="137"/>
        <v>2017</v>
      </c>
      <c r="Q1025" s="25">
        <v>41</v>
      </c>
    </row>
    <row r="1026" spans="13:17" x14ac:dyDescent="0.25">
      <c r="M1026" s="38">
        <f t="shared" si="140"/>
        <v>43020</v>
      </c>
      <c r="N1026" s="25">
        <f t="shared" si="139"/>
        <v>258</v>
      </c>
      <c r="O1026" s="25">
        <f t="shared" si="138"/>
        <v>4</v>
      </c>
      <c r="P1026" s="25">
        <f t="shared" si="137"/>
        <v>2017</v>
      </c>
      <c r="Q1026" s="25">
        <v>41</v>
      </c>
    </row>
    <row r="1027" spans="13:17" x14ac:dyDescent="0.25">
      <c r="M1027" s="38">
        <f t="shared" si="140"/>
        <v>43021</v>
      </c>
      <c r="N1027" s="25">
        <f t="shared" si="139"/>
        <v>243</v>
      </c>
      <c r="O1027" s="25">
        <f t="shared" si="138"/>
        <v>5</v>
      </c>
      <c r="P1027" s="25">
        <f t="shared" si="137"/>
        <v>2017</v>
      </c>
      <c r="Q1027" s="25">
        <v>41</v>
      </c>
    </row>
    <row r="1028" spans="13:17" x14ac:dyDescent="0.25">
      <c r="M1028" s="38">
        <f t="shared" si="140"/>
        <v>43022</v>
      </c>
      <c r="N1028" s="25">
        <f t="shared" si="139"/>
        <v>241</v>
      </c>
      <c r="O1028" s="25">
        <f t="shared" si="138"/>
        <v>6</v>
      </c>
      <c r="P1028" s="25">
        <f t="shared" si="137"/>
        <v>2017</v>
      </c>
      <c r="Q1028" s="25">
        <v>41</v>
      </c>
    </row>
    <row r="1029" spans="13:17" x14ac:dyDescent="0.25">
      <c r="M1029" s="38">
        <f t="shared" si="140"/>
        <v>43023</v>
      </c>
      <c r="N1029" s="25">
        <f t="shared" si="139"/>
        <v>219</v>
      </c>
      <c r="O1029" s="25">
        <f t="shared" si="138"/>
        <v>7</v>
      </c>
      <c r="P1029" s="25">
        <f t="shared" si="137"/>
        <v>2017</v>
      </c>
      <c r="Q1029" s="25">
        <v>41</v>
      </c>
    </row>
    <row r="1030" spans="13:17" x14ac:dyDescent="0.25">
      <c r="M1030" s="38">
        <f t="shared" si="140"/>
        <v>43024</v>
      </c>
      <c r="N1030" s="25">
        <f t="shared" si="139"/>
        <v>196</v>
      </c>
      <c r="O1030" s="25">
        <f t="shared" si="138"/>
        <v>1</v>
      </c>
      <c r="P1030" s="25">
        <f t="shared" si="137"/>
        <v>2017</v>
      </c>
      <c r="Q1030" s="25">
        <v>42</v>
      </c>
    </row>
    <row r="1031" spans="13:17" x14ac:dyDescent="0.25">
      <c r="M1031" s="38">
        <f t="shared" si="140"/>
        <v>43025</v>
      </c>
      <c r="N1031" s="25">
        <f t="shared" si="139"/>
        <v>245</v>
      </c>
      <c r="O1031" s="25">
        <f t="shared" si="138"/>
        <v>2</v>
      </c>
      <c r="P1031" s="25">
        <f t="shared" si="137"/>
        <v>2017</v>
      </c>
      <c r="Q1031" s="25">
        <v>42</v>
      </c>
    </row>
    <row r="1032" spans="13:17" x14ac:dyDescent="0.25">
      <c r="M1032" s="38">
        <f t="shared" si="140"/>
        <v>43026</v>
      </c>
      <c r="N1032" s="25">
        <f t="shared" si="139"/>
        <v>238</v>
      </c>
      <c r="O1032" s="25">
        <f t="shared" si="138"/>
        <v>3</v>
      </c>
      <c r="P1032" s="25">
        <f t="shared" si="137"/>
        <v>2017</v>
      </c>
      <c r="Q1032" s="25">
        <v>42</v>
      </c>
    </row>
    <row r="1033" spans="13:17" x14ac:dyDescent="0.25">
      <c r="M1033" s="38">
        <f t="shared" si="140"/>
        <v>43027</v>
      </c>
      <c r="N1033" s="25">
        <f t="shared" si="139"/>
        <v>263</v>
      </c>
      <c r="O1033" s="25">
        <f t="shared" si="138"/>
        <v>4</v>
      </c>
      <c r="P1033" s="25">
        <f t="shared" ref="P1033:P1096" si="141">IF(O1033=1,YEAR($M1036),P1032)</f>
        <v>2017</v>
      </c>
      <c r="Q1033" s="25">
        <v>42</v>
      </c>
    </row>
    <row r="1034" spans="13:17" x14ac:dyDescent="0.25">
      <c r="M1034" s="38">
        <f t="shared" si="140"/>
        <v>43028</v>
      </c>
      <c r="N1034" s="25">
        <f t="shared" si="139"/>
        <v>247</v>
      </c>
      <c r="O1034" s="25">
        <f t="shared" ref="O1034:O1097" si="142">MOD(O1033,7)+1</f>
        <v>5</v>
      </c>
      <c r="P1034" s="25">
        <f t="shared" si="141"/>
        <v>2017</v>
      </c>
      <c r="Q1034" s="25">
        <v>42</v>
      </c>
    </row>
    <row r="1035" spans="13:17" x14ac:dyDescent="0.25">
      <c r="M1035" s="38">
        <f t="shared" si="140"/>
        <v>43029</v>
      </c>
      <c r="N1035" s="25">
        <f t="shared" ref="N1035:N1098" si="143">VLOOKUP(DATE(2020,MONTH($M1035),DAY($M1035)),$A$8:$K$374,YEAR($M1035)-2010,FALSE)</f>
        <v>233</v>
      </c>
      <c r="O1035" s="25">
        <f t="shared" si="142"/>
        <v>6</v>
      </c>
      <c r="P1035" s="25">
        <f t="shared" si="141"/>
        <v>2017</v>
      </c>
      <c r="Q1035" s="25">
        <v>42</v>
      </c>
    </row>
    <row r="1036" spans="13:17" x14ac:dyDescent="0.25">
      <c r="M1036" s="38">
        <f t="shared" si="140"/>
        <v>43030</v>
      </c>
      <c r="N1036" s="25">
        <f t="shared" si="143"/>
        <v>226</v>
      </c>
      <c r="O1036" s="25">
        <f t="shared" si="142"/>
        <v>7</v>
      </c>
      <c r="P1036" s="25">
        <f t="shared" si="141"/>
        <v>2017</v>
      </c>
      <c r="Q1036" s="25">
        <v>42</v>
      </c>
    </row>
    <row r="1037" spans="13:17" x14ac:dyDescent="0.25">
      <c r="M1037" s="38">
        <f t="shared" ref="M1037:M1100" si="144">M1036+1</f>
        <v>43031</v>
      </c>
      <c r="N1037" s="25">
        <f t="shared" si="143"/>
        <v>223</v>
      </c>
      <c r="O1037" s="25">
        <f t="shared" si="142"/>
        <v>1</v>
      </c>
      <c r="P1037" s="25">
        <f t="shared" si="141"/>
        <v>2017</v>
      </c>
      <c r="Q1037" s="25">
        <v>43</v>
      </c>
    </row>
    <row r="1038" spans="13:17" x14ac:dyDescent="0.25">
      <c r="M1038" s="38">
        <f t="shared" si="144"/>
        <v>43032</v>
      </c>
      <c r="N1038" s="25">
        <f t="shared" si="143"/>
        <v>253</v>
      </c>
      <c r="O1038" s="25">
        <f t="shared" si="142"/>
        <v>2</v>
      </c>
      <c r="P1038" s="25">
        <f t="shared" si="141"/>
        <v>2017</v>
      </c>
      <c r="Q1038" s="25">
        <v>43</v>
      </c>
    </row>
    <row r="1039" spans="13:17" x14ac:dyDescent="0.25">
      <c r="M1039" s="38">
        <f t="shared" si="144"/>
        <v>43033</v>
      </c>
      <c r="N1039" s="25">
        <f t="shared" si="143"/>
        <v>228</v>
      </c>
      <c r="O1039" s="25">
        <f t="shared" si="142"/>
        <v>3</v>
      </c>
      <c r="P1039" s="25">
        <f t="shared" si="141"/>
        <v>2017</v>
      </c>
      <c r="Q1039" s="25">
        <v>43</v>
      </c>
    </row>
    <row r="1040" spans="13:17" x14ac:dyDescent="0.25">
      <c r="M1040" s="38">
        <f t="shared" si="144"/>
        <v>43034</v>
      </c>
      <c r="N1040" s="25">
        <f t="shared" si="143"/>
        <v>251</v>
      </c>
      <c r="O1040" s="25">
        <f t="shared" si="142"/>
        <v>4</v>
      </c>
      <c r="P1040" s="25">
        <f t="shared" si="141"/>
        <v>2017</v>
      </c>
      <c r="Q1040" s="25">
        <v>43</v>
      </c>
    </row>
    <row r="1041" spans="13:17" x14ac:dyDescent="0.25">
      <c r="M1041" s="38">
        <f t="shared" si="144"/>
        <v>43035</v>
      </c>
      <c r="N1041" s="25">
        <f t="shared" si="143"/>
        <v>220</v>
      </c>
      <c r="O1041" s="25">
        <f t="shared" si="142"/>
        <v>5</v>
      </c>
      <c r="P1041" s="25">
        <f t="shared" si="141"/>
        <v>2017</v>
      </c>
      <c r="Q1041" s="25">
        <v>43</v>
      </c>
    </row>
    <row r="1042" spans="13:17" x14ac:dyDescent="0.25">
      <c r="M1042" s="38">
        <f t="shared" si="144"/>
        <v>43036</v>
      </c>
      <c r="N1042" s="25">
        <f t="shared" si="143"/>
        <v>249</v>
      </c>
      <c r="O1042" s="25">
        <f t="shared" si="142"/>
        <v>6</v>
      </c>
      <c r="P1042" s="25">
        <f t="shared" si="141"/>
        <v>2017</v>
      </c>
      <c r="Q1042" s="25">
        <v>43</v>
      </c>
    </row>
    <row r="1043" spans="13:17" x14ac:dyDescent="0.25">
      <c r="M1043" s="38">
        <f t="shared" si="144"/>
        <v>43037</v>
      </c>
      <c r="N1043" s="25">
        <f t="shared" si="143"/>
        <v>220</v>
      </c>
      <c r="O1043" s="25">
        <f t="shared" si="142"/>
        <v>7</v>
      </c>
      <c r="P1043" s="25">
        <f t="shared" si="141"/>
        <v>2017</v>
      </c>
      <c r="Q1043" s="25">
        <v>43</v>
      </c>
    </row>
    <row r="1044" spans="13:17" x14ac:dyDescent="0.25">
      <c r="M1044" s="38">
        <f t="shared" si="144"/>
        <v>43038</v>
      </c>
      <c r="N1044" s="25">
        <f t="shared" si="143"/>
        <v>254</v>
      </c>
      <c r="O1044" s="25">
        <f t="shared" si="142"/>
        <v>1</v>
      </c>
      <c r="P1044" s="25">
        <f t="shared" si="141"/>
        <v>2017</v>
      </c>
      <c r="Q1044" s="25">
        <v>44</v>
      </c>
    </row>
    <row r="1045" spans="13:17" x14ac:dyDescent="0.25">
      <c r="M1045" s="38">
        <f t="shared" si="144"/>
        <v>43039</v>
      </c>
      <c r="N1045" s="25">
        <f t="shared" si="143"/>
        <v>252</v>
      </c>
      <c r="O1045" s="25">
        <f t="shared" si="142"/>
        <v>2</v>
      </c>
      <c r="P1045" s="25">
        <f t="shared" si="141"/>
        <v>2017</v>
      </c>
      <c r="Q1045" s="25">
        <v>44</v>
      </c>
    </row>
    <row r="1046" spans="13:17" x14ac:dyDescent="0.25">
      <c r="M1046" s="38">
        <f t="shared" si="144"/>
        <v>43040</v>
      </c>
      <c r="N1046" s="25">
        <f t="shared" si="143"/>
        <v>256</v>
      </c>
      <c r="O1046" s="25">
        <f t="shared" si="142"/>
        <v>3</v>
      </c>
      <c r="P1046" s="25">
        <f t="shared" si="141"/>
        <v>2017</v>
      </c>
      <c r="Q1046" s="25">
        <v>44</v>
      </c>
    </row>
    <row r="1047" spans="13:17" x14ac:dyDescent="0.25">
      <c r="M1047" s="38">
        <f t="shared" si="144"/>
        <v>43041</v>
      </c>
      <c r="N1047" s="25">
        <f t="shared" si="143"/>
        <v>233</v>
      </c>
      <c r="O1047" s="25">
        <f t="shared" si="142"/>
        <v>4</v>
      </c>
      <c r="P1047" s="25">
        <f t="shared" si="141"/>
        <v>2017</v>
      </c>
      <c r="Q1047" s="25">
        <v>44</v>
      </c>
    </row>
    <row r="1048" spans="13:17" x14ac:dyDescent="0.25">
      <c r="M1048" s="38">
        <f t="shared" si="144"/>
        <v>43042</v>
      </c>
      <c r="N1048" s="25">
        <f t="shared" si="143"/>
        <v>242</v>
      </c>
      <c r="O1048" s="25">
        <f t="shared" si="142"/>
        <v>5</v>
      </c>
      <c r="P1048" s="25">
        <f t="shared" si="141"/>
        <v>2017</v>
      </c>
      <c r="Q1048" s="25">
        <v>44</v>
      </c>
    </row>
    <row r="1049" spans="13:17" x14ac:dyDescent="0.25">
      <c r="M1049" s="38">
        <f t="shared" si="144"/>
        <v>43043</v>
      </c>
      <c r="N1049" s="25">
        <f t="shared" si="143"/>
        <v>266</v>
      </c>
      <c r="O1049" s="25">
        <f t="shared" si="142"/>
        <v>6</v>
      </c>
      <c r="P1049" s="25">
        <f t="shared" si="141"/>
        <v>2017</v>
      </c>
      <c r="Q1049" s="25">
        <v>44</v>
      </c>
    </row>
    <row r="1050" spans="13:17" x14ac:dyDescent="0.25">
      <c r="M1050" s="38">
        <f t="shared" si="144"/>
        <v>43044</v>
      </c>
      <c r="N1050" s="25">
        <f t="shared" si="143"/>
        <v>254</v>
      </c>
      <c r="O1050" s="25">
        <f t="shared" si="142"/>
        <v>7</v>
      </c>
      <c r="P1050" s="25">
        <f t="shared" si="141"/>
        <v>2017</v>
      </c>
      <c r="Q1050" s="25">
        <v>44</v>
      </c>
    </row>
    <row r="1051" spans="13:17" x14ac:dyDescent="0.25">
      <c r="M1051" s="38">
        <f t="shared" si="144"/>
        <v>43045</v>
      </c>
      <c r="N1051" s="25">
        <f t="shared" si="143"/>
        <v>209</v>
      </c>
      <c r="O1051" s="25">
        <f t="shared" si="142"/>
        <v>1</v>
      </c>
      <c r="P1051" s="25">
        <f t="shared" si="141"/>
        <v>2017</v>
      </c>
      <c r="Q1051" s="25">
        <v>45</v>
      </c>
    </row>
    <row r="1052" spans="13:17" x14ac:dyDescent="0.25">
      <c r="M1052" s="38">
        <f t="shared" si="144"/>
        <v>43046</v>
      </c>
      <c r="N1052" s="25">
        <f t="shared" si="143"/>
        <v>191</v>
      </c>
      <c r="O1052" s="25">
        <f t="shared" si="142"/>
        <v>2</v>
      </c>
      <c r="P1052" s="25">
        <f t="shared" si="141"/>
        <v>2017</v>
      </c>
      <c r="Q1052" s="25">
        <v>45</v>
      </c>
    </row>
    <row r="1053" spans="13:17" x14ac:dyDescent="0.25">
      <c r="M1053" s="38">
        <f t="shared" si="144"/>
        <v>43047</v>
      </c>
      <c r="N1053" s="25">
        <f t="shared" si="143"/>
        <v>227</v>
      </c>
      <c r="O1053" s="25">
        <f t="shared" si="142"/>
        <v>3</v>
      </c>
      <c r="P1053" s="25">
        <f t="shared" si="141"/>
        <v>2017</v>
      </c>
      <c r="Q1053" s="25">
        <v>45</v>
      </c>
    </row>
    <row r="1054" spans="13:17" x14ac:dyDescent="0.25">
      <c r="M1054" s="38">
        <f t="shared" si="144"/>
        <v>43048</v>
      </c>
      <c r="N1054" s="25">
        <f t="shared" si="143"/>
        <v>260</v>
      </c>
      <c r="O1054" s="25">
        <f t="shared" si="142"/>
        <v>4</v>
      </c>
      <c r="P1054" s="25">
        <f t="shared" si="141"/>
        <v>2017</v>
      </c>
      <c r="Q1054" s="25">
        <v>45</v>
      </c>
    </row>
    <row r="1055" spans="13:17" x14ac:dyDescent="0.25">
      <c r="M1055" s="38">
        <f t="shared" si="144"/>
        <v>43049</v>
      </c>
      <c r="N1055" s="25">
        <f t="shared" si="143"/>
        <v>251</v>
      </c>
      <c r="O1055" s="25">
        <f t="shared" si="142"/>
        <v>5</v>
      </c>
      <c r="P1055" s="25">
        <f t="shared" si="141"/>
        <v>2017</v>
      </c>
      <c r="Q1055" s="25">
        <v>45</v>
      </c>
    </row>
    <row r="1056" spans="13:17" x14ac:dyDescent="0.25">
      <c r="M1056" s="38">
        <f t="shared" si="144"/>
        <v>43050</v>
      </c>
      <c r="N1056" s="25">
        <f t="shared" si="143"/>
        <v>225</v>
      </c>
      <c r="O1056" s="25">
        <f t="shared" si="142"/>
        <v>6</v>
      </c>
      <c r="P1056" s="25">
        <f t="shared" si="141"/>
        <v>2017</v>
      </c>
      <c r="Q1056" s="25">
        <v>45</v>
      </c>
    </row>
    <row r="1057" spans="13:17" x14ac:dyDescent="0.25">
      <c r="M1057" s="38">
        <f t="shared" si="144"/>
        <v>43051</v>
      </c>
      <c r="N1057" s="25">
        <f t="shared" si="143"/>
        <v>245</v>
      </c>
      <c r="O1057" s="25">
        <f t="shared" si="142"/>
        <v>7</v>
      </c>
      <c r="P1057" s="25">
        <f t="shared" si="141"/>
        <v>2017</v>
      </c>
      <c r="Q1057" s="25">
        <v>45</v>
      </c>
    </row>
    <row r="1058" spans="13:17" x14ac:dyDescent="0.25">
      <c r="M1058" s="38">
        <f t="shared" si="144"/>
        <v>43052</v>
      </c>
      <c r="N1058" s="25">
        <f t="shared" si="143"/>
        <v>264</v>
      </c>
      <c r="O1058" s="25">
        <f t="shared" si="142"/>
        <v>1</v>
      </c>
      <c r="P1058" s="25">
        <f t="shared" si="141"/>
        <v>2017</v>
      </c>
      <c r="Q1058" s="25">
        <v>46</v>
      </c>
    </row>
    <row r="1059" spans="13:17" x14ac:dyDescent="0.25">
      <c r="M1059" s="38">
        <f t="shared" si="144"/>
        <v>43053</v>
      </c>
      <c r="N1059" s="25">
        <f t="shared" si="143"/>
        <v>249</v>
      </c>
      <c r="O1059" s="25">
        <f t="shared" si="142"/>
        <v>2</v>
      </c>
      <c r="P1059" s="25">
        <f t="shared" si="141"/>
        <v>2017</v>
      </c>
      <c r="Q1059" s="25">
        <v>46</v>
      </c>
    </row>
    <row r="1060" spans="13:17" x14ac:dyDescent="0.25">
      <c r="M1060" s="38">
        <f t="shared" si="144"/>
        <v>43054</v>
      </c>
      <c r="N1060" s="25">
        <f t="shared" si="143"/>
        <v>271</v>
      </c>
      <c r="O1060" s="25">
        <f t="shared" si="142"/>
        <v>3</v>
      </c>
      <c r="P1060" s="25">
        <f t="shared" si="141"/>
        <v>2017</v>
      </c>
      <c r="Q1060" s="25">
        <v>46</v>
      </c>
    </row>
    <row r="1061" spans="13:17" x14ac:dyDescent="0.25">
      <c r="M1061" s="38">
        <f t="shared" si="144"/>
        <v>43055</v>
      </c>
      <c r="N1061" s="25">
        <f t="shared" si="143"/>
        <v>237</v>
      </c>
      <c r="O1061" s="25">
        <f t="shared" si="142"/>
        <v>4</v>
      </c>
      <c r="P1061" s="25">
        <f t="shared" si="141"/>
        <v>2017</v>
      </c>
      <c r="Q1061" s="25">
        <v>46</v>
      </c>
    </row>
    <row r="1062" spans="13:17" x14ac:dyDescent="0.25">
      <c r="M1062" s="38">
        <f t="shared" si="144"/>
        <v>43056</v>
      </c>
      <c r="N1062" s="25">
        <f t="shared" si="143"/>
        <v>250</v>
      </c>
      <c r="O1062" s="25">
        <f t="shared" si="142"/>
        <v>5</v>
      </c>
      <c r="P1062" s="25">
        <f t="shared" si="141"/>
        <v>2017</v>
      </c>
      <c r="Q1062" s="25">
        <v>46</v>
      </c>
    </row>
    <row r="1063" spans="13:17" x14ac:dyDescent="0.25">
      <c r="M1063" s="38">
        <f t="shared" si="144"/>
        <v>43057</v>
      </c>
      <c r="N1063" s="25">
        <f t="shared" si="143"/>
        <v>242</v>
      </c>
      <c r="O1063" s="25">
        <f t="shared" si="142"/>
        <v>6</v>
      </c>
      <c r="P1063" s="25">
        <f t="shared" si="141"/>
        <v>2017</v>
      </c>
      <c r="Q1063" s="25">
        <v>46</v>
      </c>
    </row>
    <row r="1064" spans="13:17" x14ac:dyDescent="0.25">
      <c r="M1064" s="38">
        <f t="shared" si="144"/>
        <v>43058</v>
      </c>
      <c r="N1064" s="25">
        <f t="shared" si="143"/>
        <v>240</v>
      </c>
      <c r="O1064" s="25">
        <f t="shared" si="142"/>
        <v>7</v>
      </c>
      <c r="P1064" s="25">
        <f t="shared" si="141"/>
        <v>2017</v>
      </c>
      <c r="Q1064" s="25">
        <v>46</v>
      </c>
    </row>
    <row r="1065" spans="13:17" x14ac:dyDescent="0.25">
      <c r="M1065" s="38">
        <f t="shared" si="144"/>
        <v>43059</v>
      </c>
      <c r="N1065" s="25">
        <f t="shared" si="143"/>
        <v>247</v>
      </c>
      <c r="O1065" s="25">
        <f t="shared" si="142"/>
        <v>1</v>
      </c>
      <c r="P1065" s="25">
        <f t="shared" si="141"/>
        <v>2017</v>
      </c>
      <c r="Q1065" s="25">
        <v>47</v>
      </c>
    </row>
    <row r="1066" spans="13:17" x14ac:dyDescent="0.25">
      <c r="M1066" s="38">
        <f t="shared" si="144"/>
        <v>43060</v>
      </c>
      <c r="N1066" s="25">
        <f t="shared" si="143"/>
        <v>239</v>
      </c>
      <c r="O1066" s="25">
        <f t="shared" si="142"/>
        <v>2</v>
      </c>
      <c r="P1066" s="25">
        <f t="shared" si="141"/>
        <v>2017</v>
      </c>
      <c r="Q1066" s="25">
        <v>47</v>
      </c>
    </row>
    <row r="1067" spans="13:17" x14ac:dyDescent="0.25">
      <c r="M1067" s="38">
        <f t="shared" si="144"/>
        <v>43061</v>
      </c>
      <c r="N1067" s="25">
        <f t="shared" si="143"/>
        <v>249</v>
      </c>
      <c r="O1067" s="25">
        <f t="shared" si="142"/>
        <v>3</v>
      </c>
      <c r="P1067" s="25">
        <f t="shared" si="141"/>
        <v>2017</v>
      </c>
      <c r="Q1067" s="25">
        <v>47</v>
      </c>
    </row>
    <row r="1068" spans="13:17" x14ac:dyDescent="0.25">
      <c r="M1068" s="38">
        <f t="shared" si="144"/>
        <v>43062</v>
      </c>
      <c r="N1068" s="25">
        <f t="shared" si="143"/>
        <v>250</v>
      </c>
      <c r="O1068" s="25">
        <f t="shared" si="142"/>
        <v>4</v>
      </c>
      <c r="P1068" s="25">
        <f t="shared" si="141"/>
        <v>2017</v>
      </c>
      <c r="Q1068" s="25">
        <v>47</v>
      </c>
    </row>
    <row r="1069" spans="13:17" x14ac:dyDescent="0.25">
      <c r="M1069" s="38">
        <f t="shared" si="144"/>
        <v>43063</v>
      </c>
      <c r="N1069" s="25">
        <f t="shared" si="143"/>
        <v>238</v>
      </c>
      <c r="O1069" s="25">
        <f t="shared" si="142"/>
        <v>5</v>
      </c>
      <c r="P1069" s="25">
        <f t="shared" si="141"/>
        <v>2017</v>
      </c>
      <c r="Q1069" s="25">
        <v>47</v>
      </c>
    </row>
    <row r="1070" spans="13:17" x14ac:dyDescent="0.25">
      <c r="M1070" s="38">
        <f t="shared" si="144"/>
        <v>43064</v>
      </c>
      <c r="N1070" s="25">
        <f t="shared" si="143"/>
        <v>234</v>
      </c>
      <c r="O1070" s="25">
        <f t="shared" si="142"/>
        <v>6</v>
      </c>
      <c r="P1070" s="25">
        <f t="shared" si="141"/>
        <v>2017</v>
      </c>
      <c r="Q1070" s="25">
        <v>47</v>
      </c>
    </row>
    <row r="1071" spans="13:17" x14ac:dyDescent="0.25">
      <c r="M1071" s="38">
        <f t="shared" si="144"/>
        <v>43065</v>
      </c>
      <c r="N1071" s="25">
        <f t="shared" si="143"/>
        <v>243</v>
      </c>
      <c r="O1071" s="25">
        <f t="shared" si="142"/>
        <v>7</v>
      </c>
      <c r="P1071" s="25">
        <f t="shared" si="141"/>
        <v>2017</v>
      </c>
      <c r="Q1071" s="25">
        <v>47</v>
      </c>
    </row>
    <row r="1072" spans="13:17" x14ac:dyDescent="0.25">
      <c r="M1072" s="38">
        <f t="shared" si="144"/>
        <v>43066</v>
      </c>
      <c r="N1072" s="25">
        <f t="shared" si="143"/>
        <v>242</v>
      </c>
      <c r="O1072" s="25">
        <f t="shared" si="142"/>
        <v>1</v>
      </c>
      <c r="P1072" s="25">
        <f t="shared" si="141"/>
        <v>2017</v>
      </c>
      <c r="Q1072" s="25">
        <v>48</v>
      </c>
    </row>
    <row r="1073" spans="13:17" x14ac:dyDescent="0.25">
      <c r="M1073" s="38">
        <f t="shared" si="144"/>
        <v>43067</v>
      </c>
      <c r="N1073" s="25">
        <f t="shared" si="143"/>
        <v>248</v>
      </c>
      <c r="O1073" s="25">
        <f t="shared" si="142"/>
        <v>2</v>
      </c>
      <c r="P1073" s="25">
        <f t="shared" si="141"/>
        <v>2017</v>
      </c>
      <c r="Q1073" s="25">
        <v>48</v>
      </c>
    </row>
    <row r="1074" spans="13:17" x14ac:dyDescent="0.25">
      <c r="M1074" s="38">
        <f t="shared" si="144"/>
        <v>43068</v>
      </c>
      <c r="N1074" s="25">
        <f t="shared" si="143"/>
        <v>231</v>
      </c>
      <c r="O1074" s="25">
        <f t="shared" si="142"/>
        <v>3</v>
      </c>
      <c r="P1074" s="25">
        <f t="shared" si="141"/>
        <v>2017</v>
      </c>
      <c r="Q1074" s="25">
        <v>48</v>
      </c>
    </row>
    <row r="1075" spans="13:17" x14ac:dyDescent="0.25">
      <c r="M1075" s="38">
        <f t="shared" si="144"/>
        <v>43069</v>
      </c>
      <c r="N1075" s="25">
        <f t="shared" si="143"/>
        <v>256</v>
      </c>
      <c r="O1075" s="25">
        <f t="shared" si="142"/>
        <v>4</v>
      </c>
      <c r="P1075" s="25">
        <f t="shared" si="141"/>
        <v>2017</v>
      </c>
      <c r="Q1075" s="25">
        <v>48</v>
      </c>
    </row>
    <row r="1076" spans="13:17" x14ac:dyDescent="0.25">
      <c r="M1076" s="38">
        <f t="shared" si="144"/>
        <v>43070</v>
      </c>
      <c r="N1076" s="25">
        <f t="shared" si="143"/>
        <v>264</v>
      </c>
      <c r="O1076" s="25">
        <f t="shared" si="142"/>
        <v>5</v>
      </c>
      <c r="P1076" s="25">
        <f t="shared" si="141"/>
        <v>2017</v>
      </c>
      <c r="Q1076" s="25">
        <v>48</v>
      </c>
    </row>
    <row r="1077" spans="13:17" x14ac:dyDescent="0.25">
      <c r="M1077" s="38">
        <f t="shared" si="144"/>
        <v>43071</v>
      </c>
      <c r="N1077" s="25">
        <f t="shared" si="143"/>
        <v>241</v>
      </c>
      <c r="O1077" s="25">
        <f t="shared" si="142"/>
        <v>6</v>
      </c>
      <c r="P1077" s="25">
        <f t="shared" si="141"/>
        <v>2017</v>
      </c>
      <c r="Q1077" s="25">
        <v>48</v>
      </c>
    </row>
    <row r="1078" spans="13:17" x14ac:dyDescent="0.25">
      <c r="M1078" s="38">
        <f t="shared" si="144"/>
        <v>43072</v>
      </c>
      <c r="N1078" s="25">
        <f t="shared" si="143"/>
        <v>258</v>
      </c>
      <c r="O1078" s="25">
        <f t="shared" si="142"/>
        <v>7</v>
      </c>
      <c r="P1078" s="25">
        <f t="shared" si="141"/>
        <v>2017</v>
      </c>
      <c r="Q1078" s="25">
        <v>48</v>
      </c>
    </row>
    <row r="1079" spans="13:17" x14ac:dyDescent="0.25">
      <c r="M1079" s="38">
        <f t="shared" si="144"/>
        <v>43073</v>
      </c>
      <c r="N1079" s="25">
        <f t="shared" si="143"/>
        <v>247</v>
      </c>
      <c r="O1079" s="25">
        <f t="shared" si="142"/>
        <v>1</v>
      </c>
      <c r="P1079" s="25">
        <f t="shared" si="141"/>
        <v>2017</v>
      </c>
      <c r="Q1079" s="25">
        <v>49</v>
      </c>
    </row>
    <row r="1080" spans="13:17" x14ac:dyDescent="0.25">
      <c r="M1080" s="38">
        <f t="shared" si="144"/>
        <v>43074</v>
      </c>
      <c r="N1080" s="25">
        <f t="shared" si="143"/>
        <v>247</v>
      </c>
      <c r="O1080" s="25">
        <f t="shared" si="142"/>
        <v>2</v>
      </c>
      <c r="P1080" s="25">
        <f t="shared" si="141"/>
        <v>2017</v>
      </c>
      <c r="Q1080" s="25">
        <v>49</v>
      </c>
    </row>
    <row r="1081" spans="13:17" x14ac:dyDescent="0.25">
      <c r="M1081" s="38">
        <f t="shared" si="144"/>
        <v>43075</v>
      </c>
      <c r="N1081" s="25">
        <f t="shared" si="143"/>
        <v>251</v>
      </c>
      <c r="O1081" s="25">
        <f t="shared" si="142"/>
        <v>3</v>
      </c>
      <c r="P1081" s="25">
        <f t="shared" si="141"/>
        <v>2017</v>
      </c>
      <c r="Q1081" s="25">
        <v>49</v>
      </c>
    </row>
    <row r="1082" spans="13:17" x14ac:dyDescent="0.25">
      <c r="M1082" s="38">
        <f t="shared" si="144"/>
        <v>43076</v>
      </c>
      <c r="N1082" s="25">
        <f t="shared" si="143"/>
        <v>270</v>
      </c>
      <c r="O1082" s="25">
        <f t="shared" si="142"/>
        <v>4</v>
      </c>
      <c r="P1082" s="25">
        <f t="shared" si="141"/>
        <v>2017</v>
      </c>
      <c r="Q1082" s="25">
        <v>49</v>
      </c>
    </row>
    <row r="1083" spans="13:17" x14ac:dyDescent="0.25">
      <c r="M1083" s="38">
        <f t="shared" si="144"/>
        <v>43077</v>
      </c>
      <c r="N1083" s="25">
        <f t="shared" si="143"/>
        <v>259</v>
      </c>
      <c r="O1083" s="25">
        <f t="shared" si="142"/>
        <v>5</v>
      </c>
      <c r="P1083" s="25">
        <f t="shared" si="141"/>
        <v>2017</v>
      </c>
      <c r="Q1083" s="25">
        <v>49</v>
      </c>
    </row>
    <row r="1084" spans="13:17" x14ac:dyDescent="0.25">
      <c r="M1084" s="38">
        <f t="shared" si="144"/>
        <v>43078</v>
      </c>
      <c r="N1084" s="25">
        <f t="shared" si="143"/>
        <v>229</v>
      </c>
      <c r="O1084" s="25">
        <f t="shared" si="142"/>
        <v>6</v>
      </c>
      <c r="P1084" s="25">
        <f t="shared" si="141"/>
        <v>2017</v>
      </c>
      <c r="Q1084" s="25">
        <v>49</v>
      </c>
    </row>
    <row r="1085" spans="13:17" x14ac:dyDescent="0.25">
      <c r="M1085" s="38">
        <f t="shared" si="144"/>
        <v>43079</v>
      </c>
      <c r="N1085" s="25">
        <f t="shared" si="143"/>
        <v>262</v>
      </c>
      <c r="O1085" s="25">
        <f t="shared" si="142"/>
        <v>7</v>
      </c>
      <c r="P1085" s="25">
        <f t="shared" si="141"/>
        <v>2017</v>
      </c>
      <c r="Q1085" s="25">
        <v>49</v>
      </c>
    </row>
    <row r="1086" spans="13:17" x14ac:dyDescent="0.25">
      <c r="M1086" s="38">
        <f t="shared" si="144"/>
        <v>43080</v>
      </c>
      <c r="N1086" s="25">
        <f t="shared" si="143"/>
        <v>248</v>
      </c>
      <c r="O1086" s="25">
        <f t="shared" si="142"/>
        <v>1</v>
      </c>
      <c r="P1086" s="25">
        <f t="shared" si="141"/>
        <v>2017</v>
      </c>
      <c r="Q1086" s="25">
        <v>50</v>
      </c>
    </row>
    <row r="1087" spans="13:17" x14ac:dyDescent="0.25">
      <c r="M1087" s="38">
        <f t="shared" si="144"/>
        <v>43081</v>
      </c>
      <c r="N1087" s="25">
        <f t="shared" si="143"/>
        <v>270</v>
      </c>
      <c r="O1087" s="25">
        <f t="shared" si="142"/>
        <v>2</v>
      </c>
      <c r="P1087" s="25">
        <f t="shared" si="141"/>
        <v>2017</v>
      </c>
      <c r="Q1087" s="25">
        <v>50</v>
      </c>
    </row>
    <row r="1088" spans="13:17" x14ac:dyDescent="0.25">
      <c r="M1088" s="38">
        <f t="shared" si="144"/>
        <v>43082</v>
      </c>
      <c r="N1088" s="25">
        <f t="shared" si="143"/>
        <v>248</v>
      </c>
      <c r="O1088" s="25">
        <f t="shared" si="142"/>
        <v>3</v>
      </c>
      <c r="P1088" s="25">
        <f t="shared" si="141"/>
        <v>2017</v>
      </c>
      <c r="Q1088" s="25">
        <v>50</v>
      </c>
    </row>
    <row r="1089" spans="13:17" x14ac:dyDescent="0.25">
      <c r="M1089" s="38">
        <f t="shared" si="144"/>
        <v>43083</v>
      </c>
      <c r="N1089" s="25">
        <f t="shared" si="143"/>
        <v>289</v>
      </c>
      <c r="O1089" s="25">
        <f t="shared" si="142"/>
        <v>4</v>
      </c>
      <c r="P1089" s="25">
        <f t="shared" si="141"/>
        <v>2017</v>
      </c>
      <c r="Q1089" s="25">
        <v>50</v>
      </c>
    </row>
    <row r="1090" spans="13:17" x14ac:dyDescent="0.25">
      <c r="M1090" s="38">
        <f t="shared" si="144"/>
        <v>43084</v>
      </c>
      <c r="N1090" s="25">
        <f t="shared" si="143"/>
        <v>257</v>
      </c>
      <c r="O1090" s="25">
        <f t="shared" si="142"/>
        <v>5</v>
      </c>
      <c r="P1090" s="25">
        <f t="shared" si="141"/>
        <v>2017</v>
      </c>
      <c r="Q1090" s="25">
        <v>50</v>
      </c>
    </row>
    <row r="1091" spans="13:17" x14ac:dyDescent="0.25">
      <c r="M1091" s="38">
        <f t="shared" si="144"/>
        <v>43085</v>
      </c>
      <c r="N1091" s="25">
        <f t="shared" si="143"/>
        <v>228</v>
      </c>
      <c r="O1091" s="25">
        <f t="shared" si="142"/>
        <v>6</v>
      </c>
      <c r="P1091" s="25">
        <f t="shared" si="141"/>
        <v>2017</v>
      </c>
      <c r="Q1091" s="25">
        <v>50</v>
      </c>
    </row>
    <row r="1092" spans="13:17" x14ac:dyDescent="0.25">
      <c r="M1092" s="38">
        <f t="shared" si="144"/>
        <v>43086</v>
      </c>
      <c r="N1092" s="25">
        <f t="shared" si="143"/>
        <v>257</v>
      </c>
      <c r="O1092" s="25">
        <f t="shared" si="142"/>
        <v>7</v>
      </c>
      <c r="P1092" s="25">
        <f t="shared" si="141"/>
        <v>2017</v>
      </c>
      <c r="Q1092" s="25">
        <v>50</v>
      </c>
    </row>
    <row r="1093" spans="13:17" x14ac:dyDescent="0.25">
      <c r="M1093" s="38">
        <f t="shared" si="144"/>
        <v>43087</v>
      </c>
      <c r="N1093" s="25">
        <f t="shared" si="143"/>
        <v>242</v>
      </c>
      <c r="O1093" s="25">
        <f t="shared" si="142"/>
        <v>1</v>
      </c>
      <c r="P1093" s="25">
        <f t="shared" si="141"/>
        <v>2017</v>
      </c>
      <c r="Q1093" s="25">
        <v>51</v>
      </c>
    </row>
    <row r="1094" spans="13:17" x14ac:dyDescent="0.25">
      <c r="M1094" s="38">
        <f t="shared" si="144"/>
        <v>43088</v>
      </c>
      <c r="N1094" s="25">
        <f t="shared" si="143"/>
        <v>241</v>
      </c>
      <c r="O1094" s="25">
        <f t="shared" si="142"/>
        <v>2</v>
      </c>
      <c r="P1094" s="25">
        <f t="shared" si="141"/>
        <v>2017</v>
      </c>
      <c r="Q1094" s="25">
        <v>51</v>
      </c>
    </row>
    <row r="1095" spans="13:17" x14ac:dyDescent="0.25">
      <c r="M1095" s="38">
        <f t="shared" si="144"/>
        <v>43089</v>
      </c>
      <c r="N1095" s="25">
        <f t="shared" si="143"/>
        <v>255</v>
      </c>
      <c r="O1095" s="25">
        <f t="shared" si="142"/>
        <v>3</v>
      </c>
      <c r="P1095" s="25">
        <f t="shared" si="141"/>
        <v>2017</v>
      </c>
      <c r="Q1095" s="25">
        <v>51</v>
      </c>
    </row>
    <row r="1096" spans="13:17" x14ac:dyDescent="0.25">
      <c r="M1096" s="38">
        <f t="shared" si="144"/>
        <v>43090</v>
      </c>
      <c r="N1096" s="25">
        <f t="shared" si="143"/>
        <v>272</v>
      </c>
      <c r="O1096" s="25">
        <f t="shared" si="142"/>
        <v>4</v>
      </c>
      <c r="P1096" s="25">
        <f t="shared" si="141"/>
        <v>2017</v>
      </c>
      <c r="Q1096" s="25">
        <v>51</v>
      </c>
    </row>
    <row r="1097" spans="13:17" x14ac:dyDescent="0.25">
      <c r="M1097" s="38">
        <f t="shared" si="144"/>
        <v>43091</v>
      </c>
      <c r="N1097" s="25">
        <f t="shared" si="143"/>
        <v>240</v>
      </c>
      <c r="O1097" s="25">
        <f t="shared" si="142"/>
        <v>5</v>
      </c>
      <c r="P1097" s="25">
        <f t="shared" ref="P1097:P1160" si="145">IF(O1097=1,YEAR($M1100),P1096)</f>
        <v>2017</v>
      </c>
      <c r="Q1097" s="25">
        <v>51</v>
      </c>
    </row>
    <row r="1098" spans="13:17" x14ac:dyDescent="0.25">
      <c r="M1098" s="38">
        <f t="shared" si="144"/>
        <v>43092</v>
      </c>
      <c r="N1098" s="25">
        <f t="shared" si="143"/>
        <v>265</v>
      </c>
      <c r="O1098" s="25">
        <f t="shared" ref="O1098:O1161" si="146">MOD(O1097,7)+1</f>
        <v>6</v>
      </c>
      <c r="P1098" s="25">
        <f t="shared" si="145"/>
        <v>2017</v>
      </c>
      <c r="Q1098" s="25">
        <v>51</v>
      </c>
    </row>
    <row r="1099" spans="13:17" x14ac:dyDescent="0.25">
      <c r="M1099" s="38">
        <f t="shared" si="144"/>
        <v>43093</v>
      </c>
      <c r="N1099" s="25">
        <f t="shared" ref="N1099:N1162" si="147">VLOOKUP(DATE(2020,MONTH($M1099),DAY($M1099)),$A$8:$K$374,YEAR($M1099)-2010,FALSE)</f>
        <v>300</v>
      </c>
      <c r="O1099" s="25">
        <f t="shared" si="146"/>
        <v>7</v>
      </c>
      <c r="P1099" s="25">
        <f t="shared" si="145"/>
        <v>2017</v>
      </c>
      <c r="Q1099" s="25">
        <v>51</v>
      </c>
    </row>
    <row r="1100" spans="13:17" x14ac:dyDescent="0.25">
      <c r="M1100" s="38">
        <f t="shared" si="144"/>
        <v>43094</v>
      </c>
      <c r="N1100" s="25">
        <f t="shared" si="147"/>
        <v>270</v>
      </c>
      <c r="O1100" s="25">
        <f t="shared" si="146"/>
        <v>1</v>
      </c>
      <c r="P1100" s="25">
        <f t="shared" si="145"/>
        <v>2017</v>
      </c>
      <c r="Q1100" s="25">
        <v>52</v>
      </c>
    </row>
    <row r="1101" spans="13:17" x14ac:dyDescent="0.25">
      <c r="M1101" s="38">
        <f t="shared" ref="M1101:M1164" si="148">M1100+1</f>
        <v>43095</v>
      </c>
      <c r="N1101" s="25">
        <f t="shared" si="147"/>
        <v>262</v>
      </c>
      <c r="O1101" s="25">
        <f t="shared" si="146"/>
        <v>2</v>
      </c>
      <c r="P1101" s="25">
        <f t="shared" si="145"/>
        <v>2017</v>
      </c>
      <c r="Q1101" s="25">
        <v>52</v>
      </c>
    </row>
    <row r="1102" spans="13:17" x14ac:dyDescent="0.25">
      <c r="M1102" s="38">
        <f t="shared" si="148"/>
        <v>43096</v>
      </c>
      <c r="N1102" s="25">
        <f t="shared" si="147"/>
        <v>271</v>
      </c>
      <c r="O1102" s="25">
        <f t="shared" si="146"/>
        <v>3</v>
      </c>
      <c r="P1102" s="25">
        <f t="shared" si="145"/>
        <v>2017</v>
      </c>
      <c r="Q1102" s="25">
        <v>52</v>
      </c>
    </row>
    <row r="1103" spans="13:17" x14ac:dyDescent="0.25">
      <c r="M1103" s="38">
        <f t="shared" si="148"/>
        <v>43097</v>
      </c>
      <c r="N1103" s="25">
        <f t="shared" si="147"/>
        <v>273</v>
      </c>
      <c r="O1103" s="25">
        <f t="shared" si="146"/>
        <v>4</v>
      </c>
      <c r="P1103" s="25">
        <f t="shared" si="145"/>
        <v>2017</v>
      </c>
      <c r="Q1103" s="25">
        <v>52</v>
      </c>
    </row>
    <row r="1104" spans="13:17" x14ac:dyDescent="0.25">
      <c r="M1104" s="38">
        <f t="shared" si="148"/>
        <v>43098</v>
      </c>
      <c r="N1104" s="25">
        <f t="shared" si="147"/>
        <v>276</v>
      </c>
      <c r="O1104" s="25">
        <f t="shared" si="146"/>
        <v>5</v>
      </c>
      <c r="P1104" s="25">
        <f t="shared" si="145"/>
        <v>2017</v>
      </c>
      <c r="Q1104" s="25">
        <v>52</v>
      </c>
    </row>
    <row r="1105" spans="13:17" x14ac:dyDescent="0.25">
      <c r="M1105" s="38">
        <f t="shared" si="148"/>
        <v>43099</v>
      </c>
      <c r="N1105" s="25">
        <f t="shared" si="147"/>
        <v>275</v>
      </c>
      <c r="O1105" s="25">
        <f t="shared" si="146"/>
        <v>6</v>
      </c>
      <c r="P1105" s="25">
        <f t="shared" si="145"/>
        <v>2017</v>
      </c>
      <c r="Q1105" s="25">
        <v>52</v>
      </c>
    </row>
    <row r="1106" spans="13:17" x14ac:dyDescent="0.25">
      <c r="M1106" s="38">
        <f t="shared" si="148"/>
        <v>43100</v>
      </c>
      <c r="N1106" s="25">
        <f t="shared" si="147"/>
        <v>302</v>
      </c>
      <c r="O1106" s="25">
        <f t="shared" si="146"/>
        <v>7</v>
      </c>
      <c r="P1106" s="25">
        <f t="shared" si="145"/>
        <v>2017</v>
      </c>
      <c r="Q1106" s="25">
        <v>52</v>
      </c>
    </row>
    <row r="1107" spans="13:17" x14ac:dyDescent="0.25">
      <c r="M1107" s="38">
        <f t="shared" si="148"/>
        <v>43101</v>
      </c>
      <c r="N1107" s="25">
        <f t="shared" si="147"/>
        <v>275</v>
      </c>
      <c r="O1107" s="25">
        <f t="shared" si="146"/>
        <v>1</v>
      </c>
      <c r="P1107" s="25">
        <f t="shared" si="145"/>
        <v>2018</v>
      </c>
      <c r="Q1107" s="25">
        <v>1</v>
      </c>
    </row>
    <row r="1108" spans="13:17" x14ac:dyDescent="0.25">
      <c r="M1108" s="38">
        <f t="shared" si="148"/>
        <v>43102</v>
      </c>
      <c r="N1108" s="25">
        <f t="shared" si="147"/>
        <v>312</v>
      </c>
      <c r="O1108" s="25">
        <f t="shared" si="146"/>
        <v>2</v>
      </c>
      <c r="P1108" s="25">
        <f t="shared" si="145"/>
        <v>2018</v>
      </c>
      <c r="Q1108" s="25">
        <v>1</v>
      </c>
    </row>
    <row r="1109" spans="13:17" x14ac:dyDescent="0.25">
      <c r="M1109" s="38">
        <f t="shared" si="148"/>
        <v>43103</v>
      </c>
      <c r="N1109" s="25">
        <f t="shared" si="147"/>
        <v>295</v>
      </c>
      <c r="O1109" s="25">
        <f t="shared" si="146"/>
        <v>3</v>
      </c>
      <c r="P1109" s="25">
        <f t="shared" si="145"/>
        <v>2018</v>
      </c>
      <c r="Q1109" s="25">
        <v>1</v>
      </c>
    </row>
    <row r="1110" spans="13:17" x14ac:dyDescent="0.25">
      <c r="M1110" s="38">
        <f t="shared" si="148"/>
        <v>43104</v>
      </c>
      <c r="N1110" s="25">
        <f t="shared" si="147"/>
        <v>285</v>
      </c>
      <c r="O1110" s="25">
        <f t="shared" si="146"/>
        <v>4</v>
      </c>
      <c r="P1110" s="25">
        <f t="shared" si="145"/>
        <v>2018</v>
      </c>
      <c r="Q1110" s="25">
        <v>1</v>
      </c>
    </row>
    <row r="1111" spans="13:17" x14ac:dyDescent="0.25">
      <c r="M1111" s="38">
        <f t="shared" si="148"/>
        <v>43105</v>
      </c>
      <c r="N1111" s="25">
        <f t="shared" si="147"/>
        <v>291</v>
      </c>
      <c r="O1111" s="25">
        <f t="shared" si="146"/>
        <v>5</v>
      </c>
      <c r="P1111" s="25">
        <f t="shared" si="145"/>
        <v>2018</v>
      </c>
      <c r="Q1111" s="25">
        <v>1</v>
      </c>
    </row>
    <row r="1112" spans="13:17" x14ac:dyDescent="0.25">
      <c r="M1112" s="38">
        <f t="shared" si="148"/>
        <v>43106</v>
      </c>
      <c r="N1112" s="25">
        <f t="shared" si="147"/>
        <v>268</v>
      </c>
      <c r="O1112" s="25">
        <f t="shared" si="146"/>
        <v>6</v>
      </c>
      <c r="P1112" s="25">
        <f t="shared" si="145"/>
        <v>2018</v>
      </c>
      <c r="Q1112" s="25">
        <v>1</v>
      </c>
    </row>
    <row r="1113" spans="13:17" x14ac:dyDescent="0.25">
      <c r="M1113" s="38">
        <f t="shared" si="148"/>
        <v>43107</v>
      </c>
      <c r="N1113" s="25">
        <f t="shared" si="147"/>
        <v>272</v>
      </c>
      <c r="O1113" s="25">
        <f t="shared" si="146"/>
        <v>7</v>
      </c>
      <c r="P1113" s="25">
        <f t="shared" si="145"/>
        <v>2018</v>
      </c>
      <c r="Q1113" s="25">
        <v>1</v>
      </c>
    </row>
    <row r="1114" spans="13:17" x14ac:dyDescent="0.25">
      <c r="M1114" s="38">
        <f t="shared" si="148"/>
        <v>43108</v>
      </c>
      <c r="N1114" s="25">
        <f t="shared" si="147"/>
        <v>260</v>
      </c>
      <c r="O1114" s="25">
        <f t="shared" si="146"/>
        <v>1</v>
      </c>
      <c r="P1114" s="25">
        <f t="shared" si="145"/>
        <v>2018</v>
      </c>
      <c r="Q1114" s="25">
        <v>2</v>
      </c>
    </row>
    <row r="1115" spans="13:17" x14ac:dyDescent="0.25">
      <c r="M1115" s="38">
        <f t="shared" si="148"/>
        <v>43109</v>
      </c>
      <c r="N1115" s="25">
        <f t="shared" si="147"/>
        <v>274</v>
      </c>
      <c r="O1115" s="25">
        <f t="shared" si="146"/>
        <v>2</v>
      </c>
      <c r="P1115" s="25">
        <f t="shared" si="145"/>
        <v>2018</v>
      </c>
      <c r="Q1115" s="25">
        <v>2</v>
      </c>
    </row>
    <row r="1116" spans="13:17" x14ac:dyDescent="0.25">
      <c r="M1116" s="38">
        <f t="shared" si="148"/>
        <v>43110</v>
      </c>
      <c r="N1116" s="25">
        <f t="shared" si="147"/>
        <v>287</v>
      </c>
      <c r="O1116" s="25">
        <f t="shared" si="146"/>
        <v>3</v>
      </c>
      <c r="P1116" s="25">
        <f t="shared" si="145"/>
        <v>2018</v>
      </c>
      <c r="Q1116" s="25">
        <v>2</v>
      </c>
    </row>
    <row r="1117" spans="13:17" x14ac:dyDescent="0.25">
      <c r="M1117" s="38">
        <f t="shared" si="148"/>
        <v>43111</v>
      </c>
      <c r="N1117" s="25">
        <f t="shared" si="147"/>
        <v>269</v>
      </c>
      <c r="O1117" s="25">
        <f t="shared" si="146"/>
        <v>4</v>
      </c>
      <c r="P1117" s="25">
        <f t="shared" si="145"/>
        <v>2018</v>
      </c>
      <c r="Q1117" s="25">
        <v>2</v>
      </c>
    </row>
    <row r="1118" spans="13:17" x14ac:dyDescent="0.25">
      <c r="M1118" s="38">
        <f t="shared" si="148"/>
        <v>43112</v>
      </c>
      <c r="N1118" s="25">
        <f t="shared" si="147"/>
        <v>283</v>
      </c>
      <c r="O1118" s="25">
        <f t="shared" si="146"/>
        <v>5</v>
      </c>
      <c r="P1118" s="25">
        <f t="shared" si="145"/>
        <v>2018</v>
      </c>
      <c r="Q1118" s="25">
        <v>2</v>
      </c>
    </row>
    <row r="1119" spans="13:17" x14ac:dyDescent="0.25">
      <c r="M1119" s="38">
        <f t="shared" si="148"/>
        <v>43113</v>
      </c>
      <c r="N1119" s="25">
        <f t="shared" si="147"/>
        <v>299</v>
      </c>
      <c r="O1119" s="25">
        <f t="shared" si="146"/>
        <v>6</v>
      </c>
      <c r="P1119" s="25">
        <f t="shared" si="145"/>
        <v>2018</v>
      </c>
      <c r="Q1119" s="25">
        <v>2</v>
      </c>
    </row>
    <row r="1120" spans="13:17" x14ac:dyDescent="0.25">
      <c r="M1120" s="38">
        <f t="shared" si="148"/>
        <v>43114</v>
      </c>
      <c r="N1120" s="25">
        <f t="shared" si="147"/>
        <v>269</v>
      </c>
      <c r="O1120" s="25">
        <f t="shared" si="146"/>
        <v>7</v>
      </c>
      <c r="P1120" s="25">
        <f t="shared" si="145"/>
        <v>2018</v>
      </c>
      <c r="Q1120" s="25">
        <v>2</v>
      </c>
    </row>
    <row r="1121" spans="13:17" x14ac:dyDescent="0.25">
      <c r="M1121" s="38">
        <f t="shared" si="148"/>
        <v>43115</v>
      </c>
      <c r="N1121" s="25">
        <f t="shared" si="147"/>
        <v>291</v>
      </c>
      <c r="O1121" s="25">
        <f t="shared" si="146"/>
        <v>1</v>
      </c>
      <c r="P1121" s="25">
        <f t="shared" si="145"/>
        <v>2018</v>
      </c>
      <c r="Q1121" s="25">
        <v>3</v>
      </c>
    </row>
    <row r="1122" spans="13:17" x14ac:dyDescent="0.25">
      <c r="M1122" s="38">
        <f t="shared" si="148"/>
        <v>43116</v>
      </c>
      <c r="N1122" s="25">
        <f t="shared" si="147"/>
        <v>295</v>
      </c>
      <c r="O1122" s="25">
        <f t="shared" si="146"/>
        <v>2</v>
      </c>
      <c r="P1122" s="25">
        <f t="shared" si="145"/>
        <v>2018</v>
      </c>
      <c r="Q1122" s="25">
        <v>3</v>
      </c>
    </row>
    <row r="1123" spans="13:17" x14ac:dyDescent="0.25">
      <c r="M1123" s="38">
        <f t="shared" si="148"/>
        <v>43117</v>
      </c>
      <c r="N1123" s="25">
        <f t="shared" si="147"/>
        <v>267</v>
      </c>
      <c r="O1123" s="25">
        <f t="shared" si="146"/>
        <v>3</v>
      </c>
      <c r="P1123" s="25">
        <f t="shared" si="145"/>
        <v>2018</v>
      </c>
      <c r="Q1123" s="25">
        <v>3</v>
      </c>
    </row>
    <row r="1124" spans="13:17" x14ac:dyDescent="0.25">
      <c r="M1124" s="38">
        <f t="shared" si="148"/>
        <v>43118</v>
      </c>
      <c r="N1124" s="25">
        <f t="shared" si="147"/>
        <v>268</v>
      </c>
      <c r="O1124" s="25">
        <f t="shared" si="146"/>
        <v>4</v>
      </c>
      <c r="P1124" s="25">
        <f t="shared" si="145"/>
        <v>2018</v>
      </c>
      <c r="Q1124" s="25">
        <v>3</v>
      </c>
    </row>
    <row r="1125" spans="13:17" x14ac:dyDescent="0.25">
      <c r="M1125" s="38">
        <f t="shared" si="148"/>
        <v>43119</v>
      </c>
      <c r="N1125" s="25">
        <f t="shared" si="147"/>
        <v>281</v>
      </c>
      <c r="O1125" s="25">
        <f t="shared" si="146"/>
        <v>5</v>
      </c>
      <c r="P1125" s="25">
        <f t="shared" si="145"/>
        <v>2018</v>
      </c>
      <c r="Q1125" s="25">
        <v>3</v>
      </c>
    </row>
    <row r="1126" spans="13:17" x14ac:dyDescent="0.25">
      <c r="M1126" s="38">
        <f t="shared" si="148"/>
        <v>43120</v>
      </c>
      <c r="N1126" s="25">
        <f t="shared" si="147"/>
        <v>273</v>
      </c>
      <c r="O1126" s="25">
        <f t="shared" si="146"/>
        <v>6</v>
      </c>
      <c r="P1126" s="25">
        <f t="shared" si="145"/>
        <v>2018</v>
      </c>
      <c r="Q1126" s="25">
        <v>3</v>
      </c>
    </row>
    <row r="1127" spans="13:17" x14ac:dyDescent="0.25">
      <c r="M1127" s="38">
        <f t="shared" si="148"/>
        <v>43121</v>
      </c>
      <c r="N1127" s="25">
        <f t="shared" si="147"/>
        <v>270</v>
      </c>
      <c r="O1127" s="25">
        <f t="shared" si="146"/>
        <v>7</v>
      </c>
      <c r="P1127" s="25">
        <f t="shared" si="145"/>
        <v>2018</v>
      </c>
      <c r="Q1127" s="25">
        <v>3</v>
      </c>
    </row>
    <row r="1128" spans="13:17" x14ac:dyDescent="0.25">
      <c r="M1128" s="38">
        <f t="shared" si="148"/>
        <v>43122</v>
      </c>
      <c r="N1128" s="25">
        <f t="shared" si="147"/>
        <v>279</v>
      </c>
      <c r="O1128" s="25">
        <f t="shared" si="146"/>
        <v>1</v>
      </c>
      <c r="P1128" s="25">
        <f t="shared" si="145"/>
        <v>2018</v>
      </c>
      <c r="Q1128" s="25">
        <v>4</v>
      </c>
    </row>
    <row r="1129" spans="13:17" x14ac:dyDescent="0.25">
      <c r="M1129" s="38">
        <f t="shared" si="148"/>
        <v>43123</v>
      </c>
      <c r="N1129" s="25">
        <f t="shared" si="147"/>
        <v>270</v>
      </c>
      <c r="O1129" s="25">
        <f t="shared" si="146"/>
        <v>2</v>
      </c>
      <c r="P1129" s="25">
        <f t="shared" si="145"/>
        <v>2018</v>
      </c>
      <c r="Q1129" s="25">
        <v>4</v>
      </c>
    </row>
    <row r="1130" spans="13:17" x14ac:dyDescent="0.25">
      <c r="M1130" s="38">
        <f t="shared" si="148"/>
        <v>43124</v>
      </c>
      <c r="N1130" s="25">
        <f t="shared" si="147"/>
        <v>280</v>
      </c>
      <c r="O1130" s="25">
        <f t="shared" si="146"/>
        <v>3</v>
      </c>
      <c r="P1130" s="25">
        <f t="shared" si="145"/>
        <v>2018</v>
      </c>
      <c r="Q1130" s="25">
        <v>4</v>
      </c>
    </row>
    <row r="1131" spans="13:17" x14ac:dyDescent="0.25">
      <c r="M1131" s="38">
        <f t="shared" si="148"/>
        <v>43125</v>
      </c>
      <c r="N1131" s="25">
        <f t="shared" si="147"/>
        <v>288</v>
      </c>
      <c r="O1131" s="25">
        <f t="shared" si="146"/>
        <v>4</v>
      </c>
      <c r="P1131" s="25">
        <f t="shared" si="145"/>
        <v>2018</v>
      </c>
      <c r="Q1131" s="25">
        <v>4</v>
      </c>
    </row>
    <row r="1132" spans="13:17" x14ac:dyDescent="0.25">
      <c r="M1132" s="38">
        <f t="shared" si="148"/>
        <v>43126</v>
      </c>
      <c r="N1132" s="25">
        <f t="shared" si="147"/>
        <v>258</v>
      </c>
      <c r="O1132" s="25">
        <f t="shared" si="146"/>
        <v>5</v>
      </c>
      <c r="P1132" s="25">
        <f t="shared" si="145"/>
        <v>2018</v>
      </c>
      <c r="Q1132" s="25">
        <v>4</v>
      </c>
    </row>
    <row r="1133" spans="13:17" x14ac:dyDescent="0.25">
      <c r="M1133" s="38">
        <f t="shared" si="148"/>
        <v>43127</v>
      </c>
      <c r="N1133" s="25">
        <f t="shared" si="147"/>
        <v>278</v>
      </c>
      <c r="O1133" s="25">
        <f t="shared" si="146"/>
        <v>6</v>
      </c>
      <c r="P1133" s="25">
        <f t="shared" si="145"/>
        <v>2018</v>
      </c>
      <c r="Q1133" s="25">
        <v>4</v>
      </c>
    </row>
    <row r="1134" spans="13:17" x14ac:dyDescent="0.25">
      <c r="M1134" s="38">
        <f t="shared" si="148"/>
        <v>43128</v>
      </c>
      <c r="N1134" s="25">
        <f t="shared" si="147"/>
        <v>275</v>
      </c>
      <c r="O1134" s="25">
        <f t="shared" si="146"/>
        <v>7</v>
      </c>
      <c r="P1134" s="25">
        <f t="shared" si="145"/>
        <v>2018</v>
      </c>
      <c r="Q1134" s="25">
        <v>4</v>
      </c>
    </row>
    <row r="1135" spans="13:17" x14ac:dyDescent="0.25">
      <c r="M1135" s="38">
        <f t="shared" si="148"/>
        <v>43129</v>
      </c>
      <c r="N1135" s="25">
        <f t="shared" si="147"/>
        <v>274</v>
      </c>
      <c r="O1135" s="25">
        <f t="shared" si="146"/>
        <v>1</v>
      </c>
      <c r="P1135" s="25">
        <f t="shared" si="145"/>
        <v>2018</v>
      </c>
      <c r="Q1135" s="25">
        <v>5</v>
      </c>
    </row>
    <row r="1136" spans="13:17" x14ac:dyDescent="0.25">
      <c r="M1136" s="38">
        <f t="shared" si="148"/>
        <v>43130</v>
      </c>
      <c r="N1136" s="25">
        <f t="shared" si="147"/>
        <v>243</v>
      </c>
      <c r="O1136" s="25">
        <f t="shared" si="146"/>
        <v>2</v>
      </c>
      <c r="P1136" s="25">
        <f t="shared" si="145"/>
        <v>2018</v>
      </c>
      <c r="Q1136" s="25">
        <v>5</v>
      </c>
    </row>
    <row r="1137" spans="13:17" x14ac:dyDescent="0.25">
      <c r="M1137" s="38">
        <f t="shared" si="148"/>
        <v>43131</v>
      </c>
      <c r="N1137" s="25">
        <f t="shared" si="147"/>
        <v>249</v>
      </c>
      <c r="O1137" s="25">
        <f t="shared" si="146"/>
        <v>3</v>
      </c>
      <c r="P1137" s="25">
        <f t="shared" si="145"/>
        <v>2018</v>
      </c>
      <c r="Q1137" s="25">
        <v>5</v>
      </c>
    </row>
    <row r="1138" spans="13:17" x14ac:dyDescent="0.25">
      <c r="M1138" s="38">
        <f t="shared" si="148"/>
        <v>43132</v>
      </c>
      <c r="N1138" s="25">
        <f t="shared" si="147"/>
        <v>270</v>
      </c>
      <c r="O1138" s="25">
        <f t="shared" si="146"/>
        <v>4</v>
      </c>
      <c r="P1138" s="25">
        <f t="shared" si="145"/>
        <v>2018</v>
      </c>
      <c r="Q1138" s="25">
        <v>5</v>
      </c>
    </row>
    <row r="1139" spans="13:17" x14ac:dyDescent="0.25">
      <c r="M1139" s="38">
        <f t="shared" si="148"/>
        <v>43133</v>
      </c>
      <c r="N1139" s="25">
        <f t="shared" si="147"/>
        <v>260</v>
      </c>
      <c r="O1139" s="25">
        <f t="shared" si="146"/>
        <v>5</v>
      </c>
      <c r="P1139" s="25">
        <f t="shared" si="145"/>
        <v>2018</v>
      </c>
      <c r="Q1139" s="25">
        <v>5</v>
      </c>
    </row>
    <row r="1140" spans="13:17" x14ac:dyDescent="0.25">
      <c r="M1140" s="38">
        <f t="shared" si="148"/>
        <v>43134</v>
      </c>
      <c r="N1140" s="25">
        <f t="shared" si="147"/>
        <v>270</v>
      </c>
      <c r="O1140" s="25">
        <f t="shared" si="146"/>
        <v>6</v>
      </c>
      <c r="P1140" s="25">
        <f t="shared" si="145"/>
        <v>2018</v>
      </c>
      <c r="Q1140" s="25">
        <v>5</v>
      </c>
    </row>
    <row r="1141" spans="13:17" x14ac:dyDescent="0.25">
      <c r="M1141" s="38">
        <f t="shared" si="148"/>
        <v>43135</v>
      </c>
      <c r="N1141" s="25">
        <f t="shared" si="147"/>
        <v>288</v>
      </c>
      <c r="O1141" s="25">
        <f t="shared" si="146"/>
        <v>7</v>
      </c>
      <c r="P1141" s="25">
        <f t="shared" si="145"/>
        <v>2018</v>
      </c>
      <c r="Q1141" s="25">
        <v>5</v>
      </c>
    </row>
    <row r="1142" spans="13:17" x14ac:dyDescent="0.25">
      <c r="M1142" s="38">
        <f t="shared" si="148"/>
        <v>43136</v>
      </c>
      <c r="N1142" s="25">
        <f t="shared" si="147"/>
        <v>291</v>
      </c>
      <c r="O1142" s="25">
        <f t="shared" si="146"/>
        <v>1</v>
      </c>
      <c r="P1142" s="25">
        <f t="shared" si="145"/>
        <v>2018</v>
      </c>
      <c r="Q1142" s="25">
        <v>6</v>
      </c>
    </row>
    <row r="1143" spans="13:17" x14ac:dyDescent="0.25">
      <c r="M1143" s="38">
        <f t="shared" si="148"/>
        <v>43137</v>
      </c>
      <c r="N1143" s="25">
        <f t="shared" si="147"/>
        <v>288</v>
      </c>
      <c r="O1143" s="25">
        <f t="shared" si="146"/>
        <v>2</v>
      </c>
      <c r="P1143" s="25">
        <f t="shared" si="145"/>
        <v>2018</v>
      </c>
      <c r="Q1143" s="25">
        <v>6</v>
      </c>
    </row>
    <row r="1144" spans="13:17" x14ac:dyDescent="0.25">
      <c r="M1144" s="38">
        <f t="shared" si="148"/>
        <v>43138</v>
      </c>
      <c r="N1144" s="25">
        <f t="shared" si="147"/>
        <v>297</v>
      </c>
      <c r="O1144" s="25">
        <f t="shared" si="146"/>
        <v>3</v>
      </c>
      <c r="P1144" s="25">
        <f t="shared" si="145"/>
        <v>2018</v>
      </c>
      <c r="Q1144" s="25">
        <v>6</v>
      </c>
    </row>
    <row r="1145" spans="13:17" x14ac:dyDescent="0.25">
      <c r="M1145" s="38">
        <f t="shared" si="148"/>
        <v>43139</v>
      </c>
      <c r="N1145" s="25">
        <f t="shared" si="147"/>
        <v>262</v>
      </c>
      <c r="O1145" s="25">
        <f t="shared" si="146"/>
        <v>4</v>
      </c>
      <c r="P1145" s="25">
        <f t="shared" si="145"/>
        <v>2018</v>
      </c>
      <c r="Q1145" s="25">
        <v>6</v>
      </c>
    </row>
    <row r="1146" spans="13:17" x14ac:dyDescent="0.25">
      <c r="M1146" s="38">
        <f t="shared" si="148"/>
        <v>43140</v>
      </c>
      <c r="N1146" s="25">
        <f t="shared" si="147"/>
        <v>260</v>
      </c>
      <c r="O1146" s="25">
        <f t="shared" si="146"/>
        <v>5</v>
      </c>
      <c r="P1146" s="25">
        <f t="shared" si="145"/>
        <v>2018</v>
      </c>
      <c r="Q1146" s="25">
        <v>6</v>
      </c>
    </row>
    <row r="1147" spans="13:17" x14ac:dyDescent="0.25">
      <c r="M1147" s="38">
        <f t="shared" si="148"/>
        <v>43141</v>
      </c>
      <c r="N1147" s="25">
        <f t="shared" si="147"/>
        <v>292</v>
      </c>
      <c r="O1147" s="25">
        <f t="shared" si="146"/>
        <v>6</v>
      </c>
      <c r="P1147" s="25">
        <f t="shared" si="145"/>
        <v>2018</v>
      </c>
      <c r="Q1147" s="25">
        <v>6</v>
      </c>
    </row>
    <row r="1148" spans="13:17" x14ac:dyDescent="0.25">
      <c r="M1148" s="38">
        <f t="shared" si="148"/>
        <v>43142</v>
      </c>
      <c r="N1148" s="25">
        <f t="shared" si="147"/>
        <v>293</v>
      </c>
      <c r="O1148" s="25">
        <f t="shared" si="146"/>
        <v>7</v>
      </c>
      <c r="P1148" s="25">
        <f t="shared" si="145"/>
        <v>2018</v>
      </c>
      <c r="Q1148" s="25">
        <v>6</v>
      </c>
    </row>
    <row r="1149" spans="13:17" x14ac:dyDescent="0.25">
      <c r="M1149" s="38">
        <f t="shared" si="148"/>
        <v>43143</v>
      </c>
      <c r="N1149" s="25">
        <f t="shared" si="147"/>
        <v>273</v>
      </c>
      <c r="O1149" s="25">
        <f t="shared" si="146"/>
        <v>1</v>
      </c>
      <c r="P1149" s="25">
        <f t="shared" si="145"/>
        <v>2018</v>
      </c>
      <c r="Q1149" s="25">
        <v>7</v>
      </c>
    </row>
    <row r="1150" spans="13:17" x14ac:dyDescent="0.25">
      <c r="M1150" s="38">
        <f t="shared" si="148"/>
        <v>43144</v>
      </c>
      <c r="N1150" s="25">
        <f t="shared" si="147"/>
        <v>310</v>
      </c>
      <c r="O1150" s="25">
        <f t="shared" si="146"/>
        <v>2</v>
      </c>
      <c r="P1150" s="25">
        <f t="shared" si="145"/>
        <v>2018</v>
      </c>
      <c r="Q1150" s="25">
        <v>7</v>
      </c>
    </row>
    <row r="1151" spans="13:17" x14ac:dyDescent="0.25">
      <c r="M1151" s="38">
        <f t="shared" si="148"/>
        <v>43145</v>
      </c>
      <c r="N1151" s="25">
        <f t="shared" si="147"/>
        <v>293</v>
      </c>
      <c r="O1151" s="25">
        <f t="shared" si="146"/>
        <v>3</v>
      </c>
      <c r="P1151" s="25">
        <f t="shared" si="145"/>
        <v>2018</v>
      </c>
      <c r="Q1151" s="25">
        <v>7</v>
      </c>
    </row>
    <row r="1152" spans="13:17" x14ac:dyDescent="0.25">
      <c r="M1152" s="38">
        <f t="shared" si="148"/>
        <v>43146</v>
      </c>
      <c r="N1152" s="25">
        <f t="shared" si="147"/>
        <v>295</v>
      </c>
      <c r="O1152" s="25">
        <f t="shared" si="146"/>
        <v>4</v>
      </c>
      <c r="P1152" s="25">
        <f t="shared" si="145"/>
        <v>2018</v>
      </c>
      <c r="Q1152" s="25">
        <v>7</v>
      </c>
    </row>
    <row r="1153" spans="13:17" x14ac:dyDescent="0.25">
      <c r="M1153" s="38">
        <f t="shared" si="148"/>
        <v>43147</v>
      </c>
      <c r="N1153" s="25">
        <f t="shared" si="147"/>
        <v>309</v>
      </c>
      <c r="O1153" s="25">
        <f t="shared" si="146"/>
        <v>5</v>
      </c>
      <c r="P1153" s="25">
        <f t="shared" si="145"/>
        <v>2018</v>
      </c>
      <c r="Q1153" s="25">
        <v>7</v>
      </c>
    </row>
    <row r="1154" spans="13:17" x14ac:dyDescent="0.25">
      <c r="M1154" s="38">
        <f t="shared" si="148"/>
        <v>43148</v>
      </c>
      <c r="N1154" s="25">
        <f t="shared" si="147"/>
        <v>279</v>
      </c>
      <c r="O1154" s="25">
        <f t="shared" si="146"/>
        <v>6</v>
      </c>
      <c r="P1154" s="25">
        <f t="shared" si="145"/>
        <v>2018</v>
      </c>
      <c r="Q1154" s="25">
        <v>7</v>
      </c>
    </row>
    <row r="1155" spans="13:17" x14ac:dyDescent="0.25">
      <c r="M1155" s="38">
        <f t="shared" si="148"/>
        <v>43149</v>
      </c>
      <c r="N1155" s="25">
        <f t="shared" si="147"/>
        <v>265</v>
      </c>
      <c r="O1155" s="25">
        <f t="shared" si="146"/>
        <v>7</v>
      </c>
      <c r="P1155" s="25">
        <f t="shared" si="145"/>
        <v>2018</v>
      </c>
      <c r="Q1155" s="25">
        <v>7</v>
      </c>
    </row>
    <row r="1156" spans="13:17" x14ac:dyDescent="0.25">
      <c r="M1156" s="38">
        <f t="shared" si="148"/>
        <v>43150</v>
      </c>
      <c r="N1156" s="25">
        <f t="shared" si="147"/>
        <v>301</v>
      </c>
      <c r="O1156" s="25">
        <f t="shared" si="146"/>
        <v>1</v>
      </c>
      <c r="P1156" s="25">
        <f t="shared" si="145"/>
        <v>2018</v>
      </c>
      <c r="Q1156" s="25">
        <v>8</v>
      </c>
    </row>
    <row r="1157" spans="13:17" x14ac:dyDescent="0.25">
      <c r="M1157" s="38">
        <f t="shared" si="148"/>
        <v>43151</v>
      </c>
      <c r="N1157" s="25">
        <f t="shared" si="147"/>
        <v>291</v>
      </c>
      <c r="O1157" s="25">
        <f t="shared" si="146"/>
        <v>2</v>
      </c>
      <c r="P1157" s="25">
        <f t="shared" si="145"/>
        <v>2018</v>
      </c>
      <c r="Q1157" s="25">
        <v>8</v>
      </c>
    </row>
    <row r="1158" spans="13:17" x14ac:dyDescent="0.25">
      <c r="M1158" s="38">
        <f t="shared" si="148"/>
        <v>43152</v>
      </c>
      <c r="N1158" s="25">
        <f t="shared" si="147"/>
        <v>331</v>
      </c>
      <c r="O1158" s="25">
        <f t="shared" si="146"/>
        <v>3</v>
      </c>
      <c r="P1158" s="25">
        <f t="shared" si="145"/>
        <v>2018</v>
      </c>
      <c r="Q1158" s="25">
        <v>8</v>
      </c>
    </row>
    <row r="1159" spans="13:17" x14ac:dyDescent="0.25">
      <c r="M1159" s="38">
        <f t="shared" si="148"/>
        <v>43153</v>
      </c>
      <c r="N1159" s="25">
        <f t="shared" si="147"/>
        <v>303</v>
      </c>
      <c r="O1159" s="25">
        <f t="shared" si="146"/>
        <v>4</v>
      </c>
      <c r="P1159" s="25">
        <f t="shared" si="145"/>
        <v>2018</v>
      </c>
      <c r="Q1159" s="25">
        <v>8</v>
      </c>
    </row>
    <row r="1160" spans="13:17" x14ac:dyDescent="0.25">
      <c r="M1160" s="38">
        <f t="shared" si="148"/>
        <v>43154</v>
      </c>
      <c r="N1160" s="25">
        <f t="shared" si="147"/>
        <v>319</v>
      </c>
      <c r="O1160" s="25">
        <f t="shared" si="146"/>
        <v>5</v>
      </c>
      <c r="P1160" s="25">
        <f t="shared" si="145"/>
        <v>2018</v>
      </c>
      <c r="Q1160" s="25">
        <v>8</v>
      </c>
    </row>
    <row r="1161" spans="13:17" x14ac:dyDescent="0.25">
      <c r="M1161" s="38">
        <f t="shared" si="148"/>
        <v>43155</v>
      </c>
      <c r="N1161" s="25">
        <f t="shared" si="147"/>
        <v>287</v>
      </c>
      <c r="O1161" s="25">
        <f t="shared" si="146"/>
        <v>6</v>
      </c>
      <c r="P1161" s="25">
        <f t="shared" ref="P1161:P1224" si="149">IF(O1161=1,YEAR($M1164),P1160)</f>
        <v>2018</v>
      </c>
      <c r="Q1161" s="25">
        <v>8</v>
      </c>
    </row>
    <row r="1162" spans="13:17" x14ac:dyDescent="0.25">
      <c r="M1162" s="38">
        <f t="shared" si="148"/>
        <v>43156</v>
      </c>
      <c r="N1162" s="25">
        <f t="shared" si="147"/>
        <v>284</v>
      </c>
      <c r="O1162" s="25">
        <f t="shared" ref="O1162:O1225" si="150">MOD(O1161,7)+1</f>
        <v>7</v>
      </c>
      <c r="P1162" s="25">
        <f t="shared" si="149"/>
        <v>2018</v>
      </c>
      <c r="Q1162" s="25">
        <v>8</v>
      </c>
    </row>
    <row r="1163" spans="13:17" x14ac:dyDescent="0.25">
      <c r="M1163" s="38">
        <f t="shared" si="148"/>
        <v>43157</v>
      </c>
      <c r="N1163" s="25">
        <f t="shared" ref="N1163:N1226" si="151">VLOOKUP(DATE(2020,MONTH($M1163),DAY($M1163)),$A$8:$K$374,YEAR($M1163)-2010,FALSE)</f>
        <v>335</v>
      </c>
      <c r="O1163" s="25">
        <f t="shared" si="150"/>
        <v>1</v>
      </c>
      <c r="P1163" s="25">
        <f t="shared" si="149"/>
        <v>2018</v>
      </c>
      <c r="Q1163" s="25">
        <v>9</v>
      </c>
    </row>
    <row r="1164" spans="13:17" x14ac:dyDescent="0.25">
      <c r="M1164" s="38">
        <f t="shared" si="148"/>
        <v>43158</v>
      </c>
      <c r="N1164" s="25">
        <f t="shared" si="151"/>
        <v>301</v>
      </c>
      <c r="O1164" s="25">
        <f t="shared" si="150"/>
        <v>2</v>
      </c>
      <c r="P1164" s="25">
        <f t="shared" si="149"/>
        <v>2018</v>
      </c>
      <c r="Q1164" s="25">
        <v>9</v>
      </c>
    </row>
    <row r="1165" spans="13:17" x14ac:dyDescent="0.25">
      <c r="M1165" s="38">
        <f t="shared" ref="M1165:M1228" si="152">M1164+1</f>
        <v>43159</v>
      </c>
      <c r="N1165" s="25">
        <f t="shared" si="151"/>
        <v>304</v>
      </c>
      <c r="O1165" s="25">
        <f t="shared" si="150"/>
        <v>3</v>
      </c>
      <c r="P1165" s="25">
        <f t="shared" si="149"/>
        <v>2018</v>
      </c>
      <c r="Q1165" s="25">
        <v>9</v>
      </c>
    </row>
    <row r="1166" spans="13:17" x14ac:dyDescent="0.25">
      <c r="M1166" s="38">
        <f t="shared" si="152"/>
        <v>43160</v>
      </c>
      <c r="N1166" s="25">
        <f t="shared" si="151"/>
        <v>330</v>
      </c>
      <c r="O1166" s="25">
        <f t="shared" si="150"/>
        <v>4</v>
      </c>
      <c r="P1166" s="25">
        <f t="shared" si="149"/>
        <v>2018</v>
      </c>
      <c r="Q1166" s="25">
        <v>9</v>
      </c>
    </row>
    <row r="1167" spans="13:17" x14ac:dyDescent="0.25">
      <c r="M1167" s="38">
        <f t="shared" si="152"/>
        <v>43161</v>
      </c>
      <c r="N1167" s="25">
        <f t="shared" si="151"/>
        <v>303</v>
      </c>
      <c r="O1167" s="25">
        <f t="shared" si="150"/>
        <v>5</v>
      </c>
      <c r="P1167" s="25">
        <f t="shared" si="149"/>
        <v>2018</v>
      </c>
      <c r="Q1167" s="25">
        <v>9</v>
      </c>
    </row>
    <row r="1168" spans="13:17" x14ac:dyDescent="0.25">
      <c r="M1168" s="38">
        <f t="shared" si="152"/>
        <v>43162</v>
      </c>
      <c r="N1168" s="25">
        <f t="shared" si="151"/>
        <v>304</v>
      </c>
      <c r="O1168" s="25">
        <f t="shared" si="150"/>
        <v>6</v>
      </c>
      <c r="P1168" s="25">
        <f t="shared" si="149"/>
        <v>2018</v>
      </c>
      <c r="Q1168" s="25">
        <v>9</v>
      </c>
    </row>
    <row r="1169" spans="13:17" x14ac:dyDescent="0.25">
      <c r="M1169" s="38">
        <f t="shared" si="152"/>
        <v>43163</v>
      </c>
      <c r="N1169" s="25">
        <f t="shared" si="151"/>
        <v>310</v>
      </c>
      <c r="O1169" s="25">
        <f t="shared" si="150"/>
        <v>7</v>
      </c>
      <c r="P1169" s="25">
        <f t="shared" si="149"/>
        <v>2018</v>
      </c>
      <c r="Q1169" s="25">
        <v>9</v>
      </c>
    </row>
    <row r="1170" spans="13:17" x14ac:dyDescent="0.25">
      <c r="M1170" s="38">
        <f t="shared" si="152"/>
        <v>43164</v>
      </c>
      <c r="N1170" s="25">
        <f t="shared" si="151"/>
        <v>323</v>
      </c>
      <c r="O1170" s="25">
        <f t="shared" si="150"/>
        <v>1</v>
      </c>
      <c r="P1170" s="25">
        <f t="shared" si="149"/>
        <v>2018</v>
      </c>
      <c r="Q1170" s="25">
        <v>10</v>
      </c>
    </row>
    <row r="1171" spans="13:17" x14ac:dyDescent="0.25">
      <c r="M1171" s="38">
        <f t="shared" si="152"/>
        <v>43165</v>
      </c>
      <c r="N1171" s="25">
        <f t="shared" si="151"/>
        <v>329</v>
      </c>
      <c r="O1171" s="25">
        <f t="shared" si="150"/>
        <v>2</v>
      </c>
      <c r="P1171" s="25">
        <f t="shared" si="149"/>
        <v>2018</v>
      </c>
      <c r="Q1171" s="25">
        <v>10</v>
      </c>
    </row>
    <row r="1172" spans="13:17" x14ac:dyDescent="0.25">
      <c r="M1172" s="38">
        <f t="shared" si="152"/>
        <v>43166</v>
      </c>
      <c r="N1172" s="25">
        <f t="shared" si="151"/>
        <v>309</v>
      </c>
      <c r="O1172" s="25">
        <f t="shared" si="150"/>
        <v>3</v>
      </c>
      <c r="P1172" s="25">
        <f t="shared" si="149"/>
        <v>2018</v>
      </c>
      <c r="Q1172" s="25">
        <v>10</v>
      </c>
    </row>
    <row r="1173" spans="13:17" x14ac:dyDescent="0.25">
      <c r="M1173" s="38">
        <f t="shared" si="152"/>
        <v>43167</v>
      </c>
      <c r="N1173" s="25">
        <f t="shared" si="151"/>
        <v>334</v>
      </c>
      <c r="O1173" s="25">
        <f t="shared" si="150"/>
        <v>4</v>
      </c>
      <c r="P1173" s="25">
        <f t="shared" si="149"/>
        <v>2018</v>
      </c>
      <c r="Q1173" s="25">
        <v>10</v>
      </c>
    </row>
    <row r="1174" spans="13:17" x14ac:dyDescent="0.25">
      <c r="M1174" s="38">
        <f t="shared" si="152"/>
        <v>43168</v>
      </c>
      <c r="N1174" s="25">
        <f t="shared" si="151"/>
        <v>311</v>
      </c>
      <c r="O1174" s="25">
        <f t="shared" si="150"/>
        <v>5</v>
      </c>
      <c r="P1174" s="25">
        <f t="shared" si="149"/>
        <v>2018</v>
      </c>
      <c r="Q1174" s="25">
        <v>10</v>
      </c>
    </row>
    <row r="1175" spans="13:17" x14ac:dyDescent="0.25">
      <c r="M1175" s="38">
        <f t="shared" si="152"/>
        <v>43169</v>
      </c>
      <c r="N1175" s="25">
        <f t="shared" si="151"/>
        <v>305</v>
      </c>
      <c r="O1175" s="25">
        <f t="shared" si="150"/>
        <v>6</v>
      </c>
      <c r="P1175" s="25">
        <f t="shared" si="149"/>
        <v>2018</v>
      </c>
      <c r="Q1175" s="25">
        <v>10</v>
      </c>
    </row>
    <row r="1176" spans="13:17" x14ac:dyDescent="0.25">
      <c r="M1176" s="38">
        <f t="shared" si="152"/>
        <v>43170</v>
      </c>
      <c r="N1176" s="25">
        <f t="shared" si="151"/>
        <v>293</v>
      </c>
      <c r="O1176" s="25">
        <f t="shared" si="150"/>
        <v>7</v>
      </c>
      <c r="P1176" s="25">
        <f t="shared" si="149"/>
        <v>2018</v>
      </c>
      <c r="Q1176" s="25">
        <v>10</v>
      </c>
    </row>
    <row r="1177" spans="13:17" x14ac:dyDescent="0.25">
      <c r="M1177" s="38">
        <f t="shared" si="152"/>
        <v>43171</v>
      </c>
      <c r="N1177" s="25">
        <f t="shared" si="151"/>
        <v>318</v>
      </c>
      <c r="O1177" s="25">
        <f t="shared" si="150"/>
        <v>1</v>
      </c>
      <c r="P1177" s="25">
        <f t="shared" si="149"/>
        <v>2018</v>
      </c>
      <c r="Q1177" s="25">
        <v>11</v>
      </c>
    </row>
    <row r="1178" spans="13:17" x14ac:dyDescent="0.25">
      <c r="M1178" s="38">
        <f t="shared" si="152"/>
        <v>43172</v>
      </c>
      <c r="N1178" s="25">
        <f t="shared" si="151"/>
        <v>317</v>
      </c>
      <c r="O1178" s="25">
        <f t="shared" si="150"/>
        <v>2</v>
      </c>
      <c r="P1178" s="25">
        <f t="shared" si="149"/>
        <v>2018</v>
      </c>
      <c r="Q1178" s="25">
        <v>11</v>
      </c>
    </row>
    <row r="1179" spans="13:17" x14ac:dyDescent="0.25">
      <c r="M1179" s="38">
        <f t="shared" si="152"/>
        <v>43173</v>
      </c>
      <c r="N1179" s="25">
        <f t="shared" si="151"/>
        <v>285</v>
      </c>
      <c r="O1179" s="25">
        <f t="shared" si="150"/>
        <v>3</v>
      </c>
      <c r="P1179" s="25">
        <f t="shared" si="149"/>
        <v>2018</v>
      </c>
      <c r="Q1179" s="25">
        <v>11</v>
      </c>
    </row>
    <row r="1180" spans="13:17" x14ac:dyDescent="0.25">
      <c r="M1180" s="38">
        <f t="shared" si="152"/>
        <v>43174</v>
      </c>
      <c r="N1180" s="25">
        <f t="shared" si="151"/>
        <v>297</v>
      </c>
      <c r="O1180" s="25">
        <f t="shared" si="150"/>
        <v>4</v>
      </c>
      <c r="P1180" s="25">
        <f t="shared" si="149"/>
        <v>2018</v>
      </c>
      <c r="Q1180" s="25">
        <v>11</v>
      </c>
    </row>
    <row r="1181" spans="13:17" x14ac:dyDescent="0.25">
      <c r="M1181" s="38">
        <f t="shared" si="152"/>
        <v>43175</v>
      </c>
      <c r="N1181" s="25">
        <f t="shared" si="151"/>
        <v>289</v>
      </c>
      <c r="O1181" s="25">
        <f t="shared" si="150"/>
        <v>5</v>
      </c>
      <c r="P1181" s="25">
        <f t="shared" si="149"/>
        <v>2018</v>
      </c>
      <c r="Q1181" s="25">
        <v>11</v>
      </c>
    </row>
    <row r="1182" spans="13:17" x14ac:dyDescent="0.25">
      <c r="M1182" s="38">
        <f t="shared" si="152"/>
        <v>43176</v>
      </c>
      <c r="N1182" s="25">
        <f t="shared" si="151"/>
        <v>306</v>
      </c>
      <c r="O1182" s="25">
        <f t="shared" si="150"/>
        <v>6</v>
      </c>
      <c r="P1182" s="25">
        <f t="shared" si="149"/>
        <v>2018</v>
      </c>
      <c r="Q1182" s="25">
        <v>11</v>
      </c>
    </row>
    <row r="1183" spans="13:17" x14ac:dyDescent="0.25">
      <c r="M1183" s="38">
        <f t="shared" si="152"/>
        <v>43177</v>
      </c>
      <c r="N1183" s="25">
        <f t="shared" si="151"/>
        <v>277</v>
      </c>
      <c r="O1183" s="25">
        <f t="shared" si="150"/>
        <v>7</v>
      </c>
      <c r="P1183" s="25">
        <f t="shared" si="149"/>
        <v>2018</v>
      </c>
      <c r="Q1183" s="25">
        <v>11</v>
      </c>
    </row>
    <row r="1184" spans="13:17" x14ac:dyDescent="0.25">
      <c r="M1184" s="38">
        <f t="shared" si="152"/>
        <v>43178</v>
      </c>
      <c r="N1184" s="25">
        <f t="shared" si="151"/>
        <v>280</v>
      </c>
      <c r="O1184" s="25">
        <f t="shared" si="150"/>
        <v>1</v>
      </c>
      <c r="P1184" s="25">
        <f t="shared" si="149"/>
        <v>2018</v>
      </c>
      <c r="Q1184" s="25">
        <v>12</v>
      </c>
    </row>
    <row r="1185" spans="13:17" x14ac:dyDescent="0.25">
      <c r="M1185" s="38">
        <f t="shared" si="152"/>
        <v>43179</v>
      </c>
      <c r="N1185" s="25">
        <f t="shared" si="151"/>
        <v>284</v>
      </c>
      <c r="O1185" s="25">
        <f t="shared" si="150"/>
        <v>2</v>
      </c>
      <c r="P1185" s="25">
        <f t="shared" si="149"/>
        <v>2018</v>
      </c>
      <c r="Q1185" s="25">
        <v>12</v>
      </c>
    </row>
    <row r="1186" spans="13:17" x14ac:dyDescent="0.25">
      <c r="M1186" s="38">
        <f t="shared" si="152"/>
        <v>43180</v>
      </c>
      <c r="N1186" s="25">
        <f t="shared" si="151"/>
        <v>309</v>
      </c>
      <c r="O1186" s="25">
        <f t="shared" si="150"/>
        <v>3</v>
      </c>
      <c r="P1186" s="25">
        <f t="shared" si="149"/>
        <v>2018</v>
      </c>
      <c r="Q1186" s="25">
        <v>12</v>
      </c>
    </row>
    <row r="1187" spans="13:17" x14ac:dyDescent="0.25">
      <c r="M1187" s="38">
        <f t="shared" si="152"/>
        <v>43181</v>
      </c>
      <c r="N1187" s="25">
        <f t="shared" si="151"/>
        <v>288</v>
      </c>
      <c r="O1187" s="25">
        <f t="shared" si="150"/>
        <v>4</v>
      </c>
      <c r="P1187" s="25">
        <f t="shared" si="149"/>
        <v>2018</v>
      </c>
      <c r="Q1187" s="25">
        <v>12</v>
      </c>
    </row>
    <row r="1188" spans="13:17" x14ac:dyDescent="0.25">
      <c r="M1188" s="38">
        <f t="shared" si="152"/>
        <v>43182</v>
      </c>
      <c r="N1188" s="25">
        <f t="shared" si="151"/>
        <v>289</v>
      </c>
      <c r="O1188" s="25">
        <f t="shared" si="150"/>
        <v>5</v>
      </c>
      <c r="P1188" s="25">
        <f t="shared" si="149"/>
        <v>2018</v>
      </c>
      <c r="Q1188" s="25">
        <v>12</v>
      </c>
    </row>
    <row r="1189" spans="13:17" x14ac:dyDescent="0.25">
      <c r="M1189" s="38">
        <f t="shared" si="152"/>
        <v>43183</v>
      </c>
      <c r="N1189" s="25">
        <f t="shared" si="151"/>
        <v>298</v>
      </c>
      <c r="O1189" s="25">
        <f t="shared" si="150"/>
        <v>6</v>
      </c>
      <c r="P1189" s="25">
        <f t="shared" si="149"/>
        <v>2018</v>
      </c>
      <c r="Q1189" s="25">
        <v>12</v>
      </c>
    </row>
    <row r="1190" spans="13:17" x14ac:dyDescent="0.25">
      <c r="M1190" s="38">
        <f t="shared" si="152"/>
        <v>43184</v>
      </c>
      <c r="N1190" s="25">
        <f t="shared" si="151"/>
        <v>249</v>
      </c>
      <c r="O1190" s="25">
        <f t="shared" si="150"/>
        <v>7</v>
      </c>
      <c r="P1190" s="25">
        <f t="shared" si="149"/>
        <v>2018</v>
      </c>
      <c r="Q1190" s="25">
        <v>12</v>
      </c>
    </row>
    <row r="1191" spans="13:17" x14ac:dyDescent="0.25">
      <c r="M1191" s="38">
        <f t="shared" si="152"/>
        <v>43185</v>
      </c>
      <c r="N1191" s="25">
        <f t="shared" si="151"/>
        <v>262</v>
      </c>
      <c r="O1191" s="25">
        <f t="shared" si="150"/>
        <v>1</v>
      </c>
      <c r="P1191" s="25">
        <f t="shared" si="149"/>
        <v>2018</v>
      </c>
      <c r="Q1191" s="25">
        <v>13</v>
      </c>
    </row>
    <row r="1192" spans="13:17" x14ac:dyDescent="0.25">
      <c r="M1192" s="38">
        <f t="shared" si="152"/>
        <v>43186</v>
      </c>
      <c r="N1192" s="25">
        <f t="shared" si="151"/>
        <v>276</v>
      </c>
      <c r="O1192" s="25">
        <f t="shared" si="150"/>
        <v>2</v>
      </c>
      <c r="P1192" s="25">
        <f t="shared" si="149"/>
        <v>2018</v>
      </c>
      <c r="Q1192" s="25">
        <v>13</v>
      </c>
    </row>
    <row r="1193" spans="13:17" x14ac:dyDescent="0.25">
      <c r="M1193" s="38">
        <f t="shared" si="152"/>
        <v>43187</v>
      </c>
      <c r="N1193" s="25">
        <f t="shared" si="151"/>
        <v>300</v>
      </c>
      <c r="O1193" s="25">
        <f t="shared" si="150"/>
        <v>3</v>
      </c>
      <c r="P1193" s="25">
        <f t="shared" si="149"/>
        <v>2018</v>
      </c>
      <c r="Q1193" s="25">
        <v>13</v>
      </c>
    </row>
    <row r="1194" spans="13:17" x14ac:dyDescent="0.25">
      <c r="M1194" s="38">
        <f t="shared" si="152"/>
        <v>43188</v>
      </c>
      <c r="N1194" s="25">
        <f t="shared" si="151"/>
        <v>265</v>
      </c>
      <c r="O1194" s="25">
        <f t="shared" si="150"/>
        <v>4</v>
      </c>
      <c r="P1194" s="25">
        <f t="shared" si="149"/>
        <v>2018</v>
      </c>
      <c r="Q1194" s="25">
        <v>13</v>
      </c>
    </row>
    <row r="1195" spans="13:17" x14ac:dyDescent="0.25">
      <c r="M1195" s="38">
        <f t="shared" si="152"/>
        <v>43189</v>
      </c>
      <c r="N1195" s="25">
        <f t="shared" si="151"/>
        <v>278</v>
      </c>
      <c r="O1195" s="25">
        <f t="shared" si="150"/>
        <v>5</v>
      </c>
      <c r="P1195" s="25">
        <f t="shared" si="149"/>
        <v>2018</v>
      </c>
      <c r="Q1195" s="25">
        <v>13</v>
      </c>
    </row>
    <row r="1196" spans="13:17" x14ac:dyDescent="0.25">
      <c r="M1196" s="38">
        <f t="shared" si="152"/>
        <v>43190</v>
      </c>
      <c r="N1196" s="25">
        <f t="shared" si="151"/>
        <v>292</v>
      </c>
      <c r="O1196" s="25">
        <f t="shared" si="150"/>
        <v>6</v>
      </c>
      <c r="P1196" s="25">
        <f t="shared" si="149"/>
        <v>2018</v>
      </c>
      <c r="Q1196" s="25">
        <v>13</v>
      </c>
    </row>
    <row r="1197" spans="13:17" x14ac:dyDescent="0.25">
      <c r="M1197" s="38">
        <f t="shared" si="152"/>
        <v>43191</v>
      </c>
      <c r="N1197" s="25">
        <f t="shared" si="151"/>
        <v>275</v>
      </c>
      <c r="O1197" s="25">
        <f t="shared" si="150"/>
        <v>7</v>
      </c>
      <c r="P1197" s="25">
        <f t="shared" si="149"/>
        <v>2018</v>
      </c>
      <c r="Q1197" s="25">
        <v>13</v>
      </c>
    </row>
    <row r="1198" spans="13:17" x14ac:dyDescent="0.25">
      <c r="M1198" s="38">
        <f t="shared" si="152"/>
        <v>43192</v>
      </c>
      <c r="N1198" s="25">
        <f t="shared" si="151"/>
        <v>297</v>
      </c>
      <c r="O1198" s="25">
        <f t="shared" si="150"/>
        <v>1</v>
      </c>
      <c r="P1198" s="25">
        <f t="shared" si="149"/>
        <v>2018</v>
      </c>
      <c r="Q1198" s="25">
        <v>14</v>
      </c>
    </row>
    <row r="1199" spans="13:17" x14ac:dyDescent="0.25">
      <c r="M1199" s="38">
        <f t="shared" si="152"/>
        <v>43193</v>
      </c>
      <c r="N1199" s="25">
        <f t="shared" si="151"/>
        <v>307</v>
      </c>
      <c r="O1199" s="25">
        <f t="shared" si="150"/>
        <v>2</v>
      </c>
      <c r="P1199" s="25">
        <f t="shared" si="149"/>
        <v>2018</v>
      </c>
      <c r="Q1199" s="25">
        <v>14</v>
      </c>
    </row>
    <row r="1200" spans="13:17" x14ac:dyDescent="0.25">
      <c r="M1200" s="38">
        <f t="shared" si="152"/>
        <v>43194</v>
      </c>
      <c r="N1200" s="25">
        <f t="shared" si="151"/>
        <v>281</v>
      </c>
      <c r="O1200" s="25">
        <f t="shared" si="150"/>
        <v>3</v>
      </c>
      <c r="P1200" s="25">
        <f t="shared" si="149"/>
        <v>2018</v>
      </c>
      <c r="Q1200" s="25">
        <v>14</v>
      </c>
    </row>
    <row r="1201" spans="13:17" x14ac:dyDescent="0.25">
      <c r="M1201" s="38">
        <f t="shared" si="152"/>
        <v>43195</v>
      </c>
      <c r="N1201" s="25">
        <f t="shared" si="151"/>
        <v>269</v>
      </c>
      <c r="O1201" s="25">
        <f t="shared" si="150"/>
        <v>4</v>
      </c>
      <c r="P1201" s="25">
        <f t="shared" si="149"/>
        <v>2018</v>
      </c>
      <c r="Q1201" s="25">
        <v>14</v>
      </c>
    </row>
    <row r="1202" spans="13:17" x14ac:dyDescent="0.25">
      <c r="M1202" s="38">
        <f t="shared" si="152"/>
        <v>43196</v>
      </c>
      <c r="N1202" s="25">
        <f t="shared" si="151"/>
        <v>279</v>
      </c>
      <c r="O1202" s="25">
        <f t="shared" si="150"/>
        <v>5</v>
      </c>
      <c r="P1202" s="25">
        <f t="shared" si="149"/>
        <v>2018</v>
      </c>
      <c r="Q1202" s="25">
        <v>14</v>
      </c>
    </row>
    <row r="1203" spans="13:17" x14ac:dyDescent="0.25">
      <c r="M1203" s="38">
        <f t="shared" si="152"/>
        <v>43197</v>
      </c>
      <c r="N1203" s="25">
        <f t="shared" si="151"/>
        <v>279</v>
      </c>
      <c r="O1203" s="25">
        <f t="shared" si="150"/>
        <v>6</v>
      </c>
      <c r="P1203" s="25">
        <f t="shared" si="149"/>
        <v>2018</v>
      </c>
      <c r="Q1203" s="25">
        <v>14</v>
      </c>
    </row>
    <row r="1204" spans="13:17" x14ac:dyDescent="0.25">
      <c r="M1204" s="38">
        <f t="shared" si="152"/>
        <v>43198</v>
      </c>
      <c r="N1204" s="25">
        <f t="shared" si="151"/>
        <v>276</v>
      </c>
      <c r="O1204" s="25">
        <f t="shared" si="150"/>
        <v>7</v>
      </c>
      <c r="P1204" s="25">
        <f t="shared" si="149"/>
        <v>2018</v>
      </c>
      <c r="Q1204" s="25">
        <v>14</v>
      </c>
    </row>
    <row r="1205" spans="13:17" x14ac:dyDescent="0.25">
      <c r="M1205" s="38">
        <f t="shared" si="152"/>
        <v>43199</v>
      </c>
      <c r="N1205" s="25">
        <f t="shared" si="151"/>
        <v>250</v>
      </c>
      <c r="O1205" s="25">
        <f t="shared" si="150"/>
        <v>1</v>
      </c>
      <c r="P1205" s="25">
        <f t="shared" si="149"/>
        <v>2018</v>
      </c>
      <c r="Q1205" s="25">
        <v>15</v>
      </c>
    </row>
    <row r="1206" spans="13:17" x14ac:dyDescent="0.25">
      <c r="M1206" s="38">
        <f t="shared" si="152"/>
        <v>43200</v>
      </c>
      <c r="N1206" s="25">
        <f t="shared" si="151"/>
        <v>275</v>
      </c>
      <c r="O1206" s="25">
        <f t="shared" si="150"/>
        <v>2</v>
      </c>
      <c r="P1206" s="25">
        <f t="shared" si="149"/>
        <v>2018</v>
      </c>
      <c r="Q1206" s="25">
        <v>15</v>
      </c>
    </row>
    <row r="1207" spans="13:17" x14ac:dyDescent="0.25">
      <c r="M1207" s="38">
        <f t="shared" si="152"/>
        <v>43201</v>
      </c>
      <c r="N1207" s="25">
        <f t="shared" si="151"/>
        <v>233</v>
      </c>
      <c r="O1207" s="25">
        <f t="shared" si="150"/>
        <v>3</v>
      </c>
      <c r="P1207" s="25">
        <f t="shared" si="149"/>
        <v>2018</v>
      </c>
      <c r="Q1207" s="25">
        <v>15</v>
      </c>
    </row>
    <row r="1208" spans="13:17" x14ac:dyDescent="0.25">
      <c r="M1208" s="38">
        <f t="shared" si="152"/>
        <v>43202</v>
      </c>
      <c r="N1208" s="25">
        <f t="shared" si="151"/>
        <v>251</v>
      </c>
      <c r="O1208" s="25">
        <f t="shared" si="150"/>
        <v>4</v>
      </c>
      <c r="P1208" s="25">
        <f t="shared" si="149"/>
        <v>2018</v>
      </c>
      <c r="Q1208" s="25">
        <v>15</v>
      </c>
    </row>
    <row r="1209" spans="13:17" x14ac:dyDescent="0.25">
      <c r="M1209" s="38">
        <f t="shared" si="152"/>
        <v>43203</v>
      </c>
      <c r="N1209" s="25">
        <f t="shared" si="151"/>
        <v>269</v>
      </c>
      <c r="O1209" s="25">
        <f t="shared" si="150"/>
        <v>5</v>
      </c>
      <c r="P1209" s="25">
        <f t="shared" si="149"/>
        <v>2018</v>
      </c>
      <c r="Q1209" s="25">
        <v>15</v>
      </c>
    </row>
    <row r="1210" spans="13:17" x14ac:dyDescent="0.25">
      <c r="M1210" s="38">
        <f t="shared" si="152"/>
        <v>43204</v>
      </c>
      <c r="N1210" s="25">
        <f t="shared" si="151"/>
        <v>272</v>
      </c>
      <c r="O1210" s="25">
        <f t="shared" si="150"/>
        <v>6</v>
      </c>
      <c r="P1210" s="25">
        <f t="shared" si="149"/>
        <v>2018</v>
      </c>
      <c r="Q1210" s="25">
        <v>15</v>
      </c>
    </row>
    <row r="1211" spans="13:17" x14ac:dyDescent="0.25">
      <c r="M1211" s="38">
        <f t="shared" si="152"/>
        <v>43205</v>
      </c>
      <c r="N1211" s="25">
        <f t="shared" si="151"/>
        <v>232</v>
      </c>
      <c r="O1211" s="25">
        <f t="shared" si="150"/>
        <v>7</v>
      </c>
      <c r="P1211" s="25">
        <f t="shared" si="149"/>
        <v>2018</v>
      </c>
      <c r="Q1211" s="25">
        <v>15</v>
      </c>
    </row>
    <row r="1212" spans="13:17" x14ac:dyDescent="0.25">
      <c r="M1212" s="38">
        <f t="shared" si="152"/>
        <v>43206</v>
      </c>
      <c r="N1212" s="25">
        <f t="shared" si="151"/>
        <v>227</v>
      </c>
      <c r="O1212" s="25">
        <f t="shared" si="150"/>
        <v>1</v>
      </c>
      <c r="P1212" s="25">
        <f t="shared" si="149"/>
        <v>2018</v>
      </c>
      <c r="Q1212" s="25">
        <v>16</v>
      </c>
    </row>
    <row r="1213" spans="13:17" x14ac:dyDescent="0.25">
      <c r="M1213" s="38">
        <f t="shared" si="152"/>
        <v>43207</v>
      </c>
      <c r="N1213" s="25">
        <f t="shared" si="151"/>
        <v>272</v>
      </c>
      <c r="O1213" s="25">
        <f t="shared" si="150"/>
        <v>2</v>
      </c>
      <c r="P1213" s="25">
        <f t="shared" si="149"/>
        <v>2018</v>
      </c>
      <c r="Q1213" s="25">
        <v>16</v>
      </c>
    </row>
    <row r="1214" spans="13:17" x14ac:dyDescent="0.25">
      <c r="M1214" s="38">
        <f t="shared" si="152"/>
        <v>43208</v>
      </c>
      <c r="N1214" s="25">
        <f t="shared" si="151"/>
        <v>261</v>
      </c>
      <c r="O1214" s="25">
        <f t="shared" si="150"/>
        <v>3</v>
      </c>
      <c r="P1214" s="25">
        <f t="shared" si="149"/>
        <v>2018</v>
      </c>
      <c r="Q1214" s="25">
        <v>16</v>
      </c>
    </row>
    <row r="1215" spans="13:17" x14ac:dyDescent="0.25">
      <c r="M1215" s="38">
        <f t="shared" si="152"/>
        <v>43209</v>
      </c>
      <c r="N1215" s="25">
        <f t="shared" si="151"/>
        <v>223</v>
      </c>
      <c r="O1215" s="25">
        <f t="shared" si="150"/>
        <v>4</v>
      </c>
      <c r="P1215" s="25">
        <f t="shared" si="149"/>
        <v>2018</v>
      </c>
      <c r="Q1215" s="25">
        <v>16</v>
      </c>
    </row>
    <row r="1216" spans="13:17" x14ac:dyDescent="0.25">
      <c r="M1216" s="38">
        <f t="shared" si="152"/>
        <v>43210</v>
      </c>
      <c r="N1216" s="25">
        <f t="shared" si="151"/>
        <v>239</v>
      </c>
      <c r="O1216" s="25">
        <f t="shared" si="150"/>
        <v>5</v>
      </c>
      <c r="P1216" s="25">
        <f t="shared" si="149"/>
        <v>2018</v>
      </c>
      <c r="Q1216" s="25">
        <v>16</v>
      </c>
    </row>
    <row r="1217" spans="13:17" x14ac:dyDescent="0.25">
      <c r="M1217" s="38">
        <f t="shared" si="152"/>
        <v>43211</v>
      </c>
      <c r="N1217" s="25">
        <f t="shared" si="151"/>
        <v>217</v>
      </c>
      <c r="O1217" s="25">
        <f t="shared" si="150"/>
        <v>6</v>
      </c>
      <c r="P1217" s="25">
        <f t="shared" si="149"/>
        <v>2018</v>
      </c>
      <c r="Q1217" s="25">
        <v>16</v>
      </c>
    </row>
    <row r="1218" spans="13:17" x14ac:dyDescent="0.25">
      <c r="M1218" s="38">
        <f t="shared" si="152"/>
        <v>43212</v>
      </c>
      <c r="N1218" s="25">
        <f t="shared" si="151"/>
        <v>248</v>
      </c>
      <c r="O1218" s="25">
        <f t="shared" si="150"/>
        <v>7</v>
      </c>
      <c r="P1218" s="25">
        <f t="shared" si="149"/>
        <v>2018</v>
      </c>
      <c r="Q1218" s="25">
        <v>16</v>
      </c>
    </row>
    <row r="1219" spans="13:17" x14ac:dyDescent="0.25">
      <c r="M1219" s="38">
        <f t="shared" si="152"/>
        <v>43213</v>
      </c>
      <c r="N1219" s="25">
        <f t="shared" si="151"/>
        <v>233</v>
      </c>
      <c r="O1219" s="25">
        <f t="shared" si="150"/>
        <v>1</v>
      </c>
      <c r="P1219" s="25">
        <f t="shared" si="149"/>
        <v>2018</v>
      </c>
      <c r="Q1219" s="25">
        <v>17</v>
      </c>
    </row>
    <row r="1220" spans="13:17" x14ac:dyDescent="0.25">
      <c r="M1220" s="38">
        <f t="shared" si="152"/>
        <v>43214</v>
      </c>
      <c r="N1220" s="25">
        <f t="shared" si="151"/>
        <v>226</v>
      </c>
      <c r="O1220" s="25">
        <f t="shared" si="150"/>
        <v>2</v>
      </c>
      <c r="P1220" s="25">
        <f t="shared" si="149"/>
        <v>2018</v>
      </c>
      <c r="Q1220" s="25">
        <v>17</v>
      </c>
    </row>
    <row r="1221" spans="13:17" x14ac:dyDescent="0.25">
      <c r="M1221" s="38">
        <f t="shared" si="152"/>
        <v>43215</v>
      </c>
      <c r="N1221" s="25">
        <f t="shared" si="151"/>
        <v>249</v>
      </c>
      <c r="O1221" s="25">
        <f t="shared" si="150"/>
        <v>3</v>
      </c>
      <c r="P1221" s="25">
        <f t="shared" si="149"/>
        <v>2018</v>
      </c>
      <c r="Q1221" s="25">
        <v>17</v>
      </c>
    </row>
    <row r="1222" spans="13:17" x14ac:dyDescent="0.25">
      <c r="M1222" s="38">
        <f t="shared" si="152"/>
        <v>43216</v>
      </c>
      <c r="N1222" s="25">
        <f t="shared" si="151"/>
        <v>245</v>
      </c>
      <c r="O1222" s="25">
        <f t="shared" si="150"/>
        <v>4</v>
      </c>
      <c r="P1222" s="25">
        <f t="shared" si="149"/>
        <v>2018</v>
      </c>
      <c r="Q1222" s="25">
        <v>17</v>
      </c>
    </row>
    <row r="1223" spans="13:17" x14ac:dyDescent="0.25">
      <c r="M1223" s="38">
        <f t="shared" si="152"/>
        <v>43217</v>
      </c>
      <c r="N1223" s="25">
        <f t="shared" si="151"/>
        <v>225</v>
      </c>
      <c r="O1223" s="25">
        <f t="shared" si="150"/>
        <v>5</v>
      </c>
      <c r="P1223" s="25">
        <f t="shared" si="149"/>
        <v>2018</v>
      </c>
      <c r="Q1223" s="25">
        <v>17</v>
      </c>
    </row>
    <row r="1224" spans="13:17" x14ac:dyDescent="0.25">
      <c r="M1224" s="38">
        <f t="shared" si="152"/>
        <v>43218</v>
      </c>
      <c r="N1224" s="25">
        <f t="shared" si="151"/>
        <v>235</v>
      </c>
      <c r="O1224" s="25">
        <f t="shared" si="150"/>
        <v>6</v>
      </c>
      <c r="P1224" s="25">
        <f t="shared" si="149"/>
        <v>2018</v>
      </c>
      <c r="Q1224" s="25">
        <v>17</v>
      </c>
    </row>
    <row r="1225" spans="13:17" x14ac:dyDescent="0.25">
      <c r="M1225" s="38">
        <f t="shared" si="152"/>
        <v>43219</v>
      </c>
      <c r="N1225" s="25">
        <f t="shared" si="151"/>
        <v>226</v>
      </c>
      <c r="O1225" s="25">
        <f t="shared" si="150"/>
        <v>7</v>
      </c>
      <c r="P1225" s="25">
        <f t="shared" ref="P1225:P1288" si="153">IF(O1225=1,YEAR($M1228),P1224)</f>
        <v>2018</v>
      </c>
      <c r="Q1225" s="25">
        <v>17</v>
      </c>
    </row>
    <row r="1226" spans="13:17" x14ac:dyDescent="0.25">
      <c r="M1226" s="38">
        <f t="shared" si="152"/>
        <v>43220</v>
      </c>
      <c r="N1226" s="25">
        <f t="shared" si="151"/>
        <v>244</v>
      </c>
      <c r="O1226" s="25">
        <f t="shared" ref="O1226:O1289" si="154">MOD(O1225,7)+1</f>
        <v>1</v>
      </c>
      <c r="P1226" s="25">
        <f t="shared" si="153"/>
        <v>2018</v>
      </c>
      <c r="Q1226" s="25">
        <v>18</v>
      </c>
    </row>
    <row r="1227" spans="13:17" x14ac:dyDescent="0.25">
      <c r="M1227" s="38">
        <f t="shared" si="152"/>
        <v>43221</v>
      </c>
      <c r="N1227" s="25">
        <f t="shared" ref="N1227:N1290" si="155">VLOOKUP(DATE(2020,MONTH($M1227),DAY($M1227)),$A$8:$K$374,YEAR($M1227)-2010,FALSE)</f>
        <v>249</v>
      </c>
      <c r="O1227" s="25">
        <f t="shared" si="154"/>
        <v>2</v>
      </c>
      <c r="P1227" s="25">
        <f t="shared" si="153"/>
        <v>2018</v>
      </c>
      <c r="Q1227" s="25">
        <v>18</v>
      </c>
    </row>
    <row r="1228" spans="13:17" x14ac:dyDescent="0.25">
      <c r="M1228" s="38">
        <f t="shared" si="152"/>
        <v>43222</v>
      </c>
      <c r="N1228" s="25">
        <f t="shared" si="155"/>
        <v>252</v>
      </c>
      <c r="O1228" s="25">
        <f t="shared" si="154"/>
        <v>3</v>
      </c>
      <c r="P1228" s="25">
        <f t="shared" si="153"/>
        <v>2018</v>
      </c>
      <c r="Q1228" s="25">
        <v>18</v>
      </c>
    </row>
    <row r="1229" spans="13:17" x14ac:dyDescent="0.25">
      <c r="M1229" s="38">
        <f t="shared" ref="M1229:M1292" si="156">M1228+1</f>
        <v>43223</v>
      </c>
      <c r="N1229" s="25">
        <f t="shared" si="155"/>
        <v>254</v>
      </c>
      <c r="O1229" s="25">
        <f t="shared" si="154"/>
        <v>4</v>
      </c>
      <c r="P1229" s="25">
        <f t="shared" si="153"/>
        <v>2018</v>
      </c>
      <c r="Q1229" s="25">
        <v>18</v>
      </c>
    </row>
    <row r="1230" spans="13:17" x14ac:dyDescent="0.25">
      <c r="M1230" s="38">
        <f t="shared" si="156"/>
        <v>43224</v>
      </c>
      <c r="N1230" s="25">
        <f t="shared" si="155"/>
        <v>224</v>
      </c>
      <c r="O1230" s="25">
        <f t="shared" si="154"/>
        <v>5</v>
      </c>
      <c r="P1230" s="25">
        <f t="shared" si="153"/>
        <v>2018</v>
      </c>
      <c r="Q1230" s="25">
        <v>18</v>
      </c>
    </row>
    <row r="1231" spans="13:17" x14ac:dyDescent="0.25">
      <c r="M1231" s="38">
        <f t="shared" si="156"/>
        <v>43225</v>
      </c>
      <c r="N1231" s="25">
        <f t="shared" si="155"/>
        <v>222</v>
      </c>
      <c r="O1231" s="25">
        <f t="shared" si="154"/>
        <v>6</v>
      </c>
      <c r="P1231" s="25">
        <f t="shared" si="153"/>
        <v>2018</v>
      </c>
      <c r="Q1231" s="25">
        <v>18</v>
      </c>
    </row>
    <row r="1232" spans="13:17" x14ac:dyDescent="0.25">
      <c r="M1232" s="38">
        <f t="shared" si="156"/>
        <v>43226</v>
      </c>
      <c r="N1232" s="25">
        <f t="shared" si="155"/>
        <v>216</v>
      </c>
      <c r="O1232" s="25">
        <f t="shared" si="154"/>
        <v>7</v>
      </c>
      <c r="P1232" s="25">
        <f t="shared" si="153"/>
        <v>2018</v>
      </c>
      <c r="Q1232" s="25">
        <v>18</v>
      </c>
    </row>
    <row r="1233" spans="13:17" x14ac:dyDescent="0.25">
      <c r="M1233" s="38">
        <f t="shared" si="156"/>
        <v>43227</v>
      </c>
      <c r="N1233" s="25">
        <f t="shared" si="155"/>
        <v>234</v>
      </c>
      <c r="O1233" s="25">
        <f t="shared" si="154"/>
        <v>1</v>
      </c>
      <c r="P1233" s="25">
        <f t="shared" si="153"/>
        <v>2018</v>
      </c>
      <c r="Q1233" s="25">
        <v>19</v>
      </c>
    </row>
    <row r="1234" spans="13:17" x14ac:dyDescent="0.25">
      <c r="M1234" s="38">
        <f t="shared" si="156"/>
        <v>43228</v>
      </c>
      <c r="N1234" s="25">
        <f t="shared" si="155"/>
        <v>231</v>
      </c>
      <c r="O1234" s="25">
        <f t="shared" si="154"/>
        <v>2</v>
      </c>
      <c r="P1234" s="25">
        <f t="shared" si="153"/>
        <v>2018</v>
      </c>
      <c r="Q1234" s="25">
        <v>19</v>
      </c>
    </row>
    <row r="1235" spans="13:17" x14ac:dyDescent="0.25">
      <c r="M1235" s="38">
        <f t="shared" si="156"/>
        <v>43229</v>
      </c>
      <c r="N1235" s="25">
        <f t="shared" si="155"/>
        <v>220</v>
      </c>
      <c r="O1235" s="25">
        <f t="shared" si="154"/>
        <v>3</v>
      </c>
      <c r="P1235" s="25">
        <f t="shared" si="153"/>
        <v>2018</v>
      </c>
      <c r="Q1235" s="25">
        <v>19</v>
      </c>
    </row>
    <row r="1236" spans="13:17" x14ac:dyDescent="0.25">
      <c r="M1236" s="38">
        <f t="shared" si="156"/>
        <v>43230</v>
      </c>
      <c r="N1236" s="25">
        <f t="shared" si="155"/>
        <v>230</v>
      </c>
      <c r="O1236" s="25">
        <f t="shared" si="154"/>
        <v>4</v>
      </c>
      <c r="P1236" s="25">
        <f t="shared" si="153"/>
        <v>2018</v>
      </c>
      <c r="Q1236" s="25">
        <v>19</v>
      </c>
    </row>
    <row r="1237" spans="13:17" x14ac:dyDescent="0.25">
      <c r="M1237" s="38">
        <f t="shared" si="156"/>
        <v>43231</v>
      </c>
      <c r="N1237" s="25">
        <f t="shared" si="155"/>
        <v>225</v>
      </c>
      <c r="O1237" s="25">
        <f t="shared" si="154"/>
        <v>5</v>
      </c>
      <c r="P1237" s="25">
        <f t="shared" si="153"/>
        <v>2018</v>
      </c>
      <c r="Q1237" s="25">
        <v>19</v>
      </c>
    </row>
    <row r="1238" spans="13:17" x14ac:dyDescent="0.25">
      <c r="M1238" s="38">
        <f t="shared" si="156"/>
        <v>43232</v>
      </c>
      <c r="N1238" s="25">
        <f t="shared" si="155"/>
        <v>213</v>
      </c>
      <c r="O1238" s="25">
        <f t="shared" si="154"/>
        <v>6</v>
      </c>
      <c r="P1238" s="25">
        <f t="shared" si="153"/>
        <v>2018</v>
      </c>
      <c r="Q1238" s="25">
        <v>19</v>
      </c>
    </row>
    <row r="1239" spans="13:17" x14ac:dyDescent="0.25">
      <c r="M1239" s="38">
        <f t="shared" si="156"/>
        <v>43233</v>
      </c>
      <c r="N1239" s="25">
        <f t="shared" si="155"/>
        <v>219</v>
      </c>
      <c r="O1239" s="25">
        <f t="shared" si="154"/>
        <v>7</v>
      </c>
      <c r="P1239" s="25">
        <f t="shared" si="153"/>
        <v>2018</v>
      </c>
      <c r="Q1239" s="25">
        <v>19</v>
      </c>
    </row>
    <row r="1240" spans="13:17" x14ac:dyDescent="0.25">
      <c r="M1240" s="38">
        <f t="shared" si="156"/>
        <v>43234</v>
      </c>
      <c r="N1240" s="25">
        <f t="shared" si="155"/>
        <v>238</v>
      </c>
      <c r="O1240" s="25">
        <f t="shared" si="154"/>
        <v>1</v>
      </c>
      <c r="P1240" s="25">
        <f t="shared" si="153"/>
        <v>2018</v>
      </c>
      <c r="Q1240" s="25">
        <v>20</v>
      </c>
    </row>
    <row r="1241" spans="13:17" x14ac:dyDescent="0.25">
      <c r="M1241" s="38">
        <f t="shared" si="156"/>
        <v>43235</v>
      </c>
      <c r="N1241" s="25">
        <f t="shared" si="155"/>
        <v>223</v>
      </c>
      <c r="O1241" s="25">
        <f t="shared" si="154"/>
        <v>2</v>
      </c>
      <c r="P1241" s="25">
        <f t="shared" si="153"/>
        <v>2018</v>
      </c>
      <c r="Q1241" s="25">
        <v>20</v>
      </c>
    </row>
    <row r="1242" spans="13:17" x14ac:dyDescent="0.25">
      <c r="M1242" s="38">
        <f t="shared" si="156"/>
        <v>43236</v>
      </c>
      <c r="N1242" s="25">
        <f t="shared" si="155"/>
        <v>233</v>
      </c>
      <c r="O1242" s="25">
        <f t="shared" si="154"/>
        <v>3</v>
      </c>
      <c r="P1242" s="25">
        <f t="shared" si="153"/>
        <v>2018</v>
      </c>
      <c r="Q1242" s="25">
        <v>20</v>
      </c>
    </row>
    <row r="1243" spans="13:17" x14ac:dyDescent="0.25">
      <c r="M1243" s="38">
        <f t="shared" si="156"/>
        <v>43237</v>
      </c>
      <c r="N1243" s="25">
        <f t="shared" si="155"/>
        <v>225</v>
      </c>
      <c r="O1243" s="25">
        <f t="shared" si="154"/>
        <v>4</v>
      </c>
      <c r="P1243" s="25">
        <f t="shared" si="153"/>
        <v>2018</v>
      </c>
      <c r="Q1243" s="25">
        <v>20</v>
      </c>
    </row>
    <row r="1244" spans="13:17" x14ac:dyDescent="0.25">
      <c r="M1244" s="38">
        <f t="shared" si="156"/>
        <v>43238</v>
      </c>
      <c r="N1244" s="25">
        <f t="shared" si="155"/>
        <v>204</v>
      </c>
      <c r="O1244" s="25">
        <f t="shared" si="154"/>
        <v>5</v>
      </c>
      <c r="P1244" s="25">
        <f t="shared" si="153"/>
        <v>2018</v>
      </c>
      <c r="Q1244" s="25">
        <v>20</v>
      </c>
    </row>
    <row r="1245" spans="13:17" x14ac:dyDescent="0.25">
      <c r="M1245" s="38">
        <f t="shared" si="156"/>
        <v>43239</v>
      </c>
      <c r="N1245" s="25">
        <f t="shared" si="155"/>
        <v>185</v>
      </c>
      <c r="O1245" s="25">
        <f t="shared" si="154"/>
        <v>6</v>
      </c>
      <c r="P1245" s="25">
        <f t="shared" si="153"/>
        <v>2018</v>
      </c>
      <c r="Q1245" s="25">
        <v>20</v>
      </c>
    </row>
    <row r="1246" spans="13:17" x14ac:dyDescent="0.25">
      <c r="M1246" s="38">
        <f t="shared" si="156"/>
        <v>43240</v>
      </c>
      <c r="N1246" s="25">
        <f t="shared" si="155"/>
        <v>178</v>
      </c>
      <c r="O1246" s="25">
        <f t="shared" si="154"/>
        <v>7</v>
      </c>
      <c r="P1246" s="25">
        <f t="shared" si="153"/>
        <v>2018</v>
      </c>
      <c r="Q1246" s="25">
        <v>20</v>
      </c>
    </row>
    <row r="1247" spans="13:17" x14ac:dyDescent="0.25">
      <c r="M1247" s="38">
        <f t="shared" si="156"/>
        <v>43241</v>
      </c>
      <c r="N1247" s="25">
        <f t="shared" si="155"/>
        <v>210</v>
      </c>
      <c r="O1247" s="25">
        <f t="shared" si="154"/>
        <v>1</v>
      </c>
      <c r="P1247" s="25">
        <f t="shared" si="153"/>
        <v>2018</v>
      </c>
      <c r="Q1247" s="25">
        <v>21</v>
      </c>
    </row>
    <row r="1248" spans="13:17" x14ac:dyDescent="0.25">
      <c r="M1248" s="38">
        <f t="shared" si="156"/>
        <v>43242</v>
      </c>
      <c r="N1248" s="25">
        <f t="shared" si="155"/>
        <v>201</v>
      </c>
      <c r="O1248" s="25">
        <f t="shared" si="154"/>
        <v>2</v>
      </c>
      <c r="P1248" s="25">
        <f t="shared" si="153"/>
        <v>2018</v>
      </c>
      <c r="Q1248" s="25">
        <v>21</v>
      </c>
    </row>
    <row r="1249" spans="13:17" x14ac:dyDescent="0.25">
      <c r="M1249" s="38">
        <f t="shared" si="156"/>
        <v>43243</v>
      </c>
      <c r="N1249" s="25">
        <f t="shared" si="155"/>
        <v>219</v>
      </c>
      <c r="O1249" s="25">
        <f t="shared" si="154"/>
        <v>3</v>
      </c>
      <c r="P1249" s="25">
        <f t="shared" si="153"/>
        <v>2018</v>
      </c>
      <c r="Q1249" s="25">
        <v>21</v>
      </c>
    </row>
    <row r="1250" spans="13:17" x14ac:dyDescent="0.25">
      <c r="M1250" s="38">
        <f t="shared" si="156"/>
        <v>43244</v>
      </c>
      <c r="N1250" s="25">
        <f t="shared" si="155"/>
        <v>223</v>
      </c>
      <c r="O1250" s="25">
        <f t="shared" si="154"/>
        <v>4</v>
      </c>
      <c r="P1250" s="25">
        <f t="shared" si="153"/>
        <v>2018</v>
      </c>
      <c r="Q1250" s="25">
        <v>21</v>
      </c>
    </row>
    <row r="1251" spans="13:17" x14ac:dyDescent="0.25">
      <c r="M1251" s="38">
        <f t="shared" si="156"/>
        <v>43245</v>
      </c>
      <c r="N1251" s="25">
        <f t="shared" si="155"/>
        <v>207</v>
      </c>
      <c r="O1251" s="25">
        <f t="shared" si="154"/>
        <v>5</v>
      </c>
      <c r="P1251" s="25">
        <f t="shared" si="153"/>
        <v>2018</v>
      </c>
      <c r="Q1251" s="25">
        <v>21</v>
      </c>
    </row>
    <row r="1252" spans="13:17" x14ac:dyDescent="0.25">
      <c r="M1252" s="38">
        <f t="shared" si="156"/>
        <v>43246</v>
      </c>
      <c r="N1252" s="25">
        <f t="shared" si="155"/>
        <v>213</v>
      </c>
      <c r="O1252" s="25">
        <f t="shared" si="154"/>
        <v>6</v>
      </c>
      <c r="P1252" s="25">
        <f t="shared" si="153"/>
        <v>2018</v>
      </c>
      <c r="Q1252" s="25">
        <v>21</v>
      </c>
    </row>
    <row r="1253" spans="13:17" x14ac:dyDescent="0.25">
      <c r="M1253" s="38">
        <f t="shared" si="156"/>
        <v>43247</v>
      </c>
      <c r="N1253" s="25">
        <f t="shared" si="155"/>
        <v>187</v>
      </c>
      <c r="O1253" s="25">
        <f t="shared" si="154"/>
        <v>7</v>
      </c>
      <c r="P1253" s="25">
        <f t="shared" si="153"/>
        <v>2018</v>
      </c>
      <c r="Q1253" s="25">
        <v>21</v>
      </c>
    </row>
    <row r="1254" spans="13:17" x14ac:dyDescent="0.25">
      <c r="M1254" s="38">
        <f t="shared" si="156"/>
        <v>43248</v>
      </c>
      <c r="N1254" s="25">
        <f t="shared" si="155"/>
        <v>215</v>
      </c>
      <c r="O1254" s="25">
        <f t="shared" si="154"/>
        <v>1</v>
      </c>
      <c r="P1254" s="25">
        <f t="shared" si="153"/>
        <v>2018</v>
      </c>
      <c r="Q1254" s="25">
        <v>22</v>
      </c>
    </row>
    <row r="1255" spans="13:17" x14ac:dyDescent="0.25">
      <c r="M1255" s="38">
        <f t="shared" si="156"/>
        <v>43249</v>
      </c>
      <c r="N1255" s="25">
        <f t="shared" si="155"/>
        <v>212</v>
      </c>
      <c r="O1255" s="25">
        <f t="shared" si="154"/>
        <v>2</v>
      </c>
      <c r="P1255" s="25">
        <f t="shared" si="153"/>
        <v>2018</v>
      </c>
      <c r="Q1255" s="25">
        <v>22</v>
      </c>
    </row>
    <row r="1256" spans="13:17" x14ac:dyDescent="0.25">
      <c r="M1256" s="38">
        <f t="shared" si="156"/>
        <v>43250</v>
      </c>
      <c r="N1256" s="25">
        <f t="shared" si="155"/>
        <v>214</v>
      </c>
      <c r="O1256" s="25">
        <f t="shared" si="154"/>
        <v>3</v>
      </c>
      <c r="P1256" s="25">
        <f t="shared" si="153"/>
        <v>2018</v>
      </c>
      <c r="Q1256" s="25">
        <v>22</v>
      </c>
    </row>
    <row r="1257" spans="13:17" x14ac:dyDescent="0.25">
      <c r="M1257" s="38">
        <f t="shared" si="156"/>
        <v>43251</v>
      </c>
      <c r="N1257" s="25">
        <f t="shared" si="155"/>
        <v>202</v>
      </c>
      <c r="O1257" s="25">
        <f t="shared" si="154"/>
        <v>4</v>
      </c>
      <c r="P1257" s="25">
        <f t="shared" si="153"/>
        <v>2018</v>
      </c>
      <c r="Q1257" s="25">
        <v>22</v>
      </c>
    </row>
    <row r="1258" spans="13:17" x14ac:dyDescent="0.25">
      <c r="M1258" s="38">
        <f t="shared" si="156"/>
        <v>43252</v>
      </c>
      <c r="N1258" s="25">
        <f t="shared" si="155"/>
        <v>213</v>
      </c>
      <c r="O1258" s="25">
        <f t="shared" si="154"/>
        <v>5</v>
      </c>
      <c r="P1258" s="25">
        <f t="shared" si="153"/>
        <v>2018</v>
      </c>
      <c r="Q1258" s="25">
        <v>22</v>
      </c>
    </row>
    <row r="1259" spans="13:17" x14ac:dyDescent="0.25">
      <c r="M1259" s="38">
        <f t="shared" si="156"/>
        <v>43253</v>
      </c>
      <c r="N1259" s="25">
        <f t="shared" si="155"/>
        <v>205</v>
      </c>
      <c r="O1259" s="25">
        <f t="shared" si="154"/>
        <v>6</v>
      </c>
      <c r="P1259" s="25">
        <f t="shared" si="153"/>
        <v>2018</v>
      </c>
      <c r="Q1259" s="25">
        <v>22</v>
      </c>
    </row>
    <row r="1260" spans="13:17" x14ac:dyDescent="0.25">
      <c r="M1260" s="38">
        <f t="shared" si="156"/>
        <v>43254</v>
      </c>
      <c r="N1260" s="25">
        <f t="shared" si="155"/>
        <v>220</v>
      </c>
      <c r="O1260" s="25">
        <f t="shared" si="154"/>
        <v>7</v>
      </c>
      <c r="P1260" s="25">
        <f t="shared" si="153"/>
        <v>2018</v>
      </c>
      <c r="Q1260" s="25">
        <v>22</v>
      </c>
    </row>
    <row r="1261" spans="13:17" x14ac:dyDescent="0.25">
      <c r="M1261" s="38">
        <f t="shared" si="156"/>
        <v>43255</v>
      </c>
      <c r="N1261" s="25">
        <f t="shared" si="155"/>
        <v>217</v>
      </c>
      <c r="O1261" s="25">
        <f t="shared" si="154"/>
        <v>1</v>
      </c>
      <c r="P1261" s="25">
        <f t="shared" si="153"/>
        <v>2018</v>
      </c>
      <c r="Q1261" s="25">
        <v>23</v>
      </c>
    </row>
    <row r="1262" spans="13:17" x14ac:dyDescent="0.25">
      <c r="M1262" s="38">
        <f t="shared" si="156"/>
        <v>43256</v>
      </c>
      <c r="N1262" s="25">
        <f t="shared" si="155"/>
        <v>214</v>
      </c>
      <c r="O1262" s="25">
        <f t="shared" si="154"/>
        <v>2</v>
      </c>
      <c r="P1262" s="25">
        <f t="shared" si="153"/>
        <v>2018</v>
      </c>
      <c r="Q1262" s="25">
        <v>23</v>
      </c>
    </row>
    <row r="1263" spans="13:17" x14ac:dyDescent="0.25">
      <c r="M1263" s="38">
        <f t="shared" si="156"/>
        <v>43257</v>
      </c>
      <c r="N1263" s="25">
        <f t="shared" si="155"/>
        <v>194</v>
      </c>
      <c r="O1263" s="25">
        <f t="shared" si="154"/>
        <v>3</v>
      </c>
      <c r="P1263" s="25">
        <f t="shared" si="153"/>
        <v>2018</v>
      </c>
      <c r="Q1263" s="25">
        <v>23</v>
      </c>
    </row>
    <row r="1264" spans="13:17" x14ac:dyDescent="0.25">
      <c r="M1264" s="38">
        <f t="shared" si="156"/>
        <v>43258</v>
      </c>
      <c r="N1264" s="25">
        <f t="shared" si="155"/>
        <v>228</v>
      </c>
      <c r="O1264" s="25">
        <f t="shared" si="154"/>
        <v>4</v>
      </c>
      <c r="P1264" s="25">
        <f t="shared" si="153"/>
        <v>2018</v>
      </c>
      <c r="Q1264" s="25">
        <v>23</v>
      </c>
    </row>
    <row r="1265" spans="13:17" x14ac:dyDescent="0.25">
      <c r="M1265" s="38">
        <f t="shared" si="156"/>
        <v>43259</v>
      </c>
      <c r="N1265" s="25">
        <f t="shared" si="155"/>
        <v>229</v>
      </c>
      <c r="O1265" s="25">
        <f t="shared" si="154"/>
        <v>5</v>
      </c>
      <c r="P1265" s="25">
        <f t="shared" si="153"/>
        <v>2018</v>
      </c>
      <c r="Q1265" s="25">
        <v>23</v>
      </c>
    </row>
    <row r="1266" spans="13:17" x14ac:dyDescent="0.25">
      <c r="M1266" s="38">
        <f t="shared" si="156"/>
        <v>43260</v>
      </c>
      <c r="N1266" s="25">
        <f t="shared" si="155"/>
        <v>230</v>
      </c>
      <c r="O1266" s="25">
        <f t="shared" si="154"/>
        <v>6</v>
      </c>
      <c r="P1266" s="25">
        <f t="shared" si="153"/>
        <v>2018</v>
      </c>
      <c r="Q1266" s="25">
        <v>23</v>
      </c>
    </row>
    <row r="1267" spans="13:17" x14ac:dyDescent="0.25">
      <c r="M1267" s="38">
        <f t="shared" si="156"/>
        <v>43261</v>
      </c>
      <c r="N1267" s="25">
        <f t="shared" si="155"/>
        <v>201</v>
      </c>
      <c r="O1267" s="25">
        <f t="shared" si="154"/>
        <v>7</v>
      </c>
      <c r="P1267" s="25">
        <f t="shared" si="153"/>
        <v>2018</v>
      </c>
      <c r="Q1267" s="25">
        <v>23</v>
      </c>
    </row>
    <row r="1268" spans="13:17" x14ac:dyDescent="0.25">
      <c r="M1268" s="38">
        <f t="shared" si="156"/>
        <v>43262</v>
      </c>
      <c r="N1268" s="25">
        <f t="shared" si="155"/>
        <v>190</v>
      </c>
      <c r="O1268" s="25">
        <f t="shared" si="154"/>
        <v>1</v>
      </c>
      <c r="P1268" s="25">
        <f t="shared" si="153"/>
        <v>2018</v>
      </c>
      <c r="Q1268" s="25">
        <v>24</v>
      </c>
    </row>
    <row r="1269" spans="13:17" x14ac:dyDescent="0.25">
      <c r="M1269" s="38">
        <f t="shared" si="156"/>
        <v>43263</v>
      </c>
      <c r="N1269" s="25">
        <f t="shared" si="155"/>
        <v>208</v>
      </c>
      <c r="O1269" s="25">
        <f t="shared" si="154"/>
        <v>2</v>
      </c>
      <c r="P1269" s="25">
        <f t="shared" si="153"/>
        <v>2018</v>
      </c>
      <c r="Q1269" s="25">
        <v>24</v>
      </c>
    </row>
    <row r="1270" spans="13:17" x14ac:dyDescent="0.25">
      <c r="M1270" s="38">
        <f t="shared" si="156"/>
        <v>43264</v>
      </c>
      <c r="N1270" s="25">
        <f t="shared" si="155"/>
        <v>214</v>
      </c>
      <c r="O1270" s="25">
        <f t="shared" si="154"/>
        <v>3</v>
      </c>
      <c r="P1270" s="25">
        <f t="shared" si="153"/>
        <v>2018</v>
      </c>
      <c r="Q1270" s="25">
        <v>24</v>
      </c>
    </row>
    <row r="1271" spans="13:17" x14ac:dyDescent="0.25">
      <c r="M1271" s="38">
        <f t="shared" si="156"/>
        <v>43265</v>
      </c>
      <c r="N1271" s="25">
        <f t="shared" si="155"/>
        <v>202</v>
      </c>
      <c r="O1271" s="25">
        <f t="shared" si="154"/>
        <v>4</v>
      </c>
      <c r="P1271" s="25">
        <f t="shared" si="153"/>
        <v>2018</v>
      </c>
      <c r="Q1271" s="25">
        <v>24</v>
      </c>
    </row>
    <row r="1272" spans="13:17" x14ac:dyDescent="0.25">
      <c r="M1272" s="38">
        <f t="shared" si="156"/>
        <v>43266</v>
      </c>
      <c r="N1272" s="25">
        <f t="shared" si="155"/>
        <v>208</v>
      </c>
      <c r="O1272" s="25">
        <f t="shared" si="154"/>
        <v>5</v>
      </c>
      <c r="P1272" s="25">
        <f t="shared" si="153"/>
        <v>2018</v>
      </c>
      <c r="Q1272" s="25">
        <v>24</v>
      </c>
    </row>
    <row r="1273" spans="13:17" x14ac:dyDescent="0.25">
      <c r="M1273" s="38">
        <f t="shared" si="156"/>
        <v>43267</v>
      </c>
      <c r="N1273" s="25">
        <f t="shared" si="155"/>
        <v>213</v>
      </c>
      <c r="O1273" s="25">
        <f t="shared" si="154"/>
        <v>6</v>
      </c>
      <c r="P1273" s="25">
        <f t="shared" si="153"/>
        <v>2018</v>
      </c>
      <c r="Q1273" s="25">
        <v>24</v>
      </c>
    </row>
    <row r="1274" spans="13:17" x14ac:dyDescent="0.25">
      <c r="M1274" s="38">
        <f t="shared" si="156"/>
        <v>43268</v>
      </c>
      <c r="N1274" s="25">
        <f t="shared" si="155"/>
        <v>206</v>
      </c>
      <c r="O1274" s="25">
        <f t="shared" si="154"/>
        <v>7</v>
      </c>
      <c r="P1274" s="25">
        <f t="shared" si="153"/>
        <v>2018</v>
      </c>
      <c r="Q1274" s="25">
        <v>24</v>
      </c>
    </row>
    <row r="1275" spans="13:17" x14ac:dyDescent="0.25">
      <c r="M1275" s="38">
        <f t="shared" si="156"/>
        <v>43269</v>
      </c>
      <c r="N1275" s="25">
        <f t="shared" si="155"/>
        <v>226</v>
      </c>
      <c r="O1275" s="25">
        <f t="shared" si="154"/>
        <v>1</v>
      </c>
      <c r="P1275" s="25">
        <f t="shared" si="153"/>
        <v>2018</v>
      </c>
      <c r="Q1275" s="25">
        <v>25</v>
      </c>
    </row>
    <row r="1276" spans="13:17" x14ac:dyDescent="0.25">
      <c r="M1276" s="38">
        <f t="shared" si="156"/>
        <v>43270</v>
      </c>
      <c r="N1276" s="25">
        <f t="shared" si="155"/>
        <v>212</v>
      </c>
      <c r="O1276" s="25">
        <f t="shared" si="154"/>
        <v>2</v>
      </c>
      <c r="P1276" s="25">
        <f t="shared" si="153"/>
        <v>2018</v>
      </c>
      <c r="Q1276" s="25">
        <v>25</v>
      </c>
    </row>
    <row r="1277" spans="13:17" x14ac:dyDescent="0.25">
      <c r="M1277" s="38">
        <f t="shared" si="156"/>
        <v>43271</v>
      </c>
      <c r="N1277" s="25">
        <f t="shared" si="155"/>
        <v>215</v>
      </c>
      <c r="O1277" s="25">
        <f t="shared" si="154"/>
        <v>3</v>
      </c>
      <c r="P1277" s="25">
        <f t="shared" si="153"/>
        <v>2018</v>
      </c>
      <c r="Q1277" s="25">
        <v>25</v>
      </c>
    </row>
    <row r="1278" spans="13:17" x14ac:dyDescent="0.25">
      <c r="M1278" s="38">
        <f t="shared" si="156"/>
        <v>43272</v>
      </c>
      <c r="N1278" s="25">
        <f t="shared" si="155"/>
        <v>227</v>
      </c>
      <c r="O1278" s="25">
        <f t="shared" si="154"/>
        <v>4</v>
      </c>
      <c r="P1278" s="25">
        <f t="shared" si="153"/>
        <v>2018</v>
      </c>
      <c r="Q1278" s="25">
        <v>25</v>
      </c>
    </row>
    <row r="1279" spans="13:17" x14ac:dyDescent="0.25">
      <c r="M1279" s="38">
        <f t="shared" si="156"/>
        <v>43273</v>
      </c>
      <c r="N1279" s="25">
        <f t="shared" si="155"/>
        <v>214</v>
      </c>
      <c r="O1279" s="25">
        <f t="shared" si="154"/>
        <v>5</v>
      </c>
      <c r="P1279" s="25">
        <f t="shared" si="153"/>
        <v>2018</v>
      </c>
      <c r="Q1279" s="25">
        <v>25</v>
      </c>
    </row>
    <row r="1280" spans="13:17" x14ac:dyDescent="0.25">
      <c r="M1280" s="38">
        <f t="shared" si="156"/>
        <v>43274</v>
      </c>
      <c r="N1280" s="25">
        <f t="shared" si="155"/>
        <v>186</v>
      </c>
      <c r="O1280" s="25">
        <f t="shared" si="154"/>
        <v>6</v>
      </c>
      <c r="P1280" s="25">
        <f t="shared" si="153"/>
        <v>2018</v>
      </c>
      <c r="Q1280" s="25">
        <v>25</v>
      </c>
    </row>
    <row r="1281" spans="13:17" x14ac:dyDescent="0.25">
      <c r="M1281" s="38">
        <f t="shared" si="156"/>
        <v>43275</v>
      </c>
      <c r="N1281" s="25">
        <f t="shared" si="155"/>
        <v>220</v>
      </c>
      <c r="O1281" s="25">
        <f t="shared" si="154"/>
        <v>7</v>
      </c>
      <c r="P1281" s="25">
        <f t="shared" si="153"/>
        <v>2018</v>
      </c>
      <c r="Q1281" s="25">
        <v>25</v>
      </c>
    </row>
    <row r="1282" spans="13:17" x14ac:dyDescent="0.25">
      <c r="M1282" s="38">
        <f t="shared" si="156"/>
        <v>43276</v>
      </c>
      <c r="N1282" s="25">
        <f t="shared" si="155"/>
        <v>223</v>
      </c>
      <c r="O1282" s="25">
        <f t="shared" si="154"/>
        <v>1</v>
      </c>
      <c r="P1282" s="25">
        <f t="shared" si="153"/>
        <v>2018</v>
      </c>
      <c r="Q1282" s="25">
        <v>26</v>
      </c>
    </row>
    <row r="1283" spans="13:17" x14ac:dyDescent="0.25">
      <c r="M1283" s="38">
        <f t="shared" si="156"/>
        <v>43277</v>
      </c>
      <c r="N1283" s="25">
        <f t="shared" si="155"/>
        <v>246</v>
      </c>
      <c r="O1283" s="25">
        <f t="shared" si="154"/>
        <v>2</v>
      </c>
      <c r="P1283" s="25">
        <f t="shared" si="153"/>
        <v>2018</v>
      </c>
      <c r="Q1283" s="25">
        <v>26</v>
      </c>
    </row>
    <row r="1284" spans="13:17" x14ac:dyDescent="0.25">
      <c r="M1284" s="38">
        <f t="shared" si="156"/>
        <v>43278</v>
      </c>
      <c r="N1284" s="25">
        <f t="shared" si="155"/>
        <v>265</v>
      </c>
      <c r="O1284" s="25">
        <f t="shared" si="154"/>
        <v>3</v>
      </c>
      <c r="P1284" s="25">
        <f t="shared" si="153"/>
        <v>2018</v>
      </c>
      <c r="Q1284" s="25">
        <v>26</v>
      </c>
    </row>
    <row r="1285" spans="13:17" x14ac:dyDescent="0.25">
      <c r="M1285" s="38">
        <f t="shared" si="156"/>
        <v>43279</v>
      </c>
      <c r="N1285" s="25">
        <f t="shared" si="155"/>
        <v>222</v>
      </c>
      <c r="O1285" s="25">
        <f t="shared" si="154"/>
        <v>4</v>
      </c>
      <c r="P1285" s="25">
        <f t="shared" si="153"/>
        <v>2018</v>
      </c>
      <c r="Q1285" s="25">
        <v>26</v>
      </c>
    </row>
    <row r="1286" spans="13:17" x14ac:dyDescent="0.25">
      <c r="M1286" s="38">
        <f t="shared" si="156"/>
        <v>43280</v>
      </c>
      <c r="N1286" s="25">
        <f t="shared" si="155"/>
        <v>235</v>
      </c>
      <c r="O1286" s="25">
        <f t="shared" si="154"/>
        <v>5</v>
      </c>
      <c r="P1286" s="25">
        <f t="shared" si="153"/>
        <v>2018</v>
      </c>
      <c r="Q1286" s="25">
        <v>26</v>
      </c>
    </row>
    <row r="1287" spans="13:17" x14ac:dyDescent="0.25">
      <c r="M1287" s="38">
        <f t="shared" si="156"/>
        <v>43281</v>
      </c>
      <c r="N1287" s="25">
        <f t="shared" si="155"/>
        <v>216</v>
      </c>
      <c r="O1287" s="25">
        <f t="shared" si="154"/>
        <v>6</v>
      </c>
      <c r="P1287" s="25">
        <f t="shared" si="153"/>
        <v>2018</v>
      </c>
      <c r="Q1287" s="25">
        <v>26</v>
      </c>
    </row>
    <row r="1288" spans="13:17" x14ac:dyDescent="0.25">
      <c r="M1288" s="38">
        <f t="shared" si="156"/>
        <v>43282</v>
      </c>
      <c r="N1288" s="25">
        <f t="shared" si="155"/>
        <v>226</v>
      </c>
      <c r="O1288" s="25">
        <f t="shared" si="154"/>
        <v>7</v>
      </c>
      <c r="P1288" s="25">
        <f t="shared" si="153"/>
        <v>2018</v>
      </c>
      <c r="Q1288" s="25">
        <v>26</v>
      </c>
    </row>
    <row r="1289" spans="13:17" x14ac:dyDescent="0.25">
      <c r="M1289" s="38">
        <f t="shared" si="156"/>
        <v>43283</v>
      </c>
      <c r="N1289" s="25">
        <f t="shared" si="155"/>
        <v>216</v>
      </c>
      <c r="O1289" s="25">
        <f t="shared" si="154"/>
        <v>1</v>
      </c>
      <c r="P1289" s="25">
        <f t="shared" ref="P1289:P1352" si="157">IF(O1289=1,YEAR($M1292),P1288)</f>
        <v>2018</v>
      </c>
      <c r="Q1289" s="25">
        <v>27</v>
      </c>
    </row>
    <row r="1290" spans="13:17" x14ac:dyDescent="0.25">
      <c r="M1290" s="38">
        <f t="shared" si="156"/>
        <v>43284</v>
      </c>
      <c r="N1290" s="25">
        <f t="shared" si="155"/>
        <v>213</v>
      </c>
      <c r="O1290" s="25">
        <f t="shared" ref="O1290:O1353" si="158">MOD(O1289,7)+1</f>
        <v>2</v>
      </c>
      <c r="P1290" s="25">
        <f t="shared" si="157"/>
        <v>2018</v>
      </c>
      <c r="Q1290" s="25">
        <v>27</v>
      </c>
    </row>
    <row r="1291" spans="13:17" x14ac:dyDescent="0.25">
      <c r="M1291" s="38">
        <f t="shared" si="156"/>
        <v>43285</v>
      </c>
      <c r="N1291" s="25">
        <f t="shared" ref="N1291:N1354" si="159">VLOOKUP(DATE(2020,MONTH($M1291),DAY($M1291)),$A$8:$K$374,YEAR($M1291)-2010,FALSE)</f>
        <v>236</v>
      </c>
      <c r="O1291" s="25">
        <f t="shared" si="158"/>
        <v>3</v>
      </c>
      <c r="P1291" s="25">
        <f t="shared" si="157"/>
        <v>2018</v>
      </c>
      <c r="Q1291" s="25">
        <v>27</v>
      </c>
    </row>
    <row r="1292" spans="13:17" x14ac:dyDescent="0.25">
      <c r="M1292" s="38">
        <f t="shared" si="156"/>
        <v>43286</v>
      </c>
      <c r="N1292" s="25">
        <f t="shared" si="159"/>
        <v>226</v>
      </c>
      <c r="O1292" s="25">
        <f t="shared" si="158"/>
        <v>4</v>
      </c>
      <c r="P1292" s="25">
        <f t="shared" si="157"/>
        <v>2018</v>
      </c>
      <c r="Q1292" s="25">
        <v>27</v>
      </c>
    </row>
    <row r="1293" spans="13:17" x14ac:dyDescent="0.25">
      <c r="M1293" s="38">
        <f t="shared" ref="M1293:M1356" si="160">M1292+1</f>
        <v>43287</v>
      </c>
      <c r="N1293" s="25">
        <f t="shared" si="159"/>
        <v>244</v>
      </c>
      <c r="O1293" s="25">
        <f t="shared" si="158"/>
        <v>5</v>
      </c>
      <c r="P1293" s="25">
        <f t="shared" si="157"/>
        <v>2018</v>
      </c>
      <c r="Q1293" s="25">
        <v>27</v>
      </c>
    </row>
    <row r="1294" spans="13:17" x14ac:dyDescent="0.25">
      <c r="M1294" s="38">
        <f t="shared" si="160"/>
        <v>43288</v>
      </c>
      <c r="N1294" s="25">
        <f t="shared" si="159"/>
        <v>234</v>
      </c>
      <c r="O1294" s="25">
        <f t="shared" si="158"/>
        <v>6</v>
      </c>
      <c r="P1294" s="25">
        <f t="shared" si="157"/>
        <v>2018</v>
      </c>
      <c r="Q1294" s="25">
        <v>27</v>
      </c>
    </row>
    <row r="1295" spans="13:17" x14ac:dyDescent="0.25">
      <c r="M1295" s="38">
        <f t="shared" si="160"/>
        <v>43289</v>
      </c>
      <c r="N1295" s="25">
        <f t="shared" si="159"/>
        <v>219</v>
      </c>
      <c r="O1295" s="25">
        <f t="shared" si="158"/>
        <v>7</v>
      </c>
      <c r="P1295" s="25">
        <f t="shared" si="157"/>
        <v>2018</v>
      </c>
      <c r="Q1295" s="25">
        <v>27</v>
      </c>
    </row>
    <row r="1296" spans="13:17" x14ac:dyDescent="0.25">
      <c r="M1296" s="38">
        <f t="shared" si="160"/>
        <v>43290</v>
      </c>
      <c r="N1296" s="25">
        <f t="shared" si="159"/>
        <v>199</v>
      </c>
      <c r="O1296" s="25">
        <f t="shared" si="158"/>
        <v>1</v>
      </c>
      <c r="P1296" s="25">
        <f t="shared" si="157"/>
        <v>2018</v>
      </c>
      <c r="Q1296" s="25">
        <v>28</v>
      </c>
    </row>
    <row r="1297" spans="13:17" x14ac:dyDescent="0.25">
      <c r="M1297" s="38">
        <f t="shared" si="160"/>
        <v>43291</v>
      </c>
      <c r="N1297" s="25">
        <f t="shared" si="159"/>
        <v>207</v>
      </c>
      <c r="O1297" s="25">
        <f t="shared" si="158"/>
        <v>2</v>
      </c>
      <c r="P1297" s="25">
        <f t="shared" si="157"/>
        <v>2018</v>
      </c>
      <c r="Q1297" s="25">
        <v>28</v>
      </c>
    </row>
    <row r="1298" spans="13:17" x14ac:dyDescent="0.25">
      <c r="M1298" s="38">
        <f t="shared" si="160"/>
        <v>43292</v>
      </c>
      <c r="N1298" s="25">
        <f t="shared" si="159"/>
        <v>223</v>
      </c>
      <c r="O1298" s="25">
        <f t="shared" si="158"/>
        <v>3</v>
      </c>
      <c r="P1298" s="25">
        <f t="shared" si="157"/>
        <v>2018</v>
      </c>
      <c r="Q1298" s="25">
        <v>28</v>
      </c>
    </row>
    <row r="1299" spans="13:17" x14ac:dyDescent="0.25">
      <c r="M1299" s="38">
        <f t="shared" si="160"/>
        <v>43293</v>
      </c>
      <c r="N1299" s="25">
        <f t="shared" si="159"/>
        <v>257</v>
      </c>
      <c r="O1299" s="25">
        <f t="shared" si="158"/>
        <v>4</v>
      </c>
      <c r="P1299" s="25">
        <f t="shared" si="157"/>
        <v>2018</v>
      </c>
      <c r="Q1299" s="25">
        <v>28</v>
      </c>
    </row>
    <row r="1300" spans="13:17" x14ac:dyDescent="0.25">
      <c r="M1300" s="38">
        <f t="shared" si="160"/>
        <v>43294</v>
      </c>
      <c r="N1300" s="25">
        <f t="shared" si="159"/>
        <v>247</v>
      </c>
      <c r="O1300" s="25">
        <f t="shared" si="158"/>
        <v>5</v>
      </c>
      <c r="P1300" s="25">
        <f t="shared" si="157"/>
        <v>2018</v>
      </c>
      <c r="Q1300" s="25">
        <v>28</v>
      </c>
    </row>
    <row r="1301" spans="13:17" x14ac:dyDescent="0.25">
      <c r="M1301" s="38">
        <f t="shared" si="160"/>
        <v>43295</v>
      </c>
      <c r="N1301" s="25">
        <f t="shared" si="159"/>
        <v>231</v>
      </c>
      <c r="O1301" s="25">
        <f t="shared" si="158"/>
        <v>6</v>
      </c>
      <c r="P1301" s="25">
        <f t="shared" si="157"/>
        <v>2018</v>
      </c>
      <c r="Q1301" s="25">
        <v>28</v>
      </c>
    </row>
    <row r="1302" spans="13:17" x14ac:dyDescent="0.25">
      <c r="M1302" s="38">
        <f t="shared" si="160"/>
        <v>43296</v>
      </c>
      <c r="N1302" s="25">
        <f t="shared" si="159"/>
        <v>221</v>
      </c>
      <c r="O1302" s="25">
        <f t="shared" si="158"/>
        <v>7</v>
      </c>
      <c r="P1302" s="25">
        <f t="shared" si="157"/>
        <v>2018</v>
      </c>
      <c r="Q1302" s="25">
        <v>28</v>
      </c>
    </row>
    <row r="1303" spans="13:17" x14ac:dyDescent="0.25">
      <c r="M1303" s="38">
        <f t="shared" si="160"/>
        <v>43297</v>
      </c>
      <c r="N1303" s="25">
        <f t="shared" si="159"/>
        <v>258</v>
      </c>
      <c r="O1303" s="25">
        <f t="shared" si="158"/>
        <v>1</v>
      </c>
      <c r="P1303" s="25">
        <f t="shared" si="157"/>
        <v>2018</v>
      </c>
      <c r="Q1303" s="25">
        <v>29</v>
      </c>
    </row>
    <row r="1304" spans="13:17" x14ac:dyDescent="0.25">
      <c r="M1304" s="38">
        <f t="shared" si="160"/>
        <v>43298</v>
      </c>
      <c r="N1304" s="25">
        <f t="shared" si="159"/>
        <v>237</v>
      </c>
      <c r="O1304" s="25">
        <f t="shared" si="158"/>
        <v>2</v>
      </c>
      <c r="P1304" s="25">
        <f t="shared" si="157"/>
        <v>2018</v>
      </c>
      <c r="Q1304" s="25">
        <v>29</v>
      </c>
    </row>
    <row r="1305" spans="13:17" x14ac:dyDescent="0.25">
      <c r="M1305" s="38">
        <f t="shared" si="160"/>
        <v>43299</v>
      </c>
      <c r="N1305" s="25">
        <f t="shared" si="159"/>
        <v>254</v>
      </c>
      <c r="O1305" s="25">
        <f t="shared" si="158"/>
        <v>3</v>
      </c>
      <c r="P1305" s="25">
        <f t="shared" si="157"/>
        <v>2018</v>
      </c>
      <c r="Q1305" s="25">
        <v>29</v>
      </c>
    </row>
    <row r="1306" spans="13:17" x14ac:dyDescent="0.25">
      <c r="M1306" s="38">
        <f t="shared" si="160"/>
        <v>43300</v>
      </c>
      <c r="N1306" s="25">
        <f t="shared" si="159"/>
        <v>238</v>
      </c>
      <c r="O1306" s="25">
        <f t="shared" si="158"/>
        <v>4</v>
      </c>
      <c r="P1306" s="25">
        <f t="shared" si="157"/>
        <v>2018</v>
      </c>
      <c r="Q1306" s="25">
        <v>29</v>
      </c>
    </row>
    <row r="1307" spans="13:17" x14ac:dyDescent="0.25">
      <c r="M1307" s="38">
        <f t="shared" si="160"/>
        <v>43301</v>
      </c>
      <c r="N1307" s="25">
        <f t="shared" si="159"/>
        <v>250</v>
      </c>
      <c r="O1307" s="25">
        <f t="shared" si="158"/>
        <v>5</v>
      </c>
      <c r="P1307" s="25">
        <f t="shared" si="157"/>
        <v>2018</v>
      </c>
      <c r="Q1307" s="25">
        <v>29</v>
      </c>
    </row>
    <row r="1308" spans="13:17" x14ac:dyDescent="0.25">
      <c r="M1308" s="38">
        <f t="shared" si="160"/>
        <v>43302</v>
      </c>
      <c r="N1308" s="25">
        <f t="shared" si="159"/>
        <v>262</v>
      </c>
      <c r="O1308" s="25">
        <f t="shared" si="158"/>
        <v>6</v>
      </c>
      <c r="P1308" s="25">
        <f t="shared" si="157"/>
        <v>2018</v>
      </c>
      <c r="Q1308" s="25">
        <v>29</v>
      </c>
    </row>
    <row r="1309" spans="13:17" x14ac:dyDescent="0.25">
      <c r="M1309" s="38">
        <f t="shared" si="160"/>
        <v>43303</v>
      </c>
      <c r="N1309" s="25">
        <f t="shared" si="159"/>
        <v>225</v>
      </c>
      <c r="O1309" s="25">
        <f t="shared" si="158"/>
        <v>7</v>
      </c>
      <c r="P1309" s="25">
        <f t="shared" si="157"/>
        <v>2018</v>
      </c>
      <c r="Q1309" s="25">
        <v>29</v>
      </c>
    </row>
    <row r="1310" spans="13:17" x14ac:dyDescent="0.25">
      <c r="M1310" s="38">
        <f t="shared" si="160"/>
        <v>43304</v>
      </c>
      <c r="N1310" s="25">
        <f t="shared" si="159"/>
        <v>232</v>
      </c>
      <c r="O1310" s="25">
        <f t="shared" si="158"/>
        <v>1</v>
      </c>
      <c r="P1310" s="25">
        <f t="shared" si="157"/>
        <v>2018</v>
      </c>
      <c r="Q1310" s="25">
        <v>30</v>
      </c>
    </row>
    <row r="1311" spans="13:17" x14ac:dyDescent="0.25">
      <c r="M1311" s="38">
        <f t="shared" si="160"/>
        <v>43305</v>
      </c>
      <c r="N1311" s="25">
        <f t="shared" si="159"/>
        <v>242</v>
      </c>
      <c r="O1311" s="25">
        <f t="shared" si="158"/>
        <v>2</v>
      </c>
      <c r="P1311" s="25">
        <f t="shared" si="157"/>
        <v>2018</v>
      </c>
      <c r="Q1311" s="25">
        <v>30</v>
      </c>
    </row>
    <row r="1312" spans="13:17" x14ac:dyDescent="0.25">
      <c r="M1312" s="38">
        <f t="shared" si="160"/>
        <v>43306</v>
      </c>
      <c r="N1312" s="25">
        <f t="shared" si="159"/>
        <v>211</v>
      </c>
      <c r="O1312" s="25">
        <f t="shared" si="158"/>
        <v>3</v>
      </c>
      <c r="P1312" s="25">
        <f t="shared" si="157"/>
        <v>2018</v>
      </c>
      <c r="Q1312" s="25">
        <v>30</v>
      </c>
    </row>
    <row r="1313" spans="13:17" x14ac:dyDescent="0.25">
      <c r="M1313" s="38">
        <f t="shared" si="160"/>
        <v>43307</v>
      </c>
      <c r="N1313" s="25">
        <f t="shared" si="159"/>
        <v>215</v>
      </c>
      <c r="O1313" s="25">
        <f t="shared" si="158"/>
        <v>4</v>
      </c>
      <c r="P1313" s="25">
        <f t="shared" si="157"/>
        <v>2018</v>
      </c>
      <c r="Q1313" s="25">
        <v>30</v>
      </c>
    </row>
    <row r="1314" spans="13:17" x14ac:dyDescent="0.25">
      <c r="M1314" s="38">
        <f t="shared" si="160"/>
        <v>43308</v>
      </c>
      <c r="N1314" s="25">
        <f t="shared" si="159"/>
        <v>275</v>
      </c>
      <c r="O1314" s="25">
        <f t="shared" si="158"/>
        <v>5</v>
      </c>
      <c r="P1314" s="25">
        <f t="shared" si="157"/>
        <v>2018</v>
      </c>
      <c r="Q1314" s="25">
        <v>30</v>
      </c>
    </row>
    <row r="1315" spans="13:17" x14ac:dyDescent="0.25">
      <c r="M1315" s="38">
        <f t="shared" si="160"/>
        <v>43309</v>
      </c>
      <c r="N1315" s="25">
        <f t="shared" si="159"/>
        <v>239</v>
      </c>
      <c r="O1315" s="25">
        <f t="shared" si="158"/>
        <v>6</v>
      </c>
      <c r="P1315" s="25">
        <f t="shared" si="157"/>
        <v>2018</v>
      </c>
      <c r="Q1315" s="25">
        <v>30</v>
      </c>
    </row>
    <row r="1316" spans="13:17" x14ac:dyDescent="0.25">
      <c r="M1316" s="38">
        <f t="shared" si="160"/>
        <v>43310</v>
      </c>
      <c r="N1316" s="25">
        <f t="shared" si="159"/>
        <v>228</v>
      </c>
      <c r="O1316" s="25">
        <f t="shared" si="158"/>
        <v>7</v>
      </c>
      <c r="P1316" s="25">
        <f t="shared" si="157"/>
        <v>2018</v>
      </c>
      <c r="Q1316" s="25">
        <v>30</v>
      </c>
    </row>
    <row r="1317" spans="13:17" x14ac:dyDescent="0.25">
      <c r="M1317" s="38">
        <f t="shared" si="160"/>
        <v>43311</v>
      </c>
      <c r="N1317" s="25">
        <f t="shared" si="159"/>
        <v>238</v>
      </c>
      <c r="O1317" s="25">
        <f t="shared" si="158"/>
        <v>1</v>
      </c>
      <c r="P1317" s="25">
        <f t="shared" si="157"/>
        <v>2018</v>
      </c>
      <c r="Q1317" s="25">
        <v>31</v>
      </c>
    </row>
    <row r="1318" spans="13:17" x14ac:dyDescent="0.25">
      <c r="M1318" s="38">
        <f t="shared" si="160"/>
        <v>43312</v>
      </c>
      <c r="N1318" s="25">
        <f t="shared" si="159"/>
        <v>256</v>
      </c>
      <c r="O1318" s="25">
        <f t="shared" si="158"/>
        <v>2</v>
      </c>
      <c r="P1318" s="25">
        <f t="shared" si="157"/>
        <v>2018</v>
      </c>
      <c r="Q1318" s="25">
        <v>31</v>
      </c>
    </row>
    <row r="1319" spans="13:17" x14ac:dyDescent="0.25">
      <c r="M1319" s="38">
        <f t="shared" si="160"/>
        <v>43313</v>
      </c>
      <c r="N1319" s="25">
        <f t="shared" si="159"/>
        <v>277</v>
      </c>
      <c r="O1319" s="25">
        <f t="shared" si="158"/>
        <v>3</v>
      </c>
      <c r="P1319" s="25">
        <f t="shared" si="157"/>
        <v>2018</v>
      </c>
      <c r="Q1319" s="25">
        <v>31</v>
      </c>
    </row>
    <row r="1320" spans="13:17" x14ac:dyDescent="0.25">
      <c r="M1320" s="38">
        <f t="shared" si="160"/>
        <v>43314</v>
      </c>
      <c r="N1320" s="25">
        <f t="shared" si="159"/>
        <v>239</v>
      </c>
      <c r="O1320" s="25">
        <f t="shared" si="158"/>
        <v>4</v>
      </c>
      <c r="P1320" s="25">
        <f t="shared" si="157"/>
        <v>2018</v>
      </c>
      <c r="Q1320" s="25">
        <v>31</v>
      </c>
    </row>
    <row r="1321" spans="13:17" x14ac:dyDescent="0.25">
      <c r="M1321" s="38">
        <f t="shared" si="160"/>
        <v>43315</v>
      </c>
      <c r="N1321" s="25">
        <f t="shared" si="159"/>
        <v>241</v>
      </c>
      <c r="O1321" s="25">
        <f t="shared" si="158"/>
        <v>5</v>
      </c>
      <c r="P1321" s="25">
        <f t="shared" si="157"/>
        <v>2018</v>
      </c>
      <c r="Q1321" s="25">
        <v>31</v>
      </c>
    </row>
    <row r="1322" spans="13:17" x14ac:dyDescent="0.25">
      <c r="M1322" s="38">
        <f t="shared" si="160"/>
        <v>43316</v>
      </c>
      <c r="N1322" s="25">
        <f t="shared" si="159"/>
        <v>252</v>
      </c>
      <c r="O1322" s="25">
        <f t="shared" si="158"/>
        <v>6</v>
      </c>
      <c r="P1322" s="25">
        <f t="shared" si="157"/>
        <v>2018</v>
      </c>
      <c r="Q1322" s="25">
        <v>31</v>
      </c>
    </row>
    <row r="1323" spans="13:17" x14ac:dyDescent="0.25">
      <c r="M1323" s="38">
        <f t="shared" si="160"/>
        <v>43317</v>
      </c>
      <c r="N1323" s="25">
        <f t="shared" si="159"/>
        <v>220</v>
      </c>
      <c r="O1323" s="25">
        <f t="shared" si="158"/>
        <v>7</v>
      </c>
      <c r="P1323" s="25">
        <f t="shared" si="157"/>
        <v>2018</v>
      </c>
      <c r="Q1323" s="25">
        <v>31</v>
      </c>
    </row>
    <row r="1324" spans="13:17" x14ac:dyDescent="0.25">
      <c r="M1324" s="38">
        <f t="shared" si="160"/>
        <v>43318</v>
      </c>
      <c r="N1324" s="25">
        <f t="shared" si="159"/>
        <v>200</v>
      </c>
      <c r="O1324" s="25">
        <f t="shared" si="158"/>
        <v>1</v>
      </c>
      <c r="P1324" s="25">
        <f t="shared" si="157"/>
        <v>2018</v>
      </c>
      <c r="Q1324" s="25">
        <v>32</v>
      </c>
    </row>
    <row r="1325" spans="13:17" x14ac:dyDescent="0.25">
      <c r="M1325" s="38">
        <f t="shared" si="160"/>
        <v>43319</v>
      </c>
      <c r="N1325" s="25">
        <f t="shared" si="159"/>
        <v>208</v>
      </c>
      <c r="O1325" s="25">
        <f t="shared" si="158"/>
        <v>2</v>
      </c>
      <c r="P1325" s="25">
        <f t="shared" si="157"/>
        <v>2018</v>
      </c>
      <c r="Q1325" s="25">
        <v>32</v>
      </c>
    </row>
    <row r="1326" spans="13:17" x14ac:dyDescent="0.25">
      <c r="M1326" s="38">
        <f t="shared" si="160"/>
        <v>43320</v>
      </c>
      <c r="N1326" s="25">
        <f t="shared" si="159"/>
        <v>223</v>
      </c>
      <c r="O1326" s="25">
        <f t="shared" si="158"/>
        <v>3</v>
      </c>
      <c r="P1326" s="25">
        <f t="shared" si="157"/>
        <v>2018</v>
      </c>
      <c r="Q1326" s="25">
        <v>32</v>
      </c>
    </row>
    <row r="1327" spans="13:17" x14ac:dyDescent="0.25">
      <c r="M1327" s="38">
        <f t="shared" si="160"/>
        <v>43321</v>
      </c>
      <c r="N1327" s="25">
        <f t="shared" si="159"/>
        <v>203</v>
      </c>
      <c r="O1327" s="25">
        <f t="shared" si="158"/>
        <v>4</v>
      </c>
      <c r="P1327" s="25">
        <f t="shared" si="157"/>
        <v>2018</v>
      </c>
      <c r="Q1327" s="25">
        <v>32</v>
      </c>
    </row>
    <row r="1328" spans="13:17" x14ac:dyDescent="0.25">
      <c r="M1328" s="38">
        <f t="shared" si="160"/>
        <v>43322</v>
      </c>
      <c r="N1328" s="25">
        <f t="shared" si="159"/>
        <v>220</v>
      </c>
      <c r="O1328" s="25">
        <f t="shared" si="158"/>
        <v>5</v>
      </c>
      <c r="P1328" s="25">
        <f t="shared" si="157"/>
        <v>2018</v>
      </c>
      <c r="Q1328" s="25">
        <v>32</v>
      </c>
    </row>
    <row r="1329" spans="13:17" x14ac:dyDescent="0.25">
      <c r="M1329" s="38">
        <f t="shared" si="160"/>
        <v>43323</v>
      </c>
      <c r="N1329" s="25">
        <f t="shared" si="159"/>
        <v>194</v>
      </c>
      <c r="O1329" s="25">
        <f t="shared" si="158"/>
        <v>6</v>
      </c>
      <c r="P1329" s="25">
        <f t="shared" si="157"/>
        <v>2018</v>
      </c>
      <c r="Q1329" s="25">
        <v>32</v>
      </c>
    </row>
    <row r="1330" spans="13:17" x14ac:dyDescent="0.25">
      <c r="M1330" s="38">
        <f t="shared" si="160"/>
        <v>43324</v>
      </c>
      <c r="N1330" s="25">
        <f t="shared" si="159"/>
        <v>202</v>
      </c>
      <c r="O1330" s="25">
        <f t="shared" si="158"/>
        <v>7</v>
      </c>
      <c r="P1330" s="25">
        <f t="shared" si="157"/>
        <v>2018</v>
      </c>
      <c r="Q1330" s="25">
        <v>32</v>
      </c>
    </row>
    <row r="1331" spans="13:17" x14ac:dyDescent="0.25">
      <c r="M1331" s="38">
        <f t="shared" si="160"/>
        <v>43325</v>
      </c>
      <c r="N1331" s="25">
        <f t="shared" si="159"/>
        <v>214</v>
      </c>
      <c r="O1331" s="25">
        <f t="shared" si="158"/>
        <v>1</v>
      </c>
      <c r="P1331" s="25">
        <f t="shared" si="157"/>
        <v>2018</v>
      </c>
      <c r="Q1331" s="25">
        <v>33</v>
      </c>
    </row>
    <row r="1332" spans="13:17" x14ac:dyDescent="0.25">
      <c r="M1332" s="38">
        <f t="shared" si="160"/>
        <v>43326</v>
      </c>
      <c r="N1332" s="25">
        <f t="shared" si="159"/>
        <v>220</v>
      </c>
      <c r="O1332" s="25">
        <f t="shared" si="158"/>
        <v>2</v>
      </c>
      <c r="P1332" s="25">
        <f t="shared" si="157"/>
        <v>2018</v>
      </c>
      <c r="Q1332" s="25">
        <v>33</v>
      </c>
    </row>
    <row r="1333" spans="13:17" x14ac:dyDescent="0.25">
      <c r="M1333" s="38">
        <f t="shared" si="160"/>
        <v>43327</v>
      </c>
      <c r="N1333" s="25">
        <f t="shared" si="159"/>
        <v>208</v>
      </c>
      <c r="O1333" s="25">
        <f t="shared" si="158"/>
        <v>3</v>
      </c>
      <c r="P1333" s="25">
        <f t="shared" si="157"/>
        <v>2018</v>
      </c>
      <c r="Q1333" s="25">
        <v>33</v>
      </c>
    </row>
    <row r="1334" spans="13:17" x14ac:dyDescent="0.25">
      <c r="M1334" s="38">
        <f t="shared" si="160"/>
        <v>43328</v>
      </c>
      <c r="N1334" s="25">
        <f t="shared" si="159"/>
        <v>243</v>
      </c>
      <c r="O1334" s="25">
        <f t="shared" si="158"/>
        <v>4</v>
      </c>
      <c r="P1334" s="25">
        <f t="shared" si="157"/>
        <v>2018</v>
      </c>
      <c r="Q1334" s="25">
        <v>33</v>
      </c>
    </row>
    <row r="1335" spans="13:17" x14ac:dyDescent="0.25">
      <c r="M1335" s="38">
        <f t="shared" si="160"/>
        <v>43329</v>
      </c>
      <c r="N1335" s="25">
        <f t="shared" si="159"/>
        <v>224</v>
      </c>
      <c r="O1335" s="25">
        <f t="shared" si="158"/>
        <v>5</v>
      </c>
      <c r="P1335" s="25">
        <f t="shared" si="157"/>
        <v>2018</v>
      </c>
      <c r="Q1335" s="25">
        <v>33</v>
      </c>
    </row>
    <row r="1336" spans="13:17" x14ac:dyDescent="0.25">
      <c r="M1336" s="38">
        <f t="shared" si="160"/>
        <v>43330</v>
      </c>
      <c r="N1336" s="25">
        <f t="shared" si="159"/>
        <v>192</v>
      </c>
      <c r="O1336" s="25">
        <f t="shared" si="158"/>
        <v>6</v>
      </c>
      <c r="P1336" s="25">
        <f t="shared" si="157"/>
        <v>2018</v>
      </c>
      <c r="Q1336" s="25">
        <v>33</v>
      </c>
    </row>
    <row r="1337" spans="13:17" x14ac:dyDescent="0.25">
      <c r="M1337" s="38">
        <f t="shared" si="160"/>
        <v>43331</v>
      </c>
      <c r="N1337" s="25">
        <f t="shared" si="159"/>
        <v>204</v>
      </c>
      <c r="O1337" s="25">
        <f t="shared" si="158"/>
        <v>7</v>
      </c>
      <c r="P1337" s="25">
        <f t="shared" si="157"/>
        <v>2018</v>
      </c>
      <c r="Q1337" s="25">
        <v>33</v>
      </c>
    </row>
    <row r="1338" spans="13:17" x14ac:dyDescent="0.25">
      <c r="M1338" s="38">
        <f t="shared" si="160"/>
        <v>43332</v>
      </c>
      <c r="N1338" s="25">
        <f t="shared" si="159"/>
        <v>192</v>
      </c>
      <c r="O1338" s="25">
        <f t="shared" si="158"/>
        <v>1</v>
      </c>
      <c r="P1338" s="25">
        <f t="shared" si="157"/>
        <v>2018</v>
      </c>
      <c r="Q1338" s="25">
        <v>34</v>
      </c>
    </row>
    <row r="1339" spans="13:17" x14ac:dyDescent="0.25">
      <c r="M1339" s="38">
        <f t="shared" si="160"/>
        <v>43333</v>
      </c>
      <c r="N1339" s="25">
        <f t="shared" si="159"/>
        <v>232</v>
      </c>
      <c r="O1339" s="25">
        <f t="shared" si="158"/>
        <v>2</v>
      </c>
      <c r="P1339" s="25">
        <f t="shared" si="157"/>
        <v>2018</v>
      </c>
      <c r="Q1339" s="25">
        <v>34</v>
      </c>
    </row>
    <row r="1340" spans="13:17" x14ac:dyDescent="0.25">
      <c r="M1340" s="38">
        <f t="shared" si="160"/>
        <v>43334</v>
      </c>
      <c r="N1340" s="25">
        <f t="shared" si="159"/>
        <v>191</v>
      </c>
      <c r="O1340" s="25">
        <f t="shared" si="158"/>
        <v>3</v>
      </c>
      <c r="P1340" s="25">
        <f t="shared" si="157"/>
        <v>2018</v>
      </c>
      <c r="Q1340" s="25">
        <v>34</v>
      </c>
    </row>
    <row r="1341" spans="13:17" x14ac:dyDescent="0.25">
      <c r="M1341" s="38">
        <f t="shared" si="160"/>
        <v>43335</v>
      </c>
      <c r="N1341" s="25">
        <f t="shared" si="159"/>
        <v>243</v>
      </c>
      <c r="O1341" s="25">
        <f t="shared" si="158"/>
        <v>4</v>
      </c>
      <c r="P1341" s="25">
        <f t="shared" si="157"/>
        <v>2018</v>
      </c>
      <c r="Q1341" s="25">
        <v>34</v>
      </c>
    </row>
    <row r="1342" spans="13:17" x14ac:dyDescent="0.25">
      <c r="M1342" s="38">
        <f t="shared" si="160"/>
        <v>43336</v>
      </c>
      <c r="N1342" s="25">
        <f t="shared" si="159"/>
        <v>213</v>
      </c>
      <c r="O1342" s="25">
        <f t="shared" si="158"/>
        <v>5</v>
      </c>
      <c r="P1342" s="25">
        <f t="shared" si="157"/>
        <v>2018</v>
      </c>
      <c r="Q1342" s="25">
        <v>34</v>
      </c>
    </row>
    <row r="1343" spans="13:17" x14ac:dyDescent="0.25">
      <c r="M1343" s="38">
        <f t="shared" si="160"/>
        <v>43337</v>
      </c>
      <c r="N1343" s="25">
        <f t="shared" si="159"/>
        <v>211</v>
      </c>
      <c r="O1343" s="25">
        <f t="shared" si="158"/>
        <v>6</v>
      </c>
      <c r="P1343" s="25">
        <f t="shared" si="157"/>
        <v>2018</v>
      </c>
      <c r="Q1343" s="25">
        <v>34</v>
      </c>
    </row>
    <row r="1344" spans="13:17" x14ac:dyDescent="0.25">
      <c r="M1344" s="38">
        <f t="shared" si="160"/>
        <v>43338</v>
      </c>
      <c r="N1344" s="25">
        <f t="shared" si="159"/>
        <v>213</v>
      </c>
      <c r="O1344" s="25">
        <f t="shared" si="158"/>
        <v>7</v>
      </c>
      <c r="P1344" s="25">
        <f t="shared" si="157"/>
        <v>2018</v>
      </c>
      <c r="Q1344" s="25">
        <v>34</v>
      </c>
    </row>
    <row r="1345" spans="13:17" x14ac:dyDescent="0.25">
      <c r="M1345" s="38">
        <f t="shared" si="160"/>
        <v>43339</v>
      </c>
      <c r="N1345" s="25">
        <f t="shared" si="159"/>
        <v>185</v>
      </c>
      <c r="O1345" s="25">
        <f t="shared" si="158"/>
        <v>1</v>
      </c>
      <c r="P1345" s="25">
        <f t="shared" si="157"/>
        <v>2018</v>
      </c>
      <c r="Q1345" s="25">
        <v>35</v>
      </c>
    </row>
    <row r="1346" spans="13:17" x14ac:dyDescent="0.25">
      <c r="M1346" s="38">
        <f t="shared" si="160"/>
        <v>43340</v>
      </c>
      <c r="N1346" s="25">
        <f t="shared" si="159"/>
        <v>251</v>
      </c>
      <c r="O1346" s="25">
        <f t="shared" si="158"/>
        <v>2</v>
      </c>
      <c r="P1346" s="25">
        <f t="shared" si="157"/>
        <v>2018</v>
      </c>
      <c r="Q1346" s="25">
        <v>35</v>
      </c>
    </row>
    <row r="1347" spans="13:17" x14ac:dyDescent="0.25">
      <c r="M1347" s="38">
        <f t="shared" si="160"/>
        <v>43341</v>
      </c>
      <c r="N1347" s="25">
        <f t="shared" si="159"/>
        <v>198</v>
      </c>
      <c r="O1347" s="25">
        <f t="shared" si="158"/>
        <v>3</v>
      </c>
      <c r="P1347" s="25">
        <f t="shared" si="157"/>
        <v>2018</v>
      </c>
      <c r="Q1347" s="25">
        <v>35</v>
      </c>
    </row>
    <row r="1348" spans="13:17" x14ac:dyDescent="0.25">
      <c r="M1348" s="38">
        <f t="shared" si="160"/>
        <v>43342</v>
      </c>
      <c r="N1348" s="25">
        <f t="shared" si="159"/>
        <v>238</v>
      </c>
      <c r="O1348" s="25">
        <f t="shared" si="158"/>
        <v>4</v>
      </c>
      <c r="P1348" s="25">
        <f t="shared" si="157"/>
        <v>2018</v>
      </c>
      <c r="Q1348" s="25">
        <v>35</v>
      </c>
    </row>
    <row r="1349" spans="13:17" x14ac:dyDescent="0.25">
      <c r="M1349" s="38">
        <f t="shared" si="160"/>
        <v>43343</v>
      </c>
      <c r="N1349" s="25">
        <f t="shared" si="159"/>
        <v>240</v>
      </c>
      <c r="O1349" s="25">
        <f t="shared" si="158"/>
        <v>5</v>
      </c>
      <c r="P1349" s="25">
        <f t="shared" si="157"/>
        <v>2018</v>
      </c>
      <c r="Q1349" s="25">
        <v>35</v>
      </c>
    </row>
    <row r="1350" spans="13:17" x14ac:dyDescent="0.25">
      <c r="M1350" s="38">
        <f t="shared" si="160"/>
        <v>43344</v>
      </c>
      <c r="N1350" s="25">
        <f t="shared" si="159"/>
        <v>245</v>
      </c>
      <c r="O1350" s="25">
        <f t="shared" si="158"/>
        <v>6</v>
      </c>
      <c r="P1350" s="25">
        <f t="shared" si="157"/>
        <v>2018</v>
      </c>
      <c r="Q1350" s="25">
        <v>35</v>
      </c>
    </row>
    <row r="1351" spans="13:17" x14ac:dyDescent="0.25">
      <c r="M1351" s="38">
        <f t="shared" si="160"/>
        <v>43345</v>
      </c>
      <c r="N1351" s="25">
        <f t="shared" si="159"/>
        <v>227</v>
      </c>
      <c r="O1351" s="25">
        <f t="shared" si="158"/>
        <v>7</v>
      </c>
      <c r="P1351" s="25">
        <f t="shared" si="157"/>
        <v>2018</v>
      </c>
      <c r="Q1351" s="25">
        <v>35</v>
      </c>
    </row>
    <row r="1352" spans="13:17" x14ac:dyDescent="0.25">
      <c r="M1352" s="38">
        <f t="shared" si="160"/>
        <v>43346</v>
      </c>
      <c r="N1352" s="25">
        <f t="shared" si="159"/>
        <v>245</v>
      </c>
      <c r="O1352" s="25">
        <f t="shared" si="158"/>
        <v>1</v>
      </c>
      <c r="P1352" s="25">
        <f t="shared" si="157"/>
        <v>2018</v>
      </c>
      <c r="Q1352" s="25">
        <v>36</v>
      </c>
    </row>
    <row r="1353" spans="13:17" x14ac:dyDescent="0.25">
      <c r="M1353" s="38">
        <f t="shared" si="160"/>
        <v>43347</v>
      </c>
      <c r="N1353" s="25">
        <f t="shared" si="159"/>
        <v>213</v>
      </c>
      <c r="O1353" s="25">
        <f t="shared" si="158"/>
        <v>2</v>
      </c>
      <c r="P1353" s="25">
        <f t="shared" ref="P1353:P1416" si="161">IF(O1353=1,YEAR($M1356),P1352)</f>
        <v>2018</v>
      </c>
      <c r="Q1353" s="25">
        <v>36</v>
      </c>
    </row>
    <row r="1354" spans="13:17" x14ac:dyDescent="0.25">
      <c r="M1354" s="38">
        <f t="shared" si="160"/>
        <v>43348</v>
      </c>
      <c r="N1354" s="25">
        <f t="shared" si="159"/>
        <v>228</v>
      </c>
      <c r="O1354" s="25">
        <f t="shared" ref="O1354:O1417" si="162">MOD(O1353,7)+1</f>
        <v>3</v>
      </c>
      <c r="P1354" s="25">
        <f t="shared" si="161"/>
        <v>2018</v>
      </c>
      <c r="Q1354" s="25">
        <v>36</v>
      </c>
    </row>
    <row r="1355" spans="13:17" x14ac:dyDescent="0.25">
      <c r="M1355" s="38">
        <f t="shared" si="160"/>
        <v>43349</v>
      </c>
      <c r="N1355" s="25">
        <f t="shared" ref="N1355:N1418" si="163">VLOOKUP(DATE(2020,MONTH($M1355),DAY($M1355)),$A$8:$K$374,YEAR($M1355)-2010,FALSE)</f>
        <v>222</v>
      </c>
      <c r="O1355" s="25">
        <f t="shared" si="162"/>
        <v>4</v>
      </c>
      <c r="P1355" s="25">
        <f t="shared" si="161"/>
        <v>2018</v>
      </c>
      <c r="Q1355" s="25">
        <v>36</v>
      </c>
    </row>
    <row r="1356" spans="13:17" x14ac:dyDescent="0.25">
      <c r="M1356" s="38">
        <f t="shared" si="160"/>
        <v>43350</v>
      </c>
      <c r="N1356" s="25">
        <f t="shared" si="163"/>
        <v>249</v>
      </c>
      <c r="O1356" s="25">
        <f t="shared" si="162"/>
        <v>5</v>
      </c>
      <c r="P1356" s="25">
        <f t="shared" si="161"/>
        <v>2018</v>
      </c>
      <c r="Q1356" s="25">
        <v>36</v>
      </c>
    </row>
    <row r="1357" spans="13:17" x14ac:dyDescent="0.25">
      <c r="M1357" s="38">
        <f t="shared" ref="M1357:M1420" si="164">M1356+1</f>
        <v>43351</v>
      </c>
      <c r="N1357" s="25">
        <f t="shared" si="163"/>
        <v>248</v>
      </c>
      <c r="O1357" s="25">
        <f t="shared" si="162"/>
        <v>6</v>
      </c>
      <c r="P1357" s="25">
        <f t="shared" si="161"/>
        <v>2018</v>
      </c>
      <c r="Q1357" s="25">
        <v>36</v>
      </c>
    </row>
    <row r="1358" spans="13:17" x14ac:dyDescent="0.25">
      <c r="M1358" s="38">
        <f t="shared" si="164"/>
        <v>43352</v>
      </c>
      <c r="N1358" s="25">
        <f t="shared" si="163"/>
        <v>212</v>
      </c>
      <c r="O1358" s="25">
        <f t="shared" si="162"/>
        <v>7</v>
      </c>
      <c r="P1358" s="25">
        <f t="shared" si="161"/>
        <v>2018</v>
      </c>
      <c r="Q1358" s="25">
        <v>36</v>
      </c>
    </row>
    <row r="1359" spans="13:17" x14ac:dyDescent="0.25">
      <c r="M1359" s="38">
        <f t="shared" si="164"/>
        <v>43353</v>
      </c>
      <c r="N1359" s="25">
        <f t="shared" si="163"/>
        <v>222</v>
      </c>
      <c r="O1359" s="25">
        <f t="shared" si="162"/>
        <v>1</v>
      </c>
      <c r="P1359" s="25">
        <f t="shared" si="161"/>
        <v>2018</v>
      </c>
      <c r="Q1359" s="25">
        <v>37</v>
      </c>
    </row>
    <row r="1360" spans="13:17" x14ac:dyDescent="0.25">
      <c r="M1360" s="38">
        <f t="shared" si="164"/>
        <v>43354</v>
      </c>
      <c r="N1360" s="25">
        <f t="shared" si="163"/>
        <v>228</v>
      </c>
      <c r="O1360" s="25">
        <f t="shared" si="162"/>
        <v>2</v>
      </c>
      <c r="P1360" s="25">
        <f t="shared" si="161"/>
        <v>2018</v>
      </c>
      <c r="Q1360" s="25">
        <v>37</v>
      </c>
    </row>
    <row r="1361" spans="13:17" x14ac:dyDescent="0.25">
      <c r="M1361" s="38">
        <f t="shared" si="164"/>
        <v>43355</v>
      </c>
      <c r="N1361" s="25">
        <f t="shared" si="163"/>
        <v>216</v>
      </c>
      <c r="O1361" s="25">
        <f t="shared" si="162"/>
        <v>3</v>
      </c>
      <c r="P1361" s="25">
        <f t="shared" si="161"/>
        <v>2018</v>
      </c>
      <c r="Q1361" s="25">
        <v>37</v>
      </c>
    </row>
    <row r="1362" spans="13:17" x14ac:dyDescent="0.25">
      <c r="M1362" s="38">
        <f t="shared" si="164"/>
        <v>43356</v>
      </c>
      <c r="N1362" s="25">
        <f t="shared" si="163"/>
        <v>214</v>
      </c>
      <c r="O1362" s="25">
        <f t="shared" si="162"/>
        <v>4</v>
      </c>
      <c r="P1362" s="25">
        <f t="shared" si="161"/>
        <v>2018</v>
      </c>
      <c r="Q1362" s="25">
        <v>37</v>
      </c>
    </row>
    <row r="1363" spans="13:17" x14ac:dyDescent="0.25">
      <c r="M1363" s="38">
        <f t="shared" si="164"/>
        <v>43357</v>
      </c>
      <c r="N1363" s="25">
        <f t="shared" si="163"/>
        <v>195</v>
      </c>
      <c r="O1363" s="25">
        <f t="shared" si="162"/>
        <v>5</v>
      </c>
      <c r="P1363" s="25">
        <f t="shared" si="161"/>
        <v>2018</v>
      </c>
      <c r="Q1363" s="25">
        <v>37</v>
      </c>
    </row>
    <row r="1364" spans="13:17" x14ac:dyDescent="0.25">
      <c r="M1364" s="38">
        <f t="shared" si="164"/>
        <v>43358</v>
      </c>
      <c r="N1364" s="25">
        <f t="shared" si="163"/>
        <v>231</v>
      </c>
      <c r="O1364" s="25">
        <f t="shared" si="162"/>
        <v>6</v>
      </c>
      <c r="P1364" s="25">
        <f t="shared" si="161"/>
        <v>2018</v>
      </c>
      <c r="Q1364" s="25">
        <v>37</v>
      </c>
    </row>
    <row r="1365" spans="13:17" x14ac:dyDescent="0.25">
      <c r="M1365" s="38">
        <f t="shared" si="164"/>
        <v>43359</v>
      </c>
      <c r="N1365" s="25">
        <f t="shared" si="163"/>
        <v>210</v>
      </c>
      <c r="O1365" s="25">
        <f t="shared" si="162"/>
        <v>7</v>
      </c>
      <c r="P1365" s="25">
        <f t="shared" si="161"/>
        <v>2018</v>
      </c>
      <c r="Q1365" s="25">
        <v>37</v>
      </c>
    </row>
    <row r="1366" spans="13:17" x14ac:dyDescent="0.25">
      <c r="M1366" s="38">
        <f t="shared" si="164"/>
        <v>43360</v>
      </c>
      <c r="N1366" s="25">
        <f t="shared" si="163"/>
        <v>241</v>
      </c>
      <c r="O1366" s="25">
        <f t="shared" si="162"/>
        <v>1</v>
      </c>
      <c r="P1366" s="25">
        <f t="shared" si="161"/>
        <v>2018</v>
      </c>
      <c r="Q1366" s="25">
        <v>38</v>
      </c>
    </row>
    <row r="1367" spans="13:17" x14ac:dyDescent="0.25">
      <c r="M1367" s="38">
        <f t="shared" si="164"/>
        <v>43361</v>
      </c>
      <c r="N1367" s="25">
        <f t="shared" si="163"/>
        <v>239</v>
      </c>
      <c r="O1367" s="25">
        <f t="shared" si="162"/>
        <v>2</v>
      </c>
      <c r="P1367" s="25">
        <f t="shared" si="161"/>
        <v>2018</v>
      </c>
      <c r="Q1367" s="25">
        <v>38</v>
      </c>
    </row>
    <row r="1368" spans="13:17" x14ac:dyDescent="0.25">
      <c r="M1368" s="38">
        <f t="shared" si="164"/>
        <v>43362</v>
      </c>
      <c r="N1368" s="25">
        <f t="shared" si="163"/>
        <v>222</v>
      </c>
      <c r="O1368" s="25">
        <f t="shared" si="162"/>
        <v>3</v>
      </c>
      <c r="P1368" s="25">
        <f t="shared" si="161"/>
        <v>2018</v>
      </c>
      <c r="Q1368" s="25">
        <v>38</v>
      </c>
    </row>
    <row r="1369" spans="13:17" x14ac:dyDescent="0.25">
      <c r="M1369" s="38">
        <f t="shared" si="164"/>
        <v>43363</v>
      </c>
      <c r="N1369" s="25">
        <f t="shared" si="163"/>
        <v>254</v>
      </c>
      <c r="O1369" s="25">
        <f t="shared" si="162"/>
        <v>4</v>
      </c>
      <c r="P1369" s="25">
        <f t="shared" si="161"/>
        <v>2018</v>
      </c>
      <c r="Q1369" s="25">
        <v>38</v>
      </c>
    </row>
    <row r="1370" spans="13:17" x14ac:dyDescent="0.25">
      <c r="M1370" s="38">
        <f t="shared" si="164"/>
        <v>43364</v>
      </c>
      <c r="N1370" s="25">
        <f t="shared" si="163"/>
        <v>261</v>
      </c>
      <c r="O1370" s="25">
        <f t="shared" si="162"/>
        <v>5</v>
      </c>
      <c r="P1370" s="25">
        <f t="shared" si="161"/>
        <v>2018</v>
      </c>
      <c r="Q1370" s="25">
        <v>38</v>
      </c>
    </row>
    <row r="1371" spans="13:17" x14ac:dyDescent="0.25">
      <c r="M1371" s="38">
        <f t="shared" si="164"/>
        <v>43365</v>
      </c>
      <c r="N1371" s="25">
        <f t="shared" si="163"/>
        <v>210</v>
      </c>
      <c r="O1371" s="25">
        <f t="shared" si="162"/>
        <v>6</v>
      </c>
      <c r="P1371" s="25">
        <f t="shared" si="161"/>
        <v>2018</v>
      </c>
      <c r="Q1371" s="25">
        <v>38</v>
      </c>
    </row>
    <row r="1372" spans="13:17" x14ac:dyDescent="0.25">
      <c r="M1372" s="38">
        <f t="shared" si="164"/>
        <v>43366</v>
      </c>
      <c r="N1372" s="25">
        <f t="shared" si="163"/>
        <v>218</v>
      </c>
      <c r="O1372" s="25">
        <f t="shared" si="162"/>
        <v>7</v>
      </c>
      <c r="P1372" s="25">
        <f t="shared" si="161"/>
        <v>2018</v>
      </c>
      <c r="Q1372" s="25">
        <v>38</v>
      </c>
    </row>
    <row r="1373" spans="13:17" x14ac:dyDescent="0.25">
      <c r="M1373" s="38">
        <f t="shared" si="164"/>
        <v>43367</v>
      </c>
      <c r="N1373" s="25">
        <f t="shared" si="163"/>
        <v>238</v>
      </c>
      <c r="O1373" s="25">
        <f t="shared" si="162"/>
        <v>1</v>
      </c>
      <c r="P1373" s="25">
        <f t="shared" si="161"/>
        <v>2018</v>
      </c>
      <c r="Q1373" s="25">
        <v>39</v>
      </c>
    </row>
    <row r="1374" spans="13:17" x14ac:dyDescent="0.25">
      <c r="M1374" s="38">
        <f t="shared" si="164"/>
        <v>43368</v>
      </c>
      <c r="N1374" s="25">
        <f t="shared" si="163"/>
        <v>217</v>
      </c>
      <c r="O1374" s="25">
        <f t="shared" si="162"/>
        <v>2</v>
      </c>
      <c r="P1374" s="25">
        <f t="shared" si="161"/>
        <v>2018</v>
      </c>
      <c r="Q1374" s="25">
        <v>39</v>
      </c>
    </row>
    <row r="1375" spans="13:17" x14ac:dyDescent="0.25">
      <c r="M1375" s="38">
        <f t="shared" si="164"/>
        <v>43369</v>
      </c>
      <c r="N1375" s="25">
        <f t="shared" si="163"/>
        <v>215</v>
      </c>
      <c r="O1375" s="25">
        <f t="shared" si="162"/>
        <v>3</v>
      </c>
      <c r="P1375" s="25">
        <f t="shared" si="161"/>
        <v>2018</v>
      </c>
      <c r="Q1375" s="25">
        <v>39</v>
      </c>
    </row>
    <row r="1376" spans="13:17" x14ac:dyDescent="0.25">
      <c r="M1376" s="38">
        <f t="shared" si="164"/>
        <v>43370</v>
      </c>
      <c r="N1376" s="25">
        <f t="shared" si="163"/>
        <v>239</v>
      </c>
      <c r="O1376" s="25">
        <f t="shared" si="162"/>
        <v>4</v>
      </c>
      <c r="P1376" s="25">
        <f t="shared" si="161"/>
        <v>2018</v>
      </c>
      <c r="Q1376" s="25">
        <v>39</v>
      </c>
    </row>
    <row r="1377" spans="13:17" x14ac:dyDescent="0.25">
      <c r="M1377" s="38">
        <f t="shared" si="164"/>
        <v>43371</v>
      </c>
      <c r="N1377" s="25">
        <f t="shared" si="163"/>
        <v>224</v>
      </c>
      <c r="O1377" s="25">
        <f t="shared" si="162"/>
        <v>5</v>
      </c>
      <c r="P1377" s="25">
        <f t="shared" si="161"/>
        <v>2018</v>
      </c>
      <c r="Q1377" s="25">
        <v>39</v>
      </c>
    </row>
    <row r="1378" spans="13:17" x14ac:dyDescent="0.25">
      <c r="M1378" s="38">
        <f t="shared" si="164"/>
        <v>43372</v>
      </c>
      <c r="N1378" s="25">
        <f t="shared" si="163"/>
        <v>223</v>
      </c>
      <c r="O1378" s="25">
        <f t="shared" si="162"/>
        <v>6</v>
      </c>
      <c r="P1378" s="25">
        <f t="shared" si="161"/>
        <v>2018</v>
      </c>
      <c r="Q1378" s="25">
        <v>39</v>
      </c>
    </row>
    <row r="1379" spans="13:17" x14ac:dyDescent="0.25">
      <c r="M1379" s="38">
        <f t="shared" si="164"/>
        <v>43373</v>
      </c>
      <c r="N1379" s="25">
        <f t="shared" si="163"/>
        <v>197</v>
      </c>
      <c r="O1379" s="25">
        <f t="shared" si="162"/>
        <v>7</v>
      </c>
      <c r="P1379" s="25">
        <f t="shared" si="161"/>
        <v>2018</v>
      </c>
      <c r="Q1379" s="25">
        <v>39</v>
      </c>
    </row>
    <row r="1380" spans="13:17" x14ac:dyDescent="0.25">
      <c r="M1380" s="38">
        <f t="shared" si="164"/>
        <v>43374</v>
      </c>
      <c r="N1380" s="25">
        <f t="shared" si="163"/>
        <v>230</v>
      </c>
      <c r="O1380" s="25">
        <f t="shared" si="162"/>
        <v>1</v>
      </c>
      <c r="P1380" s="25">
        <f t="shared" si="161"/>
        <v>2018</v>
      </c>
      <c r="Q1380" s="25">
        <v>40</v>
      </c>
    </row>
    <row r="1381" spans="13:17" x14ac:dyDescent="0.25">
      <c r="M1381" s="38">
        <f t="shared" si="164"/>
        <v>43375</v>
      </c>
      <c r="N1381" s="25">
        <f t="shared" si="163"/>
        <v>198</v>
      </c>
      <c r="O1381" s="25">
        <f t="shared" si="162"/>
        <v>2</v>
      </c>
      <c r="P1381" s="25">
        <f t="shared" si="161"/>
        <v>2018</v>
      </c>
      <c r="Q1381" s="25">
        <v>40</v>
      </c>
    </row>
    <row r="1382" spans="13:17" x14ac:dyDescent="0.25">
      <c r="M1382" s="38">
        <f t="shared" si="164"/>
        <v>43376</v>
      </c>
      <c r="N1382" s="25">
        <f t="shared" si="163"/>
        <v>242</v>
      </c>
      <c r="O1382" s="25">
        <f t="shared" si="162"/>
        <v>3</v>
      </c>
      <c r="P1382" s="25">
        <f t="shared" si="161"/>
        <v>2018</v>
      </c>
      <c r="Q1382" s="25">
        <v>40</v>
      </c>
    </row>
    <row r="1383" spans="13:17" x14ac:dyDescent="0.25">
      <c r="M1383" s="38">
        <f t="shared" si="164"/>
        <v>43377</v>
      </c>
      <c r="N1383" s="25">
        <f t="shared" si="163"/>
        <v>266</v>
      </c>
      <c r="O1383" s="25">
        <f t="shared" si="162"/>
        <v>4</v>
      </c>
      <c r="P1383" s="25">
        <f t="shared" si="161"/>
        <v>2018</v>
      </c>
      <c r="Q1383" s="25">
        <v>40</v>
      </c>
    </row>
    <row r="1384" spans="13:17" x14ac:dyDescent="0.25">
      <c r="M1384" s="38">
        <f t="shared" si="164"/>
        <v>43378</v>
      </c>
      <c r="N1384" s="25">
        <f t="shared" si="163"/>
        <v>227</v>
      </c>
      <c r="O1384" s="25">
        <f t="shared" si="162"/>
        <v>5</v>
      </c>
      <c r="P1384" s="25">
        <f t="shared" si="161"/>
        <v>2018</v>
      </c>
      <c r="Q1384" s="25">
        <v>40</v>
      </c>
    </row>
    <row r="1385" spans="13:17" x14ac:dyDescent="0.25">
      <c r="M1385" s="38">
        <f t="shared" si="164"/>
        <v>43379</v>
      </c>
      <c r="N1385" s="25">
        <f t="shared" si="163"/>
        <v>219</v>
      </c>
      <c r="O1385" s="25">
        <f t="shared" si="162"/>
        <v>6</v>
      </c>
      <c r="P1385" s="25">
        <f t="shared" si="161"/>
        <v>2018</v>
      </c>
      <c r="Q1385" s="25">
        <v>40</v>
      </c>
    </row>
    <row r="1386" spans="13:17" x14ac:dyDescent="0.25">
      <c r="M1386" s="38">
        <f t="shared" si="164"/>
        <v>43380</v>
      </c>
      <c r="N1386" s="25">
        <f t="shared" si="163"/>
        <v>224</v>
      </c>
      <c r="O1386" s="25">
        <f t="shared" si="162"/>
        <v>7</v>
      </c>
      <c r="P1386" s="25">
        <f t="shared" si="161"/>
        <v>2018</v>
      </c>
      <c r="Q1386" s="25">
        <v>40</v>
      </c>
    </row>
    <row r="1387" spans="13:17" x14ac:dyDescent="0.25">
      <c r="M1387" s="38">
        <f t="shared" si="164"/>
        <v>43381</v>
      </c>
      <c r="N1387" s="25">
        <f t="shared" si="163"/>
        <v>266</v>
      </c>
      <c r="O1387" s="25">
        <f t="shared" si="162"/>
        <v>1</v>
      </c>
      <c r="P1387" s="25">
        <f t="shared" si="161"/>
        <v>2018</v>
      </c>
      <c r="Q1387" s="25">
        <v>41</v>
      </c>
    </row>
    <row r="1388" spans="13:17" x14ac:dyDescent="0.25">
      <c r="M1388" s="38">
        <f t="shared" si="164"/>
        <v>43382</v>
      </c>
      <c r="N1388" s="25">
        <f t="shared" si="163"/>
        <v>253</v>
      </c>
      <c r="O1388" s="25">
        <f t="shared" si="162"/>
        <v>2</v>
      </c>
      <c r="P1388" s="25">
        <f t="shared" si="161"/>
        <v>2018</v>
      </c>
      <c r="Q1388" s="25">
        <v>41</v>
      </c>
    </row>
    <row r="1389" spans="13:17" x14ac:dyDescent="0.25">
      <c r="M1389" s="38">
        <f t="shared" si="164"/>
        <v>43383</v>
      </c>
      <c r="N1389" s="25">
        <f t="shared" si="163"/>
        <v>228</v>
      </c>
      <c r="O1389" s="25">
        <f t="shared" si="162"/>
        <v>3</v>
      </c>
      <c r="P1389" s="25">
        <f t="shared" si="161"/>
        <v>2018</v>
      </c>
      <c r="Q1389" s="25">
        <v>41</v>
      </c>
    </row>
    <row r="1390" spans="13:17" x14ac:dyDescent="0.25">
      <c r="M1390" s="38">
        <f t="shared" si="164"/>
        <v>43384</v>
      </c>
      <c r="N1390" s="25">
        <f t="shared" si="163"/>
        <v>259</v>
      </c>
      <c r="O1390" s="25">
        <f t="shared" si="162"/>
        <v>4</v>
      </c>
      <c r="P1390" s="25">
        <f t="shared" si="161"/>
        <v>2018</v>
      </c>
      <c r="Q1390" s="25">
        <v>41</v>
      </c>
    </row>
    <row r="1391" spans="13:17" x14ac:dyDescent="0.25">
      <c r="M1391" s="38">
        <f t="shared" si="164"/>
        <v>43385</v>
      </c>
      <c r="N1391" s="25">
        <f t="shared" si="163"/>
        <v>236</v>
      </c>
      <c r="O1391" s="25">
        <f t="shared" si="162"/>
        <v>5</v>
      </c>
      <c r="P1391" s="25">
        <f t="shared" si="161"/>
        <v>2018</v>
      </c>
      <c r="Q1391" s="25">
        <v>41</v>
      </c>
    </row>
    <row r="1392" spans="13:17" x14ac:dyDescent="0.25">
      <c r="M1392" s="38">
        <f t="shared" si="164"/>
        <v>43386</v>
      </c>
      <c r="N1392" s="25">
        <f t="shared" si="163"/>
        <v>225</v>
      </c>
      <c r="O1392" s="25">
        <f t="shared" si="162"/>
        <v>6</v>
      </c>
      <c r="P1392" s="25">
        <f t="shared" si="161"/>
        <v>2018</v>
      </c>
      <c r="Q1392" s="25">
        <v>41</v>
      </c>
    </row>
    <row r="1393" spans="13:17" x14ac:dyDescent="0.25">
      <c r="M1393" s="38">
        <f t="shared" si="164"/>
        <v>43387</v>
      </c>
      <c r="N1393" s="25">
        <f t="shared" si="163"/>
        <v>248</v>
      </c>
      <c r="O1393" s="25">
        <f t="shared" si="162"/>
        <v>7</v>
      </c>
      <c r="P1393" s="25">
        <f t="shared" si="161"/>
        <v>2018</v>
      </c>
      <c r="Q1393" s="25">
        <v>41</v>
      </c>
    </row>
    <row r="1394" spans="13:17" x14ac:dyDescent="0.25">
      <c r="M1394" s="38">
        <f t="shared" si="164"/>
        <v>43388</v>
      </c>
      <c r="N1394" s="25">
        <f t="shared" si="163"/>
        <v>199</v>
      </c>
      <c r="O1394" s="25">
        <f t="shared" si="162"/>
        <v>1</v>
      </c>
      <c r="P1394" s="25">
        <f t="shared" si="161"/>
        <v>2018</v>
      </c>
      <c r="Q1394" s="25">
        <v>42</v>
      </c>
    </row>
    <row r="1395" spans="13:17" x14ac:dyDescent="0.25">
      <c r="M1395" s="38">
        <f t="shared" si="164"/>
        <v>43389</v>
      </c>
      <c r="N1395" s="25">
        <f t="shared" si="163"/>
        <v>211</v>
      </c>
      <c r="O1395" s="25">
        <f t="shared" si="162"/>
        <v>2</v>
      </c>
      <c r="P1395" s="25">
        <f t="shared" si="161"/>
        <v>2018</v>
      </c>
      <c r="Q1395" s="25">
        <v>42</v>
      </c>
    </row>
    <row r="1396" spans="13:17" x14ac:dyDescent="0.25">
      <c r="M1396" s="38">
        <f t="shared" si="164"/>
        <v>43390</v>
      </c>
      <c r="N1396" s="25">
        <f t="shared" si="163"/>
        <v>244</v>
      </c>
      <c r="O1396" s="25">
        <f t="shared" si="162"/>
        <v>3</v>
      </c>
      <c r="P1396" s="25">
        <f t="shared" si="161"/>
        <v>2018</v>
      </c>
      <c r="Q1396" s="25">
        <v>42</v>
      </c>
    </row>
    <row r="1397" spans="13:17" x14ac:dyDescent="0.25">
      <c r="M1397" s="38">
        <f t="shared" si="164"/>
        <v>43391</v>
      </c>
      <c r="N1397" s="25">
        <f t="shared" si="163"/>
        <v>205</v>
      </c>
      <c r="O1397" s="25">
        <f t="shared" si="162"/>
        <v>4</v>
      </c>
      <c r="P1397" s="25">
        <f t="shared" si="161"/>
        <v>2018</v>
      </c>
      <c r="Q1397" s="25">
        <v>42</v>
      </c>
    </row>
    <row r="1398" spans="13:17" x14ac:dyDescent="0.25">
      <c r="M1398" s="38">
        <f t="shared" si="164"/>
        <v>43392</v>
      </c>
      <c r="N1398" s="25">
        <f t="shared" si="163"/>
        <v>222</v>
      </c>
      <c r="O1398" s="25">
        <f t="shared" si="162"/>
        <v>5</v>
      </c>
      <c r="P1398" s="25">
        <f t="shared" si="161"/>
        <v>2018</v>
      </c>
      <c r="Q1398" s="25">
        <v>42</v>
      </c>
    </row>
    <row r="1399" spans="13:17" x14ac:dyDescent="0.25">
      <c r="M1399" s="38">
        <f t="shared" si="164"/>
        <v>43393</v>
      </c>
      <c r="N1399" s="25">
        <f t="shared" si="163"/>
        <v>235</v>
      </c>
      <c r="O1399" s="25">
        <f t="shared" si="162"/>
        <v>6</v>
      </c>
      <c r="P1399" s="25">
        <f t="shared" si="161"/>
        <v>2018</v>
      </c>
      <c r="Q1399" s="25">
        <v>42</v>
      </c>
    </row>
    <row r="1400" spans="13:17" x14ac:dyDescent="0.25">
      <c r="M1400" s="38">
        <f t="shared" si="164"/>
        <v>43394</v>
      </c>
      <c r="N1400" s="25">
        <f t="shared" si="163"/>
        <v>226</v>
      </c>
      <c r="O1400" s="25">
        <f t="shared" si="162"/>
        <v>7</v>
      </c>
      <c r="P1400" s="25">
        <f t="shared" si="161"/>
        <v>2018</v>
      </c>
      <c r="Q1400" s="25">
        <v>42</v>
      </c>
    </row>
    <row r="1401" spans="13:17" x14ac:dyDescent="0.25">
      <c r="M1401" s="38">
        <f t="shared" si="164"/>
        <v>43395</v>
      </c>
      <c r="N1401" s="25">
        <f t="shared" si="163"/>
        <v>230</v>
      </c>
      <c r="O1401" s="25">
        <f t="shared" si="162"/>
        <v>1</v>
      </c>
      <c r="P1401" s="25">
        <f t="shared" si="161"/>
        <v>2018</v>
      </c>
      <c r="Q1401" s="25">
        <v>43</v>
      </c>
    </row>
    <row r="1402" spans="13:17" x14ac:dyDescent="0.25">
      <c r="M1402" s="38">
        <f t="shared" si="164"/>
        <v>43396</v>
      </c>
      <c r="N1402" s="25">
        <f t="shared" si="163"/>
        <v>240</v>
      </c>
      <c r="O1402" s="25">
        <f t="shared" si="162"/>
        <v>2</v>
      </c>
      <c r="P1402" s="25">
        <f t="shared" si="161"/>
        <v>2018</v>
      </c>
      <c r="Q1402" s="25">
        <v>43</v>
      </c>
    </row>
    <row r="1403" spans="13:17" x14ac:dyDescent="0.25">
      <c r="M1403" s="38">
        <f t="shared" si="164"/>
        <v>43397</v>
      </c>
      <c r="N1403" s="25">
        <f t="shared" si="163"/>
        <v>233</v>
      </c>
      <c r="O1403" s="25">
        <f t="shared" si="162"/>
        <v>3</v>
      </c>
      <c r="P1403" s="25">
        <f t="shared" si="161"/>
        <v>2018</v>
      </c>
      <c r="Q1403" s="25">
        <v>43</v>
      </c>
    </row>
    <row r="1404" spans="13:17" x14ac:dyDescent="0.25">
      <c r="M1404" s="38">
        <f t="shared" si="164"/>
        <v>43398</v>
      </c>
      <c r="N1404" s="25">
        <f t="shared" si="163"/>
        <v>262</v>
      </c>
      <c r="O1404" s="25">
        <f t="shared" si="162"/>
        <v>4</v>
      </c>
      <c r="P1404" s="25">
        <f t="shared" si="161"/>
        <v>2018</v>
      </c>
      <c r="Q1404" s="25">
        <v>43</v>
      </c>
    </row>
    <row r="1405" spans="13:17" x14ac:dyDescent="0.25">
      <c r="M1405" s="38">
        <f t="shared" si="164"/>
        <v>43399</v>
      </c>
      <c r="N1405" s="25">
        <f t="shared" si="163"/>
        <v>242</v>
      </c>
      <c r="O1405" s="25">
        <f t="shared" si="162"/>
        <v>5</v>
      </c>
      <c r="P1405" s="25">
        <f t="shared" si="161"/>
        <v>2018</v>
      </c>
      <c r="Q1405" s="25">
        <v>43</v>
      </c>
    </row>
    <row r="1406" spans="13:17" x14ac:dyDescent="0.25">
      <c r="M1406" s="38">
        <f t="shared" si="164"/>
        <v>43400</v>
      </c>
      <c r="N1406" s="25">
        <f t="shared" si="163"/>
        <v>225</v>
      </c>
      <c r="O1406" s="25">
        <f t="shared" si="162"/>
        <v>6</v>
      </c>
      <c r="P1406" s="25">
        <f t="shared" si="161"/>
        <v>2018</v>
      </c>
      <c r="Q1406" s="25">
        <v>43</v>
      </c>
    </row>
    <row r="1407" spans="13:17" x14ac:dyDescent="0.25">
      <c r="M1407" s="38">
        <f t="shared" si="164"/>
        <v>43401</v>
      </c>
      <c r="N1407" s="25">
        <f t="shared" si="163"/>
        <v>228</v>
      </c>
      <c r="O1407" s="25">
        <f t="shared" si="162"/>
        <v>7</v>
      </c>
      <c r="P1407" s="25">
        <f t="shared" si="161"/>
        <v>2018</v>
      </c>
      <c r="Q1407" s="25">
        <v>43</v>
      </c>
    </row>
    <row r="1408" spans="13:17" x14ac:dyDescent="0.25">
      <c r="M1408" s="38">
        <f t="shared" si="164"/>
        <v>43402</v>
      </c>
      <c r="N1408" s="25">
        <f t="shared" si="163"/>
        <v>265</v>
      </c>
      <c r="O1408" s="25">
        <f t="shared" si="162"/>
        <v>1</v>
      </c>
      <c r="P1408" s="25">
        <f t="shared" si="161"/>
        <v>2018</v>
      </c>
      <c r="Q1408" s="25">
        <v>44</v>
      </c>
    </row>
    <row r="1409" spans="13:17" x14ac:dyDescent="0.25">
      <c r="M1409" s="38">
        <f t="shared" si="164"/>
        <v>43403</v>
      </c>
      <c r="N1409" s="25">
        <f t="shared" si="163"/>
        <v>241</v>
      </c>
      <c r="O1409" s="25">
        <f t="shared" si="162"/>
        <v>2</v>
      </c>
      <c r="P1409" s="25">
        <f t="shared" si="161"/>
        <v>2018</v>
      </c>
      <c r="Q1409" s="25">
        <v>44</v>
      </c>
    </row>
    <row r="1410" spans="13:17" x14ac:dyDescent="0.25">
      <c r="M1410" s="38">
        <f t="shared" si="164"/>
        <v>43404</v>
      </c>
      <c r="N1410" s="25">
        <f t="shared" si="163"/>
        <v>247</v>
      </c>
      <c r="O1410" s="25">
        <f t="shared" si="162"/>
        <v>3</v>
      </c>
      <c r="P1410" s="25">
        <f t="shared" si="161"/>
        <v>2018</v>
      </c>
      <c r="Q1410" s="25">
        <v>44</v>
      </c>
    </row>
    <row r="1411" spans="13:17" x14ac:dyDescent="0.25">
      <c r="M1411" s="38">
        <f t="shared" si="164"/>
        <v>43405</v>
      </c>
      <c r="N1411" s="25">
        <f t="shared" si="163"/>
        <v>237</v>
      </c>
      <c r="O1411" s="25">
        <f t="shared" si="162"/>
        <v>4</v>
      </c>
      <c r="P1411" s="25">
        <f t="shared" si="161"/>
        <v>2018</v>
      </c>
      <c r="Q1411" s="25">
        <v>44</v>
      </c>
    </row>
    <row r="1412" spans="13:17" x14ac:dyDescent="0.25">
      <c r="M1412" s="38">
        <f t="shared" si="164"/>
        <v>43406</v>
      </c>
      <c r="N1412" s="25">
        <f t="shared" si="163"/>
        <v>220</v>
      </c>
      <c r="O1412" s="25">
        <f t="shared" si="162"/>
        <v>5</v>
      </c>
      <c r="P1412" s="25">
        <f t="shared" si="161"/>
        <v>2018</v>
      </c>
      <c r="Q1412" s="25">
        <v>44</v>
      </c>
    </row>
    <row r="1413" spans="13:17" x14ac:dyDescent="0.25">
      <c r="M1413" s="38">
        <f t="shared" si="164"/>
        <v>43407</v>
      </c>
      <c r="N1413" s="25">
        <f t="shared" si="163"/>
        <v>270</v>
      </c>
      <c r="O1413" s="25">
        <f t="shared" si="162"/>
        <v>6</v>
      </c>
      <c r="P1413" s="25">
        <f t="shared" si="161"/>
        <v>2018</v>
      </c>
      <c r="Q1413" s="25">
        <v>44</v>
      </c>
    </row>
    <row r="1414" spans="13:17" x14ac:dyDescent="0.25">
      <c r="M1414" s="38">
        <f t="shared" si="164"/>
        <v>43408</v>
      </c>
      <c r="N1414" s="25">
        <f t="shared" si="163"/>
        <v>226</v>
      </c>
      <c r="O1414" s="25">
        <f t="shared" si="162"/>
        <v>7</v>
      </c>
      <c r="P1414" s="25">
        <f t="shared" si="161"/>
        <v>2018</v>
      </c>
      <c r="Q1414" s="25">
        <v>44</v>
      </c>
    </row>
    <row r="1415" spans="13:17" x14ac:dyDescent="0.25">
      <c r="M1415" s="38">
        <f t="shared" si="164"/>
        <v>43409</v>
      </c>
      <c r="N1415" s="25">
        <f t="shared" si="163"/>
        <v>207</v>
      </c>
      <c r="O1415" s="25">
        <f t="shared" si="162"/>
        <v>1</v>
      </c>
      <c r="P1415" s="25">
        <f t="shared" si="161"/>
        <v>2018</v>
      </c>
      <c r="Q1415" s="25">
        <v>45</v>
      </c>
    </row>
    <row r="1416" spans="13:17" x14ac:dyDescent="0.25">
      <c r="M1416" s="38">
        <f t="shared" si="164"/>
        <v>43410</v>
      </c>
      <c r="N1416" s="25">
        <f t="shared" si="163"/>
        <v>264</v>
      </c>
      <c r="O1416" s="25">
        <f t="shared" si="162"/>
        <v>2</v>
      </c>
      <c r="P1416" s="25">
        <f t="shared" si="161"/>
        <v>2018</v>
      </c>
      <c r="Q1416" s="25">
        <v>45</v>
      </c>
    </row>
    <row r="1417" spans="13:17" x14ac:dyDescent="0.25">
      <c r="M1417" s="38">
        <f t="shared" si="164"/>
        <v>43411</v>
      </c>
      <c r="N1417" s="25">
        <f t="shared" si="163"/>
        <v>253</v>
      </c>
      <c r="O1417" s="25">
        <f t="shared" si="162"/>
        <v>3</v>
      </c>
      <c r="P1417" s="25">
        <f t="shared" ref="P1417:P1480" si="165">IF(O1417=1,YEAR($M1420),P1416)</f>
        <v>2018</v>
      </c>
      <c r="Q1417" s="25">
        <v>45</v>
      </c>
    </row>
    <row r="1418" spans="13:17" x14ac:dyDescent="0.25">
      <c r="M1418" s="38">
        <f t="shared" si="164"/>
        <v>43412</v>
      </c>
      <c r="N1418" s="25">
        <f t="shared" si="163"/>
        <v>223</v>
      </c>
      <c r="O1418" s="25">
        <f t="shared" ref="O1418:O1481" si="166">MOD(O1417,7)+1</f>
        <v>4</v>
      </c>
      <c r="P1418" s="25">
        <f t="shared" si="165"/>
        <v>2018</v>
      </c>
      <c r="Q1418" s="25">
        <v>45</v>
      </c>
    </row>
    <row r="1419" spans="13:17" x14ac:dyDescent="0.25">
      <c r="M1419" s="38">
        <f t="shared" si="164"/>
        <v>43413</v>
      </c>
      <c r="N1419" s="25">
        <f t="shared" ref="N1419:N1482" si="167">VLOOKUP(DATE(2020,MONTH($M1419),DAY($M1419)),$A$8:$K$374,YEAR($M1419)-2010,FALSE)</f>
        <v>229</v>
      </c>
      <c r="O1419" s="25">
        <f t="shared" si="166"/>
        <v>5</v>
      </c>
      <c r="P1419" s="25">
        <f t="shared" si="165"/>
        <v>2018</v>
      </c>
      <c r="Q1419" s="25">
        <v>45</v>
      </c>
    </row>
    <row r="1420" spans="13:17" x14ac:dyDescent="0.25">
      <c r="M1420" s="38">
        <f t="shared" si="164"/>
        <v>43414</v>
      </c>
      <c r="N1420" s="25">
        <f t="shared" si="167"/>
        <v>234</v>
      </c>
      <c r="O1420" s="25">
        <f t="shared" si="166"/>
        <v>6</v>
      </c>
      <c r="P1420" s="25">
        <f t="shared" si="165"/>
        <v>2018</v>
      </c>
      <c r="Q1420" s="25">
        <v>45</v>
      </c>
    </row>
    <row r="1421" spans="13:17" x14ac:dyDescent="0.25">
      <c r="M1421" s="38">
        <f t="shared" ref="M1421:M1484" si="168">M1420+1</f>
        <v>43415</v>
      </c>
      <c r="N1421" s="25">
        <f t="shared" si="167"/>
        <v>230</v>
      </c>
      <c r="O1421" s="25">
        <f t="shared" si="166"/>
        <v>7</v>
      </c>
      <c r="P1421" s="25">
        <f t="shared" si="165"/>
        <v>2018</v>
      </c>
      <c r="Q1421" s="25">
        <v>45</v>
      </c>
    </row>
    <row r="1422" spans="13:17" x14ac:dyDescent="0.25">
      <c r="M1422" s="38">
        <f t="shared" si="168"/>
        <v>43416</v>
      </c>
      <c r="N1422" s="25">
        <f t="shared" si="167"/>
        <v>220</v>
      </c>
      <c r="O1422" s="25">
        <f t="shared" si="166"/>
        <v>1</v>
      </c>
      <c r="P1422" s="25">
        <f t="shared" si="165"/>
        <v>2018</v>
      </c>
      <c r="Q1422" s="25">
        <v>46</v>
      </c>
    </row>
    <row r="1423" spans="13:17" x14ac:dyDescent="0.25">
      <c r="M1423" s="38">
        <f t="shared" si="168"/>
        <v>43417</v>
      </c>
      <c r="N1423" s="25">
        <f t="shared" si="167"/>
        <v>222</v>
      </c>
      <c r="O1423" s="25">
        <f t="shared" si="166"/>
        <v>2</v>
      </c>
      <c r="P1423" s="25">
        <f t="shared" si="165"/>
        <v>2018</v>
      </c>
      <c r="Q1423" s="25">
        <v>46</v>
      </c>
    </row>
    <row r="1424" spans="13:17" x14ac:dyDescent="0.25">
      <c r="M1424" s="38">
        <f t="shared" si="168"/>
        <v>43418</v>
      </c>
      <c r="N1424" s="25">
        <f t="shared" si="167"/>
        <v>207</v>
      </c>
      <c r="O1424" s="25">
        <f t="shared" si="166"/>
        <v>3</v>
      </c>
      <c r="P1424" s="25">
        <f t="shared" si="165"/>
        <v>2018</v>
      </c>
      <c r="Q1424" s="25">
        <v>46</v>
      </c>
    </row>
    <row r="1425" spans="13:17" x14ac:dyDescent="0.25">
      <c r="M1425" s="38">
        <f t="shared" si="168"/>
        <v>43419</v>
      </c>
      <c r="N1425" s="25">
        <f t="shared" si="167"/>
        <v>225</v>
      </c>
      <c r="O1425" s="25">
        <f t="shared" si="166"/>
        <v>4</v>
      </c>
      <c r="P1425" s="25">
        <f t="shared" si="165"/>
        <v>2018</v>
      </c>
      <c r="Q1425" s="25">
        <v>46</v>
      </c>
    </row>
    <row r="1426" spans="13:17" x14ac:dyDescent="0.25">
      <c r="M1426" s="38">
        <f t="shared" si="168"/>
        <v>43420</v>
      </c>
      <c r="N1426" s="25">
        <f t="shared" si="167"/>
        <v>209</v>
      </c>
      <c r="O1426" s="25">
        <f t="shared" si="166"/>
        <v>5</v>
      </c>
      <c r="P1426" s="25">
        <f t="shared" si="165"/>
        <v>2018</v>
      </c>
      <c r="Q1426" s="25">
        <v>46</v>
      </c>
    </row>
    <row r="1427" spans="13:17" x14ac:dyDescent="0.25">
      <c r="M1427" s="38">
        <f t="shared" si="168"/>
        <v>43421</v>
      </c>
      <c r="N1427" s="25">
        <f t="shared" si="167"/>
        <v>214</v>
      </c>
      <c r="O1427" s="25">
        <f t="shared" si="166"/>
        <v>6</v>
      </c>
      <c r="P1427" s="25">
        <f t="shared" si="165"/>
        <v>2018</v>
      </c>
      <c r="Q1427" s="25">
        <v>46</v>
      </c>
    </row>
    <row r="1428" spans="13:17" x14ac:dyDescent="0.25">
      <c r="M1428" s="38">
        <f t="shared" si="168"/>
        <v>43422</v>
      </c>
      <c r="N1428" s="25">
        <f t="shared" si="167"/>
        <v>244</v>
      </c>
      <c r="O1428" s="25">
        <f t="shared" si="166"/>
        <v>7</v>
      </c>
      <c r="P1428" s="25">
        <f t="shared" si="165"/>
        <v>2018</v>
      </c>
      <c r="Q1428" s="25">
        <v>46</v>
      </c>
    </row>
    <row r="1429" spans="13:17" x14ac:dyDescent="0.25">
      <c r="M1429" s="38">
        <f t="shared" si="168"/>
        <v>43423</v>
      </c>
      <c r="N1429" s="25">
        <f t="shared" si="167"/>
        <v>193</v>
      </c>
      <c r="O1429" s="25">
        <f t="shared" si="166"/>
        <v>1</v>
      </c>
      <c r="P1429" s="25">
        <f t="shared" si="165"/>
        <v>2018</v>
      </c>
      <c r="Q1429" s="25">
        <v>47</v>
      </c>
    </row>
    <row r="1430" spans="13:17" x14ac:dyDescent="0.25">
      <c r="M1430" s="38">
        <f t="shared" si="168"/>
        <v>43424</v>
      </c>
      <c r="N1430" s="25">
        <f t="shared" si="167"/>
        <v>221</v>
      </c>
      <c r="O1430" s="25">
        <f t="shared" si="166"/>
        <v>2</v>
      </c>
      <c r="P1430" s="25">
        <f t="shared" si="165"/>
        <v>2018</v>
      </c>
      <c r="Q1430" s="25">
        <v>47</v>
      </c>
    </row>
    <row r="1431" spans="13:17" x14ac:dyDescent="0.25">
      <c r="M1431" s="38">
        <f t="shared" si="168"/>
        <v>43425</v>
      </c>
      <c r="N1431" s="25">
        <f t="shared" si="167"/>
        <v>203</v>
      </c>
      <c r="O1431" s="25">
        <f t="shared" si="166"/>
        <v>3</v>
      </c>
      <c r="P1431" s="25">
        <f t="shared" si="165"/>
        <v>2018</v>
      </c>
      <c r="Q1431" s="25">
        <v>47</v>
      </c>
    </row>
    <row r="1432" spans="13:17" x14ac:dyDescent="0.25">
      <c r="M1432" s="38">
        <f t="shared" si="168"/>
        <v>43426</v>
      </c>
      <c r="N1432" s="25">
        <f t="shared" si="167"/>
        <v>241</v>
      </c>
      <c r="O1432" s="25">
        <f t="shared" si="166"/>
        <v>4</v>
      </c>
      <c r="P1432" s="25">
        <f t="shared" si="165"/>
        <v>2018</v>
      </c>
      <c r="Q1432" s="25">
        <v>47</v>
      </c>
    </row>
    <row r="1433" spans="13:17" x14ac:dyDescent="0.25">
      <c r="M1433" s="38">
        <f t="shared" si="168"/>
        <v>43427</v>
      </c>
      <c r="N1433" s="25">
        <f t="shared" si="167"/>
        <v>238</v>
      </c>
      <c r="O1433" s="25">
        <f t="shared" si="166"/>
        <v>5</v>
      </c>
      <c r="P1433" s="25">
        <f t="shared" si="165"/>
        <v>2018</v>
      </c>
      <c r="Q1433" s="25">
        <v>47</v>
      </c>
    </row>
    <row r="1434" spans="13:17" x14ac:dyDescent="0.25">
      <c r="M1434" s="38">
        <f t="shared" si="168"/>
        <v>43428</v>
      </c>
      <c r="N1434" s="25">
        <f t="shared" si="167"/>
        <v>212</v>
      </c>
      <c r="O1434" s="25">
        <f t="shared" si="166"/>
        <v>6</v>
      </c>
      <c r="P1434" s="25">
        <f t="shared" si="165"/>
        <v>2018</v>
      </c>
      <c r="Q1434" s="25">
        <v>47</v>
      </c>
    </row>
    <row r="1435" spans="13:17" x14ac:dyDescent="0.25">
      <c r="M1435" s="38">
        <f t="shared" si="168"/>
        <v>43429</v>
      </c>
      <c r="N1435" s="25">
        <f t="shared" si="167"/>
        <v>226</v>
      </c>
      <c r="O1435" s="25">
        <f t="shared" si="166"/>
        <v>7</v>
      </c>
      <c r="P1435" s="25">
        <f t="shared" si="165"/>
        <v>2018</v>
      </c>
      <c r="Q1435" s="25">
        <v>47</v>
      </c>
    </row>
    <row r="1436" spans="13:17" x14ac:dyDescent="0.25">
      <c r="M1436" s="38">
        <f t="shared" si="168"/>
        <v>43430</v>
      </c>
      <c r="N1436" s="25">
        <f t="shared" si="167"/>
        <v>261</v>
      </c>
      <c r="O1436" s="25">
        <f t="shared" si="166"/>
        <v>1</v>
      </c>
      <c r="P1436" s="25">
        <f t="shared" si="165"/>
        <v>2018</v>
      </c>
      <c r="Q1436" s="25">
        <v>48</v>
      </c>
    </row>
    <row r="1437" spans="13:17" x14ac:dyDescent="0.25">
      <c r="M1437" s="38">
        <f t="shared" si="168"/>
        <v>43431</v>
      </c>
      <c r="N1437" s="25">
        <f t="shared" si="167"/>
        <v>249</v>
      </c>
      <c r="O1437" s="25">
        <f t="shared" si="166"/>
        <v>2</v>
      </c>
      <c r="P1437" s="25">
        <f t="shared" si="165"/>
        <v>2018</v>
      </c>
      <c r="Q1437" s="25">
        <v>48</v>
      </c>
    </row>
    <row r="1438" spans="13:17" x14ac:dyDescent="0.25">
      <c r="M1438" s="38">
        <f t="shared" si="168"/>
        <v>43432</v>
      </c>
      <c r="N1438" s="25">
        <f t="shared" si="167"/>
        <v>249</v>
      </c>
      <c r="O1438" s="25">
        <f t="shared" si="166"/>
        <v>3</v>
      </c>
      <c r="P1438" s="25">
        <f t="shared" si="165"/>
        <v>2018</v>
      </c>
      <c r="Q1438" s="25">
        <v>48</v>
      </c>
    </row>
    <row r="1439" spans="13:17" x14ac:dyDescent="0.25">
      <c r="M1439" s="38">
        <f t="shared" si="168"/>
        <v>43433</v>
      </c>
      <c r="N1439" s="25">
        <f t="shared" si="167"/>
        <v>226</v>
      </c>
      <c r="O1439" s="25">
        <f t="shared" si="166"/>
        <v>4</v>
      </c>
      <c r="P1439" s="25">
        <f t="shared" si="165"/>
        <v>2018</v>
      </c>
      <c r="Q1439" s="25">
        <v>48</v>
      </c>
    </row>
    <row r="1440" spans="13:17" x14ac:dyDescent="0.25">
      <c r="M1440" s="38">
        <f t="shared" si="168"/>
        <v>43434</v>
      </c>
      <c r="N1440" s="25">
        <f t="shared" si="167"/>
        <v>248</v>
      </c>
      <c r="O1440" s="25">
        <f t="shared" si="166"/>
        <v>5</v>
      </c>
      <c r="P1440" s="25">
        <f t="shared" si="165"/>
        <v>2018</v>
      </c>
      <c r="Q1440" s="25">
        <v>48</v>
      </c>
    </row>
    <row r="1441" spans="13:17" x14ac:dyDescent="0.25">
      <c r="M1441" s="38">
        <f t="shared" si="168"/>
        <v>43435</v>
      </c>
      <c r="N1441" s="25">
        <f t="shared" si="167"/>
        <v>284</v>
      </c>
      <c r="O1441" s="25">
        <f t="shared" si="166"/>
        <v>6</v>
      </c>
      <c r="P1441" s="25">
        <f t="shared" si="165"/>
        <v>2018</v>
      </c>
      <c r="Q1441" s="25">
        <v>48</v>
      </c>
    </row>
    <row r="1442" spans="13:17" x14ac:dyDescent="0.25">
      <c r="M1442" s="38">
        <f t="shared" si="168"/>
        <v>43436</v>
      </c>
      <c r="N1442" s="25">
        <f t="shared" si="167"/>
        <v>263</v>
      </c>
      <c r="O1442" s="25">
        <f t="shared" si="166"/>
        <v>7</v>
      </c>
      <c r="P1442" s="25">
        <f t="shared" si="165"/>
        <v>2018</v>
      </c>
      <c r="Q1442" s="25">
        <v>48</v>
      </c>
    </row>
    <row r="1443" spans="13:17" x14ac:dyDescent="0.25">
      <c r="M1443" s="38">
        <f t="shared" si="168"/>
        <v>43437</v>
      </c>
      <c r="N1443" s="25">
        <f t="shared" si="167"/>
        <v>266</v>
      </c>
      <c r="O1443" s="25">
        <f t="shared" si="166"/>
        <v>1</v>
      </c>
      <c r="P1443" s="25">
        <f t="shared" si="165"/>
        <v>2018</v>
      </c>
      <c r="Q1443" s="25">
        <v>49</v>
      </c>
    </row>
    <row r="1444" spans="13:17" x14ac:dyDescent="0.25">
      <c r="M1444" s="38">
        <f t="shared" si="168"/>
        <v>43438</v>
      </c>
      <c r="N1444" s="25">
        <f t="shared" si="167"/>
        <v>243</v>
      </c>
      <c r="O1444" s="25">
        <f t="shared" si="166"/>
        <v>2</v>
      </c>
      <c r="P1444" s="25">
        <f t="shared" si="165"/>
        <v>2018</v>
      </c>
      <c r="Q1444" s="25">
        <v>49</v>
      </c>
    </row>
    <row r="1445" spans="13:17" x14ac:dyDescent="0.25">
      <c r="M1445" s="38">
        <f t="shared" si="168"/>
        <v>43439</v>
      </c>
      <c r="N1445" s="25">
        <f t="shared" si="167"/>
        <v>237</v>
      </c>
      <c r="O1445" s="25">
        <f t="shared" si="166"/>
        <v>3</v>
      </c>
      <c r="P1445" s="25">
        <f t="shared" si="165"/>
        <v>2018</v>
      </c>
      <c r="Q1445" s="25">
        <v>49</v>
      </c>
    </row>
    <row r="1446" spans="13:17" x14ac:dyDescent="0.25">
      <c r="M1446" s="38">
        <f t="shared" si="168"/>
        <v>43440</v>
      </c>
      <c r="N1446" s="25">
        <f t="shared" si="167"/>
        <v>237</v>
      </c>
      <c r="O1446" s="25">
        <f t="shared" si="166"/>
        <v>4</v>
      </c>
      <c r="P1446" s="25">
        <f t="shared" si="165"/>
        <v>2018</v>
      </c>
      <c r="Q1446" s="25">
        <v>49</v>
      </c>
    </row>
    <row r="1447" spans="13:17" x14ac:dyDescent="0.25">
      <c r="M1447" s="38">
        <f t="shared" si="168"/>
        <v>43441</v>
      </c>
      <c r="N1447" s="25">
        <f t="shared" si="167"/>
        <v>275</v>
      </c>
      <c r="O1447" s="25">
        <f t="shared" si="166"/>
        <v>5</v>
      </c>
      <c r="P1447" s="25">
        <f t="shared" si="165"/>
        <v>2018</v>
      </c>
      <c r="Q1447" s="25">
        <v>49</v>
      </c>
    </row>
    <row r="1448" spans="13:17" x14ac:dyDescent="0.25">
      <c r="M1448" s="38">
        <f t="shared" si="168"/>
        <v>43442</v>
      </c>
      <c r="N1448" s="25">
        <f t="shared" si="167"/>
        <v>275</v>
      </c>
      <c r="O1448" s="25">
        <f t="shared" si="166"/>
        <v>6</v>
      </c>
      <c r="P1448" s="25">
        <f t="shared" si="165"/>
        <v>2018</v>
      </c>
      <c r="Q1448" s="25">
        <v>49</v>
      </c>
    </row>
    <row r="1449" spans="13:17" x14ac:dyDescent="0.25">
      <c r="M1449" s="38">
        <f t="shared" si="168"/>
        <v>43443</v>
      </c>
      <c r="N1449" s="25">
        <f t="shared" si="167"/>
        <v>254</v>
      </c>
      <c r="O1449" s="25">
        <f t="shared" si="166"/>
        <v>7</v>
      </c>
      <c r="P1449" s="25">
        <f t="shared" si="165"/>
        <v>2018</v>
      </c>
      <c r="Q1449" s="25">
        <v>49</v>
      </c>
    </row>
    <row r="1450" spans="13:17" x14ac:dyDescent="0.25">
      <c r="M1450" s="38">
        <f t="shared" si="168"/>
        <v>43444</v>
      </c>
      <c r="N1450" s="25">
        <f t="shared" si="167"/>
        <v>253</v>
      </c>
      <c r="O1450" s="25">
        <f t="shared" si="166"/>
        <v>1</v>
      </c>
      <c r="P1450" s="25">
        <f t="shared" si="165"/>
        <v>2018</v>
      </c>
      <c r="Q1450" s="25">
        <v>50</v>
      </c>
    </row>
    <row r="1451" spans="13:17" x14ac:dyDescent="0.25">
      <c r="M1451" s="38">
        <f t="shared" si="168"/>
        <v>43445</v>
      </c>
      <c r="N1451" s="25">
        <f t="shared" si="167"/>
        <v>222</v>
      </c>
      <c r="O1451" s="25">
        <f t="shared" si="166"/>
        <v>2</v>
      </c>
      <c r="P1451" s="25">
        <f t="shared" si="165"/>
        <v>2018</v>
      </c>
      <c r="Q1451" s="25">
        <v>50</v>
      </c>
    </row>
    <row r="1452" spans="13:17" x14ac:dyDescent="0.25">
      <c r="M1452" s="38">
        <f t="shared" si="168"/>
        <v>43446</v>
      </c>
      <c r="N1452" s="25">
        <f t="shared" si="167"/>
        <v>251</v>
      </c>
      <c r="O1452" s="25">
        <f t="shared" si="166"/>
        <v>3</v>
      </c>
      <c r="P1452" s="25">
        <f t="shared" si="165"/>
        <v>2018</v>
      </c>
      <c r="Q1452" s="25">
        <v>50</v>
      </c>
    </row>
    <row r="1453" spans="13:17" x14ac:dyDescent="0.25">
      <c r="M1453" s="38">
        <f t="shared" si="168"/>
        <v>43447</v>
      </c>
      <c r="N1453" s="25">
        <f t="shared" si="167"/>
        <v>260</v>
      </c>
      <c r="O1453" s="25">
        <f t="shared" si="166"/>
        <v>4</v>
      </c>
      <c r="P1453" s="25">
        <f t="shared" si="165"/>
        <v>2018</v>
      </c>
      <c r="Q1453" s="25">
        <v>50</v>
      </c>
    </row>
    <row r="1454" spans="13:17" x14ac:dyDescent="0.25">
      <c r="M1454" s="38">
        <f t="shared" si="168"/>
        <v>43448</v>
      </c>
      <c r="N1454" s="25">
        <f t="shared" si="167"/>
        <v>240</v>
      </c>
      <c r="O1454" s="25">
        <f t="shared" si="166"/>
        <v>5</v>
      </c>
      <c r="P1454" s="25">
        <f t="shared" si="165"/>
        <v>2018</v>
      </c>
      <c r="Q1454" s="25">
        <v>50</v>
      </c>
    </row>
    <row r="1455" spans="13:17" x14ac:dyDescent="0.25">
      <c r="M1455" s="38">
        <f t="shared" si="168"/>
        <v>43449</v>
      </c>
      <c r="N1455" s="25">
        <f t="shared" si="167"/>
        <v>243</v>
      </c>
      <c r="O1455" s="25">
        <f t="shared" si="166"/>
        <v>6</v>
      </c>
      <c r="P1455" s="25">
        <f t="shared" si="165"/>
        <v>2018</v>
      </c>
      <c r="Q1455" s="25">
        <v>50</v>
      </c>
    </row>
    <row r="1456" spans="13:17" x14ac:dyDescent="0.25">
      <c r="M1456" s="38">
        <f t="shared" si="168"/>
        <v>43450</v>
      </c>
      <c r="N1456" s="25">
        <f t="shared" si="167"/>
        <v>251</v>
      </c>
      <c r="O1456" s="25">
        <f t="shared" si="166"/>
        <v>7</v>
      </c>
      <c r="P1456" s="25">
        <f t="shared" si="165"/>
        <v>2018</v>
      </c>
      <c r="Q1456" s="25">
        <v>50</v>
      </c>
    </row>
    <row r="1457" spans="13:17" x14ac:dyDescent="0.25">
      <c r="M1457" s="38">
        <f t="shared" si="168"/>
        <v>43451</v>
      </c>
      <c r="N1457" s="25">
        <f t="shared" si="167"/>
        <v>240</v>
      </c>
      <c r="O1457" s="25">
        <f t="shared" si="166"/>
        <v>1</v>
      </c>
      <c r="P1457" s="25">
        <f t="shared" si="165"/>
        <v>2018</v>
      </c>
      <c r="Q1457" s="25">
        <v>51</v>
      </c>
    </row>
    <row r="1458" spans="13:17" x14ac:dyDescent="0.25">
      <c r="M1458" s="38">
        <f t="shared" si="168"/>
        <v>43452</v>
      </c>
      <c r="N1458" s="25">
        <f t="shared" si="167"/>
        <v>224</v>
      </c>
      <c r="O1458" s="25">
        <f t="shared" si="166"/>
        <v>2</v>
      </c>
      <c r="P1458" s="25">
        <f t="shared" si="165"/>
        <v>2018</v>
      </c>
      <c r="Q1458" s="25">
        <v>51</v>
      </c>
    </row>
    <row r="1459" spans="13:17" x14ac:dyDescent="0.25">
      <c r="M1459" s="38">
        <f t="shared" si="168"/>
        <v>43453</v>
      </c>
      <c r="N1459" s="25">
        <f t="shared" si="167"/>
        <v>270</v>
      </c>
      <c r="O1459" s="25">
        <f t="shared" si="166"/>
        <v>3</v>
      </c>
      <c r="P1459" s="25">
        <f t="shared" si="165"/>
        <v>2018</v>
      </c>
      <c r="Q1459" s="25">
        <v>51</v>
      </c>
    </row>
    <row r="1460" spans="13:17" x14ac:dyDescent="0.25">
      <c r="M1460" s="38">
        <f t="shared" si="168"/>
        <v>43454</v>
      </c>
      <c r="N1460" s="25">
        <f t="shared" si="167"/>
        <v>240</v>
      </c>
      <c r="O1460" s="25">
        <f t="shared" si="166"/>
        <v>4</v>
      </c>
      <c r="P1460" s="25">
        <f t="shared" si="165"/>
        <v>2018</v>
      </c>
      <c r="Q1460" s="25">
        <v>51</v>
      </c>
    </row>
    <row r="1461" spans="13:17" x14ac:dyDescent="0.25">
      <c r="M1461" s="38">
        <f t="shared" si="168"/>
        <v>43455</v>
      </c>
      <c r="N1461" s="25">
        <f t="shared" si="167"/>
        <v>282</v>
      </c>
      <c r="O1461" s="25">
        <f t="shared" si="166"/>
        <v>5</v>
      </c>
      <c r="P1461" s="25">
        <f t="shared" si="165"/>
        <v>2018</v>
      </c>
      <c r="Q1461" s="25">
        <v>51</v>
      </c>
    </row>
    <row r="1462" spans="13:17" x14ac:dyDescent="0.25">
      <c r="M1462" s="38">
        <f t="shared" si="168"/>
        <v>43456</v>
      </c>
      <c r="N1462" s="25">
        <f t="shared" si="167"/>
        <v>240</v>
      </c>
      <c r="O1462" s="25">
        <f t="shared" si="166"/>
        <v>6</v>
      </c>
      <c r="P1462" s="25">
        <f t="shared" si="165"/>
        <v>2018</v>
      </c>
      <c r="Q1462" s="25">
        <v>51</v>
      </c>
    </row>
    <row r="1463" spans="13:17" x14ac:dyDescent="0.25">
      <c r="M1463" s="38">
        <f t="shared" si="168"/>
        <v>43457</v>
      </c>
      <c r="N1463" s="25">
        <f t="shared" si="167"/>
        <v>245</v>
      </c>
      <c r="O1463" s="25">
        <f t="shared" si="166"/>
        <v>7</v>
      </c>
      <c r="P1463" s="25">
        <f t="shared" si="165"/>
        <v>2018</v>
      </c>
      <c r="Q1463" s="25">
        <v>51</v>
      </c>
    </row>
    <row r="1464" spans="13:17" x14ac:dyDescent="0.25">
      <c r="M1464" s="38">
        <f t="shared" si="168"/>
        <v>43458</v>
      </c>
      <c r="N1464" s="25">
        <f t="shared" si="167"/>
        <v>250</v>
      </c>
      <c r="O1464" s="25">
        <f t="shared" si="166"/>
        <v>1</v>
      </c>
      <c r="P1464" s="25">
        <f t="shared" si="165"/>
        <v>2018</v>
      </c>
      <c r="Q1464" s="25">
        <v>52</v>
      </c>
    </row>
    <row r="1465" spans="13:17" x14ac:dyDescent="0.25">
      <c r="M1465" s="38">
        <f t="shared" si="168"/>
        <v>43459</v>
      </c>
      <c r="N1465" s="25">
        <f t="shared" si="167"/>
        <v>244</v>
      </c>
      <c r="O1465" s="25">
        <f t="shared" si="166"/>
        <v>2</v>
      </c>
      <c r="P1465" s="25">
        <f t="shared" si="165"/>
        <v>2018</v>
      </c>
      <c r="Q1465" s="25">
        <v>52</v>
      </c>
    </row>
    <row r="1466" spans="13:17" x14ac:dyDescent="0.25">
      <c r="M1466" s="38">
        <f t="shared" si="168"/>
        <v>43460</v>
      </c>
      <c r="N1466" s="25">
        <f t="shared" si="167"/>
        <v>268</v>
      </c>
      <c r="O1466" s="25">
        <f t="shared" si="166"/>
        <v>3</v>
      </c>
      <c r="P1466" s="25">
        <f t="shared" si="165"/>
        <v>2018</v>
      </c>
      <c r="Q1466" s="25">
        <v>52</v>
      </c>
    </row>
    <row r="1467" spans="13:17" x14ac:dyDescent="0.25">
      <c r="M1467" s="38">
        <f t="shared" si="168"/>
        <v>43461</v>
      </c>
      <c r="N1467" s="25">
        <f t="shared" si="167"/>
        <v>240</v>
      </c>
      <c r="O1467" s="25">
        <f t="shared" si="166"/>
        <v>4</v>
      </c>
      <c r="P1467" s="25">
        <f t="shared" si="165"/>
        <v>2018</v>
      </c>
      <c r="Q1467" s="25">
        <v>52</v>
      </c>
    </row>
    <row r="1468" spans="13:17" x14ac:dyDescent="0.25">
      <c r="M1468" s="38">
        <f t="shared" si="168"/>
        <v>43462</v>
      </c>
      <c r="N1468" s="25">
        <f t="shared" si="167"/>
        <v>261</v>
      </c>
      <c r="O1468" s="25">
        <f t="shared" si="166"/>
        <v>5</v>
      </c>
      <c r="P1468" s="25">
        <f t="shared" si="165"/>
        <v>2018</v>
      </c>
      <c r="Q1468" s="25">
        <v>52</v>
      </c>
    </row>
    <row r="1469" spans="13:17" x14ac:dyDescent="0.25">
      <c r="M1469" s="38">
        <f t="shared" si="168"/>
        <v>43463</v>
      </c>
      <c r="N1469" s="25">
        <f t="shared" si="167"/>
        <v>263</v>
      </c>
      <c r="O1469" s="25">
        <f t="shared" si="166"/>
        <v>6</v>
      </c>
      <c r="P1469" s="25">
        <f t="shared" si="165"/>
        <v>2018</v>
      </c>
      <c r="Q1469" s="25">
        <v>52</v>
      </c>
    </row>
    <row r="1470" spans="13:17" x14ac:dyDescent="0.25">
      <c r="M1470" s="38">
        <f t="shared" si="168"/>
        <v>43464</v>
      </c>
      <c r="N1470" s="25">
        <f t="shared" si="167"/>
        <v>232</v>
      </c>
      <c r="O1470" s="25">
        <f t="shared" si="166"/>
        <v>7</v>
      </c>
      <c r="P1470" s="25">
        <f t="shared" si="165"/>
        <v>2018</v>
      </c>
      <c r="Q1470" s="25">
        <v>52</v>
      </c>
    </row>
    <row r="1471" spans="13:17" x14ac:dyDescent="0.25">
      <c r="M1471" s="38">
        <f t="shared" si="168"/>
        <v>43465</v>
      </c>
      <c r="N1471" s="25">
        <f t="shared" si="167"/>
        <v>258</v>
      </c>
      <c r="O1471" s="25">
        <f t="shared" si="166"/>
        <v>1</v>
      </c>
      <c r="P1471" s="25">
        <f t="shared" si="165"/>
        <v>2019</v>
      </c>
      <c r="Q1471" s="25">
        <v>1</v>
      </c>
    </row>
    <row r="1472" spans="13:17" x14ac:dyDescent="0.25">
      <c r="M1472" s="38">
        <f t="shared" si="168"/>
        <v>43466</v>
      </c>
      <c r="N1472" s="25">
        <f t="shared" si="167"/>
        <v>300</v>
      </c>
      <c r="O1472" s="25">
        <f t="shared" si="166"/>
        <v>2</v>
      </c>
      <c r="P1472" s="25">
        <f t="shared" si="165"/>
        <v>2019</v>
      </c>
      <c r="Q1472" s="25">
        <v>1</v>
      </c>
    </row>
    <row r="1473" spans="13:17" x14ac:dyDescent="0.25">
      <c r="M1473" s="38">
        <f t="shared" si="168"/>
        <v>43467</v>
      </c>
      <c r="N1473" s="25">
        <f t="shared" si="167"/>
        <v>276</v>
      </c>
      <c r="O1473" s="25">
        <f t="shared" si="166"/>
        <v>3</v>
      </c>
      <c r="P1473" s="25">
        <f t="shared" si="165"/>
        <v>2019</v>
      </c>
      <c r="Q1473" s="25">
        <v>1</v>
      </c>
    </row>
    <row r="1474" spans="13:17" x14ac:dyDescent="0.25">
      <c r="M1474" s="38">
        <f t="shared" si="168"/>
        <v>43468</v>
      </c>
      <c r="N1474" s="25">
        <f t="shared" si="167"/>
        <v>271</v>
      </c>
      <c r="O1474" s="25">
        <f t="shared" si="166"/>
        <v>4</v>
      </c>
      <c r="P1474" s="25">
        <f t="shared" si="165"/>
        <v>2019</v>
      </c>
      <c r="Q1474" s="25">
        <v>1</v>
      </c>
    </row>
    <row r="1475" spans="13:17" x14ac:dyDescent="0.25">
      <c r="M1475" s="38">
        <f t="shared" si="168"/>
        <v>43469</v>
      </c>
      <c r="N1475" s="25">
        <f t="shared" si="167"/>
        <v>282</v>
      </c>
      <c r="O1475" s="25">
        <f t="shared" si="166"/>
        <v>5</v>
      </c>
      <c r="P1475" s="25">
        <f t="shared" si="165"/>
        <v>2019</v>
      </c>
      <c r="Q1475" s="25">
        <v>1</v>
      </c>
    </row>
    <row r="1476" spans="13:17" x14ac:dyDescent="0.25">
      <c r="M1476" s="38">
        <f t="shared" si="168"/>
        <v>43470</v>
      </c>
      <c r="N1476" s="25">
        <f t="shared" si="167"/>
        <v>275</v>
      </c>
      <c r="O1476" s="25">
        <f t="shared" si="166"/>
        <v>6</v>
      </c>
      <c r="P1476" s="25">
        <f t="shared" si="165"/>
        <v>2019</v>
      </c>
      <c r="Q1476" s="25">
        <v>1</v>
      </c>
    </row>
    <row r="1477" spans="13:17" x14ac:dyDescent="0.25">
      <c r="M1477" s="38">
        <f t="shared" si="168"/>
        <v>43471</v>
      </c>
      <c r="N1477" s="25">
        <f t="shared" si="167"/>
        <v>281</v>
      </c>
      <c r="O1477" s="25">
        <f t="shared" si="166"/>
        <v>7</v>
      </c>
      <c r="P1477" s="25">
        <f t="shared" si="165"/>
        <v>2019</v>
      </c>
      <c r="Q1477" s="25">
        <v>1</v>
      </c>
    </row>
    <row r="1478" spans="13:17" x14ac:dyDescent="0.25">
      <c r="M1478" s="38">
        <f t="shared" si="168"/>
        <v>43472</v>
      </c>
      <c r="N1478" s="25">
        <f t="shared" si="167"/>
        <v>280</v>
      </c>
      <c r="O1478" s="25">
        <f t="shared" si="166"/>
        <v>1</v>
      </c>
      <c r="P1478" s="25">
        <f t="shared" si="165"/>
        <v>2019</v>
      </c>
      <c r="Q1478" s="25">
        <v>2</v>
      </c>
    </row>
    <row r="1479" spans="13:17" x14ac:dyDescent="0.25">
      <c r="M1479" s="38">
        <f t="shared" si="168"/>
        <v>43473</v>
      </c>
      <c r="N1479" s="25">
        <f t="shared" si="167"/>
        <v>274</v>
      </c>
      <c r="O1479" s="25">
        <f t="shared" si="166"/>
        <v>2</v>
      </c>
      <c r="P1479" s="25">
        <f t="shared" si="165"/>
        <v>2019</v>
      </c>
      <c r="Q1479" s="25">
        <v>2</v>
      </c>
    </row>
    <row r="1480" spans="13:17" x14ac:dyDescent="0.25">
      <c r="M1480" s="38">
        <f t="shared" si="168"/>
        <v>43474</v>
      </c>
      <c r="N1480" s="25">
        <f t="shared" si="167"/>
        <v>239</v>
      </c>
      <c r="O1480" s="25">
        <f t="shared" si="166"/>
        <v>3</v>
      </c>
      <c r="P1480" s="25">
        <f t="shared" si="165"/>
        <v>2019</v>
      </c>
      <c r="Q1480" s="25">
        <v>2</v>
      </c>
    </row>
    <row r="1481" spans="13:17" x14ac:dyDescent="0.25">
      <c r="M1481" s="38">
        <f t="shared" si="168"/>
        <v>43475</v>
      </c>
      <c r="N1481" s="25">
        <f t="shared" si="167"/>
        <v>254</v>
      </c>
      <c r="O1481" s="25">
        <f t="shared" si="166"/>
        <v>4</v>
      </c>
      <c r="P1481" s="25">
        <f t="shared" ref="P1481:P1544" si="169">IF(O1481=1,YEAR($M1484),P1480)</f>
        <v>2019</v>
      </c>
      <c r="Q1481" s="25">
        <v>2</v>
      </c>
    </row>
    <row r="1482" spans="13:17" x14ac:dyDescent="0.25">
      <c r="M1482" s="38">
        <f t="shared" si="168"/>
        <v>43476</v>
      </c>
      <c r="N1482" s="25">
        <f t="shared" si="167"/>
        <v>269</v>
      </c>
      <c r="O1482" s="25">
        <f t="shared" ref="O1482:O1545" si="170">MOD(O1481,7)+1</f>
        <v>5</v>
      </c>
      <c r="P1482" s="25">
        <f t="shared" si="169"/>
        <v>2019</v>
      </c>
      <c r="Q1482" s="25">
        <v>2</v>
      </c>
    </row>
    <row r="1483" spans="13:17" x14ac:dyDescent="0.25">
      <c r="M1483" s="38">
        <f t="shared" si="168"/>
        <v>43477</v>
      </c>
      <c r="N1483" s="25">
        <f t="shared" ref="N1483:N1546" si="171">VLOOKUP(DATE(2020,MONTH($M1483),DAY($M1483)),$A$8:$K$374,YEAR($M1483)-2010,FALSE)</f>
        <v>250</v>
      </c>
      <c r="O1483" s="25">
        <f t="shared" si="170"/>
        <v>6</v>
      </c>
      <c r="P1483" s="25">
        <f t="shared" si="169"/>
        <v>2019</v>
      </c>
      <c r="Q1483" s="25">
        <v>2</v>
      </c>
    </row>
    <row r="1484" spans="13:17" x14ac:dyDescent="0.25">
      <c r="M1484" s="38">
        <f t="shared" si="168"/>
        <v>43478</v>
      </c>
      <c r="N1484" s="25">
        <f t="shared" si="171"/>
        <v>254</v>
      </c>
      <c r="O1484" s="25">
        <f t="shared" si="170"/>
        <v>7</v>
      </c>
      <c r="P1484" s="25">
        <f t="shared" si="169"/>
        <v>2019</v>
      </c>
      <c r="Q1484" s="25">
        <v>2</v>
      </c>
    </row>
    <row r="1485" spans="13:17" x14ac:dyDescent="0.25">
      <c r="M1485" s="38">
        <f t="shared" ref="M1485:M1548" si="172">M1484+1</f>
        <v>43479</v>
      </c>
      <c r="N1485" s="25">
        <f t="shared" si="171"/>
        <v>262</v>
      </c>
      <c r="O1485" s="25">
        <f t="shared" si="170"/>
        <v>1</v>
      </c>
      <c r="P1485" s="25">
        <f t="shared" si="169"/>
        <v>2019</v>
      </c>
      <c r="Q1485" s="25">
        <v>3</v>
      </c>
    </row>
    <row r="1486" spans="13:17" x14ac:dyDescent="0.25">
      <c r="M1486" s="38">
        <f t="shared" si="172"/>
        <v>43480</v>
      </c>
      <c r="N1486" s="25">
        <f t="shared" si="171"/>
        <v>284</v>
      </c>
      <c r="O1486" s="25">
        <f t="shared" si="170"/>
        <v>2</v>
      </c>
      <c r="P1486" s="25">
        <f t="shared" si="169"/>
        <v>2019</v>
      </c>
      <c r="Q1486" s="25">
        <v>3</v>
      </c>
    </row>
    <row r="1487" spans="13:17" x14ac:dyDescent="0.25">
      <c r="M1487" s="38">
        <f t="shared" si="172"/>
        <v>43481</v>
      </c>
      <c r="N1487" s="25">
        <f t="shared" si="171"/>
        <v>260</v>
      </c>
      <c r="O1487" s="25">
        <f t="shared" si="170"/>
        <v>3</v>
      </c>
      <c r="P1487" s="25">
        <f t="shared" si="169"/>
        <v>2019</v>
      </c>
      <c r="Q1487" s="25">
        <v>3</v>
      </c>
    </row>
    <row r="1488" spans="13:17" x14ac:dyDescent="0.25">
      <c r="M1488" s="38">
        <f t="shared" si="172"/>
        <v>43482</v>
      </c>
      <c r="N1488" s="25">
        <f t="shared" si="171"/>
        <v>262</v>
      </c>
      <c r="O1488" s="25">
        <f t="shared" si="170"/>
        <v>4</v>
      </c>
      <c r="P1488" s="25">
        <f t="shared" si="169"/>
        <v>2019</v>
      </c>
      <c r="Q1488" s="25">
        <v>3</v>
      </c>
    </row>
    <row r="1489" spans="13:17" x14ac:dyDescent="0.25">
      <c r="M1489" s="38">
        <f t="shared" si="172"/>
        <v>43483</v>
      </c>
      <c r="N1489" s="25">
        <f t="shared" si="171"/>
        <v>261</v>
      </c>
      <c r="O1489" s="25">
        <f t="shared" si="170"/>
        <v>5</v>
      </c>
      <c r="P1489" s="25">
        <f t="shared" si="169"/>
        <v>2019</v>
      </c>
      <c r="Q1489" s="25">
        <v>3</v>
      </c>
    </row>
    <row r="1490" spans="13:17" x14ac:dyDescent="0.25">
      <c r="M1490" s="38">
        <f t="shared" si="172"/>
        <v>43484</v>
      </c>
      <c r="N1490" s="25">
        <f t="shared" si="171"/>
        <v>250</v>
      </c>
      <c r="O1490" s="25">
        <f t="shared" si="170"/>
        <v>6</v>
      </c>
      <c r="P1490" s="25">
        <f t="shared" si="169"/>
        <v>2019</v>
      </c>
      <c r="Q1490" s="25">
        <v>3</v>
      </c>
    </row>
    <row r="1491" spans="13:17" x14ac:dyDescent="0.25">
      <c r="M1491" s="38">
        <f t="shared" si="172"/>
        <v>43485</v>
      </c>
      <c r="N1491" s="25">
        <f t="shared" si="171"/>
        <v>260</v>
      </c>
      <c r="O1491" s="25">
        <f t="shared" si="170"/>
        <v>7</v>
      </c>
      <c r="P1491" s="25">
        <f t="shared" si="169"/>
        <v>2019</v>
      </c>
      <c r="Q1491" s="25">
        <v>3</v>
      </c>
    </row>
    <row r="1492" spans="13:17" x14ac:dyDescent="0.25">
      <c r="M1492" s="38">
        <f t="shared" si="172"/>
        <v>43486</v>
      </c>
      <c r="N1492" s="25">
        <f t="shared" si="171"/>
        <v>255</v>
      </c>
      <c r="O1492" s="25">
        <f t="shared" si="170"/>
        <v>1</v>
      </c>
      <c r="P1492" s="25">
        <f t="shared" si="169"/>
        <v>2019</v>
      </c>
      <c r="Q1492" s="25">
        <v>4</v>
      </c>
    </row>
    <row r="1493" spans="13:17" x14ac:dyDescent="0.25">
      <c r="M1493" s="38">
        <f t="shared" si="172"/>
        <v>43487</v>
      </c>
      <c r="N1493" s="25">
        <f t="shared" si="171"/>
        <v>266</v>
      </c>
      <c r="O1493" s="25">
        <f t="shared" si="170"/>
        <v>2</v>
      </c>
      <c r="P1493" s="25">
        <f t="shared" si="169"/>
        <v>2019</v>
      </c>
      <c r="Q1493" s="25">
        <v>4</v>
      </c>
    </row>
    <row r="1494" spans="13:17" x14ac:dyDescent="0.25">
      <c r="M1494" s="38">
        <f t="shared" si="172"/>
        <v>43488</v>
      </c>
      <c r="N1494" s="25">
        <f t="shared" si="171"/>
        <v>247</v>
      </c>
      <c r="O1494" s="25">
        <f t="shared" si="170"/>
        <v>3</v>
      </c>
      <c r="P1494" s="25">
        <f t="shared" si="169"/>
        <v>2019</v>
      </c>
      <c r="Q1494" s="25">
        <v>4</v>
      </c>
    </row>
    <row r="1495" spans="13:17" x14ac:dyDescent="0.25">
      <c r="M1495" s="38">
        <f t="shared" si="172"/>
        <v>43489</v>
      </c>
      <c r="N1495" s="25">
        <f t="shared" si="171"/>
        <v>274</v>
      </c>
      <c r="O1495" s="25">
        <f t="shared" si="170"/>
        <v>4</v>
      </c>
      <c r="P1495" s="25">
        <f t="shared" si="169"/>
        <v>2019</v>
      </c>
      <c r="Q1495" s="25">
        <v>4</v>
      </c>
    </row>
    <row r="1496" spans="13:17" x14ac:dyDescent="0.25">
      <c r="M1496" s="38">
        <f t="shared" si="172"/>
        <v>43490</v>
      </c>
      <c r="N1496" s="25">
        <f t="shared" si="171"/>
        <v>263</v>
      </c>
      <c r="O1496" s="25">
        <f t="shared" si="170"/>
        <v>5</v>
      </c>
      <c r="P1496" s="25">
        <f t="shared" si="169"/>
        <v>2019</v>
      </c>
      <c r="Q1496" s="25">
        <v>4</v>
      </c>
    </row>
    <row r="1497" spans="13:17" x14ac:dyDescent="0.25">
      <c r="M1497" s="38">
        <f t="shared" si="172"/>
        <v>43491</v>
      </c>
      <c r="N1497" s="25">
        <f t="shared" si="171"/>
        <v>290</v>
      </c>
      <c r="O1497" s="25">
        <f t="shared" si="170"/>
        <v>6</v>
      </c>
      <c r="P1497" s="25">
        <f t="shared" si="169"/>
        <v>2019</v>
      </c>
      <c r="Q1497" s="25">
        <v>4</v>
      </c>
    </row>
    <row r="1498" spans="13:17" x14ac:dyDescent="0.25">
      <c r="M1498" s="38">
        <f t="shared" si="172"/>
        <v>43492</v>
      </c>
      <c r="N1498" s="25">
        <f t="shared" si="171"/>
        <v>233</v>
      </c>
      <c r="O1498" s="25">
        <f t="shared" si="170"/>
        <v>7</v>
      </c>
      <c r="P1498" s="25">
        <f t="shared" si="169"/>
        <v>2019</v>
      </c>
      <c r="Q1498" s="25">
        <v>4</v>
      </c>
    </row>
    <row r="1499" spans="13:17" x14ac:dyDescent="0.25">
      <c r="M1499" s="38">
        <f t="shared" si="172"/>
        <v>43493</v>
      </c>
      <c r="N1499" s="25">
        <f t="shared" si="171"/>
        <v>234</v>
      </c>
      <c r="O1499" s="25">
        <f t="shared" si="170"/>
        <v>1</v>
      </c>
      <c r="P1499" s="25">
        <f t="shared" si="169"/>
        <v>2019</v>
      </c>
      <c r="Q1499" s="25">
        <v>5</v>
      </c>
    </row>
    <row r="1500" spans="13:17" x14ac:dyDescent="0.25">
      <c r="M1500" s="38">
        <f t="shared" si="172"/>
        <v>43494</v>
      </c>
      <c r="N1500" s="25">
        <f t="shared" si="171"/>
        <v>253</v>
      </c>
      <c r="O1500" s="25">
        <f t="shared" si="170"/>
        <v>2</v>
      </c>
      <c r="P1500" s="25">
        <f t="shared" si="169"/>
        <v>2019</v>
      </c>
      <c r="Q1500" s="25">
        <v>5</v>
      </c>
    </row>
    <row r="1501" spans="13:17" x14ac:dyDescent="0.25">
      <c r="M1501" s="38">
        <f t="shared" si="172"/>
        <v>43495</v>
      </c>
      <c r="N1501" s="25">
        <f t="shared" si="171"/>
        <v>270</v>
      </c>
      <c r="O1501" s="25">
        <f t="shared" si="170"/>
        <v>3</v>
      </c>
      <c r="P1501" s="25">
        <f t="shared" si="169"/>
        <v>2019</v>
      </c>
      <c r="Q1501" s="25">
        <v>5</v>
      </c>
    </row>
    <row r="1502" spans="13:17" x14ac:dyDescent="0.25">
      <c r="M1502" s="38">
        <f t="shared" si="172"/>
        <v>43496</v>
      </c>
      <c r="N1502" s="25">
        <f t="shared" si="171"/>
        <v>245</v>
      </c>
      <c r="O1502" s="25">
        <f t="shared" si="170"/>
        <v>4</v>
      </c>
      <c r="P1502" s="25">
        <f t="shared" si="169"/>
        <v>2019</v>
      </c>
      <c r="Q1502" s="25">
        <v>5</v>
      </c>
    </row>
    <row r="1503" spans="13:17" x14ac:dyDescent="0.25">
      <c r="M1503" s="38">
        <f t="shared" si="172"/>
        <v>43497</v>
      </c>
      <c r="N1503" s="25">
        <f t="shared" si="171"/>
        <v>276</v>
      </c>
      <c r="O1503" s="25">
        <f t="shared" si="170"/>
        <v>5</v>
      </c>
      <c r="P1503" s="25">
        <f t="shared" si="169"/>
        <v>2019</v>
      </c>
      <c r="Q1503" s="25">
        <v>5</v>
      </c>
    </row>
    <row r="1504" spans="13:17" x14ac:dyDescent="0.25">
      <c r="M1504" s="38">
        <f t="shared" si="172"/>
        <v>43498</v>
      </c>
      <c r="N1504" s="25">
        <f t="shared" si="171"/>
        <v>244</v>
      </c>
      <c r="O1504" s="25">
        <f t="shared" si="170"/>
        <v>6</v>
      </c>
      <c r="P1504" s="25">
        <f t="shared" si="169"/>
        <v>2019</v>
      </c>
      <c r="Q1504" s="25">
        <v>5</v>
      </c>
    </row>
    <row r="1505" spans="13:17" x14ac:dyDescent="0.25">
      <c r="M1505" s="38">
        <f t="shared" si="172"/>
        <v>43499</v>
      </c>
      <c r="N1505" s="25">
        <f t="shared" si="171"/>
        <v>290</v>
      </c>
      <c r="O1505" s="25">
        <f t="shared" si="170"/>
        <v>7</v>
      </c>
      <c r="P1505" s="25">
        <f t="shared" si="169"/>
        <v>2019</v>
      </c>
      <c r="Q1505" s="25">
        <v>5</v>
      </c>
    </row>
    <row r="1506" spans="13:17" x14ac:dyDescent="0.25">
      <c r="M1506" s="38">
        <f t="shared" si="172"/>
        <v>43500</v>
      </c>
      <c r="N1506" s="25">
        <f t="shared" si="171"/>
        <v>293</v>
      </c>
      <c r="O1506" s="25">
        <f t="shared" si="170"/>
        <v>1</v>
      </c>
      <c r="P1506" s="25">
        <f t="shared" si="169"/>
        <v>2019</v>
      </c>
      <c r="Q1506" s="25">
        <v>6</v>
      </c>
    </row>
    <row r="1507" spans="13:17" x14ac:dyDescent="0.25">
      <c r="M1507" s="38">
        <f t="shared" si="172"/>
        <v>43501</v>
      </c>
      <c r="N1507" s="25">
        <f t="shared" si="171"/>
        <v>285</v>
      </c>
      <c r="O1507" s="25">
        <f t="shared" si="170"/>
        <v>2</v>
      </c>
      <c r="P1507" s="25">
        <f t="shared" si="169"/>
        <v>2019</v>
      </c>
      <c r="Q1507" s="25">
        <v>6</v>
      </c>
    </row>
    <row r="1508" spans="13:17" x14ac:dyDescent="0.25">
      <c r="M1508" s="38">
        <f t="shared" si="172"/>
        <v>43502</v>
      </c>
      <c r="N1508" s="25">
        <f t="shared" si="171"/>
        <v>250</v>
      </c>
      <c r="O1508" s="25">
        <f t="shared" si="170"/>
        <v>3</v>
      </c>
      <c r="P1508" s="25">
        <f t="shared" si="169"/>
        <v>2019</v>
      </c>
      <c r="Q1508" s="25">
        <v>6</v>
      </c>
    </row>
    <row r="1509" spans="13:17" x14ac:dyDescent="0.25">
      <c r="M1509" s="38">
        <f t="shared" si="172"/>
        <v>43503</v>
      </c>
      <c r="N1509" s="25">
        <f t="shared" si="171"/>
        <v>239</v>
      </c>
      <c r="O1509" s="25">
        <f t="shared" si="170"/>
        <v>4</v>
      </c>
      <c r="P1509" s="25">
        <f t="shared" si="169"/>
        <v>2019</v>
      </c>
      <c r="Q1509" s="25">
        <v>6</v>
      </c>
    </row>
    <row r="1510" spans="13:17" x14ac:dyDescent="0.25">
      <c r="M1510" s="38">
        <f t="shared" si="172"/>
        <v>43504</v>
      </c>
      <c r="N1510" s="25">
        <f t="shared" si="171"/>
        <v>265</v>
      </c>
      <c r="O1510" s="25">
        <f t="shared" si="170"/>
        <v>5</v>
      </c>
      <c r="P1510" s="25">
        <f t="shared" si="169"/>
        <v>2019</v>
      </c>
      <c r="Q1510" s="25">
        <v>6</v>
      </c>
    </row>
    <row r="1511" spans="13:17" x14ac:dyDescent="0.25">
      <c r="M1511" s="38">
        <f t="shared" si="172"/>
        <v>43505</v>
      </c>
      <c r="N1511" s="25">
        <f t="shared" si="171"/>
        <v>268</v>
      </c>
      <c r="O1511" s="25">
        <f t="shared" si="170"/>
        <v>6</v>
      </c>
      <c r="P1511" s="25">
        <f t="shared" si="169"/>
        <v>2019</v>
      </c>
      <c r="Q1511" s="25">
        <v>6</v>
      </c>
    </row>
    <row r="1512" spans="13:17" x14ac:dyDescent="0.25">
      <c r="M1512" s="38">
        <f t="shared" si="172"/>
        <v>43506</v>
      </c>
      <c r="N1512" s="25">
        <f t="shared" si="171"/>
        <v>282</v>
      </c>
      <c r="O1512" s="25">
        <f t="shared" si="170"/>
        <v>7</v>
      </c>
      <c r="P1512" s="25">
        <f t="shared" si="169"/>
        <v>2019</v>
      </c>
      <c r="Q1512" s="25">
        <v>6</v>
      </c>
    </row>
    <row r="1513" spans="13:17" x14ac:dyDescent="0.25">
      <c r="M1513" s="38">
        <f t="shared" si="172"/>
        <v>43507</v>
      </c>
      <c r="N1513" s="25">
        <f t="shared" si="171"/>
        <v>258</v>
      </c>
      <c r="O1513" s="25">
        <f t="shared" si="170"/>
        <v>1</v>
      </c>
      <c r="P1513" s="25">
        <f t="shared" si="169"/>
        <v>2019</v>
      </c>
      <c r="Q1513" s="25">
        <v>7</v>
      </c>
    </row>
    <row r="1514" spans="13:17" x14ac:dyDescent="0.25">
      <c r="M1514" s="38">
        <f t="shared" si="172"/>
        <v>43508</v>
      </c>
      <c r="N1514" s="25">
        <f t="shared" si="171"/>
        <v>268</v>
      </c>
      <c r="O1514" s="25">
        <f t="shared" si="170"/>
        <v>2</v>
      </c>
      <c r="P1514" s="25">
        <f t="shared" si="169"/>
        <v>2019</v>
      </c>
      <c r="Q1514" s="25">
        <v>7</v>
      </c>
    </row>
    <row r="1515" spans="13:17" x14ac:dyDescent="0.25">
      <c r="M1515" s="38">
        <f t="shared" si="172"/>
        <v>43509</v>
      </c>
      <c r="N1515" s="25">
        <f t="shared" si="171"/>
        <v>272</v>
      </c>
      <c r="O1515" s="25">
        <f t="shared" si="170"/>
        <v>3</v>
      </c>
      <c r="P1515" s="25">
        <f t="shared" si="169"/>
        <v>2019</v>
      </c>
      <c r="Q1515" s="25">
        <v>7</v>
      </c>
    </row>
    <row r="1516" spans="13:17" x14ac:dyDescent="0.25">
      <c r="M1516" s="38">
        <f t="shared" si="172"/>
        <v>43510</v>
      </c>
      <c r="N1516" s="25">
        <f t="shared" si="171"/>
        <v>263</v>
      </c>
      <c r="O1516" s="25">
        <f t="shared" si="170"/>
        <v>4</v>
      </c>
      <c r="P1516" s="25">
        <f t="shared" si="169"/>
        <v>2019</v>
      </c>
      <c r="Q1516" s="25">
        <v>7</v>
      </c>
    </row>
    <row r="1517" spans="13:17" x14ac:dyDescent="0.25">
      <c r="M1517" s="38">
        <f t="shared" si="172"/>
        <v>43511</v>
      </c>
      <c r="N1517" s="25">
        <f t="shared" si="171"/>
        <v>222</v>
      </c>
      <c r="O1517" s="25">
        <f t="shared" si="170"/>
        <v>5</v>
      </c>
      <c r="P1517" s="25">
        <f t="shared" si="169"/>
        <v>2019</v>
      </c>
      <c r="Q1517" s="25">
        <v>7</v>
      </c>
    </row>
    <row r="1518" spans="13:17" x14ac:dyDescent="0.25">
      <c r="M1518" s="38">
        <f t="shared" si="172"/>
        <v>43512</v>
      </c>
      <c r="N1518" s="25">
        <f t="shared" si="171"/>
        <v>253</v>
      </c>
      <c r="O1518" s="25">
        <f t="shared" si="170"/>
        <v>6</v>
      </c>
      <c r="P1518" s="25">
        <f t="shared" si="169"/>
        <v>2019</v>
      </c>
      <c r="Q1518" s="25">
        <v>7</v>
      </c>
    </row>
    <row r="1519" spans="13:17" x14ac:dyDescent="0.25">
      <c r="M1519" s="38">
        <f t="shared" si="172"/>
        <v>43513</v>
      </c>
      <c r="N1519" s="25">
        <f t="shared" si="171"/>
        <v>228</v>
      </c>
      <c r="O1519" s="25">
        <f t="shared" si="170"/>
        <v>7</v>
      </c>
      <c r="P1519" s="25">
        <f t="shared" si="169"/>
        <v>2019</v>
      </c>
      <c r="Q1519" s="25">
        <v>7</v>
      </c>
    </row>
    <row r="1520" spans="13:17" x14ac:dyDescent="0.25">
      <c r="M1520" s="38">
        <f t="shared" si="172"/>
        <v>43514</v>
      </c>
      <c r="N1520" s="25">
        <f t="shared" si="171"/>
        <v>248</v>
      </c>
      <c r="O1520" s="25">
        <f t="shared" si="170"/>
        <v>1</v>
      </c>
      <c r="P1520" s="25">
        <f t="shared" si="169"/>
        <v>2019</v>
      </c>
      <c r="Q1520" s="25">
        <v>8</v>
      </c>
    </row>
    <row r="1521" spans="13:17" x14ac:dyDescent="0.25">
      <c r="M1521" s="38">
        <f t="shared" si="172"/>
        <v>43515</v>
      </c>
      <c r="N1521" s="25">
        <f t="shared" si="171"/>
        <v>293</v>
      </c>
      <c r="O1521" s="25">
        <f t="shared" si="170"/>
        <v>2</v>
      </c>
      <c r="P1521" s="25">
        <f t="shared" si="169"/>
        <v>2019</v>
      </c>
      <c r="Q1521" s="25">
        <v>8</v>
      </c>
    </row>
    <row r="1522" spans="13:17" x14ac:dyDescent="0.25">
      <c r="M1522" s="38">
        <f t="shared" si="172"/>
        <v>43516</v>
      </c>
      <c r="N1522" s="25">
        <f t="shared" si="171"/>
        <v>261</v>
      </c>
      <c r="O1522" s="25">
        <f t="shared" si="170"/>
        <v>3</v>
      </c>
      <c r="P1522" s="25">
        <f t="shared" si="169"/>
        <v>2019</v>
      </c>
      <c r="Q1522" s="25">
        <v>8</v>
      </c>
    </row>
    <row r="1523" spans="13:17" x14ac:dyDescent="0.25">
      <c r="M1523" s="38">
        <f t="shared" si="172"/>
        <v>43517</v>
      </c>
      <c r="N1523" s="25">
        <f t="shared" si="171"/>
        <v>265</v>
      </c>
      <c r="O1523" s="25">
        <f t="shared" si="170"/>
        <v>4</v>
      </c>
      <c r="P1523" s="25">
        <f t="shared" si="169"/>
        <v>2019</v>
      </c>
      <c r="Q1523" s="25">
        <v>8</v>
      </c>
    </row>
    <row r="1524" spans="13:17" x14ac:dyDescent="0.25">
      <c r="M1524" s="38">
        <f t="shared" si="172"/>
        <v>43518</v>
      </c>
      <c r="N1524" s="25">
        <f t="shared" si="171"/>
        <v>273</v>
      </c>
      <c r="O1524" s="25">
        <f t="shared" si="170"/>
        <v>5</v>
      </c>
      <c r="P1524" s="25">
        <f t="shared" si="169"/>
        <v>2019</v>
      </c>
      <c r="Q1524" s="25">
        <v>8</v>
      </c>
    </row>
    <row r="1525" spans="13:17" x14ac:dyDescent="0.25">
      <c r="M1525" s="38">
        <f t="shared" si="172"/>
        <v>43519</v>
      </c>
      <c r="N1525" s="25">
        <f t="shared" si="171"/>
        <v>242</v>
      </c>
      <c r="O1525" s="25">
        <f t="shared" si="170"/>
        <v>6</v>
      </c>
      <c r="P1525" s="25">
        <f t="shared" si="169"/>
        <v>2019</v>
      </c>
      <c r="Q1525" s="25">
        <v>8</v>
      </c>
    </row>
    <row r="1526" spans="13:17" x14ac:dyDescent="0.25">
      <c r="M1526" s="38">
        <f t="shared" si="172"/>
        <v>43520</v>
      </c>
      <c r="N1526" s="25">
        <f t="shared" si="171"/>
        <v>238</v>
      </c>
      <c r="O1526" s="25">
        <f t="shared" si="170"/>
        <v>7</v>
      </c>
      <c r="P1526" s="25">
        <f t="shared" si="169"/>
        <v>2019</v>
      </c>
      <c r="Q1526" s="25">
        <v>8</v>
      </c>
    </row>
    <row r="1527" spans="13:17" x14ac:dyDescent="0.25">
      <c r="M1527" s="38">
        <f t="shared" si="172"/>
        <v>43521</v>
      </c>
      <c r="N1527" s="25">
        <f t="shared" si="171"/>
        <v>278</v>
      </c>
      <c r="O1527" s="25">
        <f t="shared" si="170"/>
        <v>1</v>
      </c>
      <c r="P1527" s="25">
        <f t="shared" si="169"/>
        <v>2019</v>
      </c>
      <c r="Q1527" s="25">
        <v>9</v>
      </c>
    </row>
    <row r="1528" spans="13:17" x14ac:dyDescent="0.25">
      <c r="M1528" s="38">
        <f t="shared" si="172"/>
        <v>43522</v>
      </c>
      <c r="N1528" s="25">
        <f t="shared" si="171"/>
        <v>241</v>
      </c>
      <c r="O1528" s="25">
        <f t="shared" si="170"/>
        <v>2</v>
      </c>
      <c r="P1528" s="25">
        <f t="shared" si="169"/>
        <v>2019</v>
      </c>
      <c r="Q1528" s="25">
        <v>9</v>
      </c>
    </row>
    <row r="1529" spans="13:17" x14ac:dyDescent="0.25">
      <c r="M1529" s="38">
        <f t="shared" si="172"/>
        <v>43523</v>
      </c>
      <c r="N1529" s="25">
        <f t="shared" si="171"/>
        <v>241</v>
      </c>
      <c r="O1529" s="25">
        <f t="shared" si="170"/>
        <v>3</v>
      </c>
      <c r="P1529" s="25">
        <f t="shared" si="169"/>
        <v>2019</v>
      </c>
      <c r="Q1529" s="25">
        <v>9</v>
      </c>
    </row>
    <row r="1530" spans="13:17" x14ac:dyDescent="0.25">
      <c r="M1530" s="38">
        <f t="shared" si="172"/>
        <v>43524</v>
      </c>
      <c r="N1530" s="25">
        <f t="shared" si="171"/>
        <v>258</v>
      </c>
      <c r="O1530" s="25">
        <f t="shared" si="170"/>
        <v>4</v>
      </c>
      <c r="P1530" s="25">
        <f t="shared" si="169"/>
        <v>2019</v>
      </c>
      <c r="Q1530" s="25">
        <v>9</v>
      </c>
    </row>
    <row r="1531" spans="13:17" x14ac:dyDescent="0.25">
      <c r="M1531" s="38">
        <f t="shared" si="172"/>
        <v>43525</v>
      </c>
      <c r="N1531" s="25">
        <f t="shared" si="171"/>
        <v>268</v>
      </c>
      <c r="O1531" s="25">
        <f t="shared" si="170"/>
        <v>5</v>
      </c>
      <c r="P1531" s="25">
        <f t="shared" si="169"/>
        <v>2019</v>
      </c>
      <c r="Q1531" s="25">
        <v>9</v>
      </c>
    </row>
    <row r="1532" spans="13:17" x14ac:dyDescent="0.25">
      <c r="M1532" s="38">
        <f t="shared" si="172"/>
        <v>43526</v>
      </c>
      <c r="N1532" s="25">
        <f t="shared" si="171"/>
        <v>262</v>
      </c>
      <c r="O1532" s="25">
        <f t="shared" si="170"/>
        <v>6</v>
      </c>
      <c r="P1532" s="25">
        <f t="shared" si="169"/>
        <v>2019</v>
      </c>
      <c r="Q1532" s="25">
        <v>9</v>
      </c>
    </row>
    <row r="1533" spans="13:17" x14ac:dyDescent="0.25">
      <c r="M1533" s="38">
        <f t="shared" si="172"/>
        <v>43527</v>
      </c>
      <c r="N1533" s="25">
        <f t="shared" si="171"/>
        <v>224</v>
      </c>
      <c r="O1533" s="25">
        <f t="shared" si="170"/>
        <v>7</v>
      </c>
      <c r="P1533" s="25">
        <f t="shared" si="169"/>
        <v>2019</v>
      </c>
      <c r="Q1533" s="25">
        <v>9</v>
      </c>
    </row>
    <row r="1534" spans="13:17" x14ac:dyDescent="0.25">
      <c r="M1534" s="38">
        <f t="shared" si="172"/>
        <v>43528</v>
      </c>
      <c r="N1534" s="25">
        <f t="shared" si="171"/>
        <v>253</v>
      </c>
      <c r="O1534" s="25">
        <f t="shared" si="170"/>
        <v>1</v>
      </c>
      <c r="P1534" s="25">
        <f t="shared" si="169"/>
        <v>2019</v>
      </c>
      <c r="Q1534" s="25">
        <v>10</v>
      </c>
    </row>
    <row r="1535" spans="13:17" x14ac:dyDescent="0.25">
      <c r="M1535" s="38">
        <f t="shared" si="172"/>
        <v>43529</v>
      </c>
      <c r="N1535" s="25">
        <f t="shared" si="171"/>
        <v>254</v>
      </c>
      <c r="O1535" s="25">
        <f t="shared" si="170"/>
        <v>2</v>
      </c>
      <c r="P1535" s="25">
        <f t="shared" si="169"/>
        <v>2019</v>
      </c>
      <c r="Q1535" s="25">
        <v>10</v>
      </c>
    </row>
    <row r="1536" spans="13:17" x14ac:dyDescent="0.25">
      <c r="M1536" s="38">
        <f t="shared" si="172"/>
        <v>43530</v>
      </c>
      <c r="N1536" s="25">
        <f t="shared" si="171"/>
        <v>250</v>
      </c>
      <c r="O1536" s="25">
        <f t="shared" si="170"/>
        <v>3</v>
      </c>
      <c r="P1536" s="25">
        <f t="shared" si="169"/>
        <v>2019</v>
      </c>
      <c r="Q1536" s="25">
        <v>10</v>
      </c>
    </row>
    <row r="1537" spans="13:17" x14ac:dyDescent="0.25">
      <c r="M1537" s="38">
        <f t="shared" si="172"/>
        <v>43531</v>
      </c>
      <c r="N1537" s="25">
        <f t="shared" si="171"/>
        <v>240</v>
      </c>
      <c r="O1537" s="25">
        <f t="shared" si="170"/>
        <v>4</v>
      </c>
      <c r="P1537" s="25">
        <f t="shared" si="169"/>
        <v>2019</v>
      </c>
      <c r="Q1537" s="25">
        <v>10</v>
      </c>
    </row>
    <row r="1538" spans="13:17" x14ac:dyDescent="0.25">
      <c r="M1538" s="38">
        <f t="shared" si="172"/>
        <v>43532</v>
      </c>
      <c r="N1538" s="25">
        <f t="shared" si="171"/>
        <v>215</v>
      </c>
      <c r="O1538" s="25">
        <f t="shared" si="170"/>
        <v>5</v>
      </c>
      <c r="P1538" s="25">
        <f t="shared" si="169"/>
        <v>2019</v>
      </c>
      <c r="Q1538" s="25">
        <v>10</v>
      </c>
    </row>
    <row r="1539" spans="13:17" x14ac:dyDescent="0.25">
      <c r="M1539" s="38">
        <f t="shared" si="172"/>
        <v>43533</v>
      </c>
      <c r="N1539" s="25">
        <f t="shared" si="171"/>
        <v>238</v>
      </c>
      <c r="O1539" s="25">
        <f t="shared" si="170"/>
        <v>6</v>
      </c>
      <c r="P1539" s="25">
        <f t="shared" si="169"/>
        <v>2019</v>
      </c>
      <c r="Q1539" s="25">
        <v>10</v>
      </c>
    </row>
    <row r="1540" spans="13:17" x14ac:dyDescent="0.25">
      <c r="M1540" s="38">
        <f t="shared" si="172"/>
        <v>43534</v>
      </c>
      <c r="N1540" s="25">
        <f t="shared" si="171"/>
        <v>240</v>
      </c>
      <c r="O1540" s="25">
        <f t="shared" si="170"/>
        <v>7</v>
      </c>
      <c r="P1540" s="25">
        <f t="shared" si="169"/>
        <v>2019</v>
      </c>
      <c r="Q1540" s="25">
        <v>10</v>
      </c>
    </row>
    <row r="1541" spans="13:17" x14ac:dyDescent="0.25">
      <c r="M1541" s="38">
        <f t="shared" si="172"/>
        <v>43535</v>
      </c>
      <c r="N1541" s="25">
        <f t="shared" si="171"/>
        <v>251</v>
      </c>
      <c r="O1541" s="25">
        <f t="shared" si="170"/>
        <v>1</v>
      </c>
      <c r="P1541" s="25">
        <f t="shared" si="169"/>
        <v>2019</v>
      </c>
      <c r="Q1541" s="25">
        <v>11</v>
      </c>
    </row>
    <row r="1542" spans="13:17" x14ac:dyDescent="0.25">
      <c r="M1542" s="38">
        <f t="shared" si="172"/>
        <v>43536</v>
      </c>
      <c r="N1542" s="25">
        <f t="shared" si="171"/>
        <v>266</v>
      </c>
      <c r="O1542" s="25">
        <f t="shared" si="170"/>
        <v>2</v>
      </c>
      <c r="P1542" s="25">
        <f t="shared" si="169"/>
        <v>2019</v>
      </c>
      <c r="Q1542" s="25">
        <v>11</v>
      </c>
    </row>
    <row r="1543" spans="13:17" x14ac:dyDescent="0.25">
      <c r="M1543" s="38">
        <f t="shared" si="172"/>
        <v>43537</v>
      </c>
      <c r="N1543" s="25">
        <f t="shared" si="171"/>
        <v>257</v>
      </c>
      <c r="O1543" s="25">
        <f t="shared" si="170"/>
        <v>3</v>
      </c>
      <c r="P1543" s="25">
        <f t="shared" si="169"/>
        <v>2019</v>
      </c>
      <c r="Q1543" s="25">
        <v>11</v>
      </c>
    </row>
    <row r="1544" spans="13:17" x14ac:dyDescent="0.25">
      <c r="M1544" s="38">
        <f t="shared" si="172"/>
        <v>43538</v>
      </c>
      <c r="N1544" s="25">
        <f t="shared" si="171"/>
        <v>260</v>
      </c>
      <c r="O1544" s="25">
        <f t="shared" si="170"/>
        <v>4</v>
      </c>
      <c r="P1544" s="25">
        <f t="shared" si="169"/>
        <v>2019</v>
      </c>
      <c r="Q1544" s="25">
        <v>11</v>
      </c>
    </row>
    <row r="1545" spans="13:17" x14ac:dyDescent="0.25">
      <c r="M1545" s="38">
        <f t="shared" si="172"/>
        <v>43539</v>
      </c>
      <c r="N1545" s="25">
        <f t="shared" si="171"/>
        <v>294</v>
      </c>
      <c r="O1545" s="25">
        <f t="shared" si="170"/>
        <v>5</v>
      </c>
      <c r="P1545" s="25">
        <f t="shared" ref="P1545:P1608" si="173">IF(O1545=1,YEAR($M1548),P1544)</f>
        <v>2019</v>
      </c>
      <c r="Q1545" s="25">
        <v>11</v>
      </c>
    </row>
    <row r="1546" spans="13:17" x14ac:dyDescent="0.25">
      <c r="M1546" s="38">
        <f t="shared" si="172"/>
        <v>43540</v>
      </c>
      <c r="N1546" s="25">
        <f t="shared" si="171"/>
        <v>240</v>
      </c>
      <c r="O1546" s="25">
        <f t="shared" ref="O1546:O1609" si="174">MOD(O1545,7)+1</f>
        <v>6</v>
      </c>
      <c r="P1546" s="25">
        <f t="shared" si="173"/>
        <v>2019</v>
      </c>
      <c r="Q1546" s="25">
        <v>11</v>
      </c>
    </row>
    <row r="1547" spans="13:17" x14ac:dyDescent="0.25">
      <c r="M1547" s="38">
        <f t="shared" si="172"/>
        <v>43541</v>
      </c>
      <c r="N1547" s="25">
        <f t="shared" ref="N1547:N1610" si="175">VLOOKUP(DATE(2020,MONTH($M1547),DAY($M1547)),$A$8:$K$374,YEAR($M1547)-2010,FALSE)</f>
        <v>261</v>
      </c>
      <c r="O1547" s="25">
        <f t="shared" si="174"/>
        <v>7</v>
      </c>
      <c r="P1547" s="25">
        <f t="shared" si="173"/>
        <v>2019</v>
      </c>
      <c r="Q1547" s="25">
        <v>11</v>
      </c>
    </row>
    <row r="1548" spans="13:17" x14ac:dyDescent="0.25">
      <c r="M1548" s="38">
        <f t="shared" si="172"/>
        <v>43542</v>
      </c>
      <c r="N1548" s="25">
        <f t="shared" si="175"/>
        <v>225</v>
      </c>
      <c r="O1548" s="25">
        <f t="shared" si="174"/>
        <v>1</v>
      </c>
      <c r="P1548" s="25">
        <f t="shared" si="173"/>
        <v>2019</v>
      </c>
      <c r="Q1548" s="25">
        <v>12</v>
      </c>
    </row>
    <row r="1549" spans="13:17" x14ac:dyDescent="0.25">
      <c r="M1549" s="38">
        <f t="shared" ref="M1549:M1612" si="176">M1548+1</f>
        <v>43543</v>
      </c>
      <c r="N1549" s="25">
        <f t="shared" si="175"/>
        <v>255</v>
      </c>
      <c r="O1549" s="25">
        <f t="shared" si="174"/>
        <v>2</v>
      </c>
      <c r="P1549" s="25">
        <f t="shared" si="173"/>
        <v>2019</v>
      </c>
      <c r="Q1549" s="25">
        <v>12</v>
      </c>
    </row>
    <row r="1550" spans="13:17" x14ac:dyDescent="0.25">
      <c r="M1550" s="38">
        <f t="shared" si="176"/>
        <v>43544</v>
      </c>
      <c r="N1550" s="25">
        <f t="shared" si="175"/>
        <v>226</v>
      </c>
      <c r="O1550" s="25">
        <f t="shared" si="174"/>
        <v>3</v>
      </c>
      <c r="P1550" s="25">
        <f t="shared" si="173"/>
        <v>2019</v>
      </c>
      <c r="Q1550" s="25">
        <v>12</v>
      </c>
    </row>
    <row r="1551" spans="13:17" x14ac:dyDescent="0.25">
      <c r="M1551" s="38">
        <f t="shared" si="176"/>
        <v>43545</v>
      </c>
      <c r="N1551" s="25">
        <f t="shared" si="175"/>
        <v>228</v>
      </c>
      <c r="O1551" s="25">
        <f t="shared" si="174"/>
        <v>4</v>
      </c>
      <c r="P1551" s="25">
        <f t="shared" si="173"/>
        <v>2019</v>
      </c>
      <c r="Q1551" s="25">
        <v>12</v>
      </c>
    </row>
    <row r="1552" spans="13:17" x14ac:dyDescent="0.25">
      <c r="M1552" s="38">
        <f t="shared" si="176"/>
        <v>43546</v>
      </c>
      <c r="N1552" s="25">
        <f t="shared" si="175"/>
        <v>237</v>
      </c>
      <c r="O1552" s="25">
        <f t="shared" si="174"/>
        <v>5</v>
      </c>
      <c r="P1552" s="25">
        <f t="shared" si="173"/>
        <v>2019</v>
      </c>
      <c r="Q1552" s="25">
        <v>12</v>
      </c>
    </row>
    <row r="1553" spans="13:17" x14ac:dyDescent="0.25">
      <c r="M1553" s="38">
        <f t="shared" si="176"/>
        <v>43547</v>
      </c>
      <c r="N1553" s="25">
        <f t="shared" si="175"/>
        <v>226</v>
      </c>
      <c r="O1553" s="25">
        <f t="shared" si="174"/>
        <v>6</v>
      </c>
      <c r="P1553" s="25">
        <f t="shared" si="173"/>
        <v>2019</v>
      </c>
      <c r="Q1553" s="25">
        <v>12</v>
      </c>
    </row>
    <row r="1554" spans="13:17" x14ac:dyDescent="0.25">
      <c r="M1554" s="38">
        <f t="shared" si="176"/>
        <v>43548</v>
      </c>
      <c r="N1554" s="25">
        <f t="shared" si="175"/>
        <v>235</v>
      </c>
      <c r="O1554" s="25">
        <f t="shared" si="174"/>
        <v>7</v>
      </c>
      <c r="P1554" s="25">
        <f t="shared" si="173"/>
        <v>2019</v>
      </c>
      <c r="Q1554" s="25">
        <v>12</v>
      </c>
    </row>
    <row r="1555" spans="13:17" x14ac:dyDescent="0.25">
      <c r="M1555" s="38">
        <f t="shared" si="176"/>
        <v>43549</v>
      </c>
      <c r="N1555" s="25">
        <f t="shared" si="175"/>
        <v>237</v>
      </c>
      <c r="O1555" s="25">
        <f t="shared" si="174"/>
        <v>1</v>
      </c>
      <c r="P1555" s="25">
        <f t="shared" si="173"/>
        <v>2019</v>
      </c>
      <c r="Q1555" s="25">
        <v>13</v>
      </c>
    </row>
    <row r="1556" spans="13:17" x14ac:dyDescent="0.25">
      <c r="M1556" s="38">
        <f t="shared" si="176"/>
        <v>43550</v>
      </c>
      <c r="N1556" s="25">
        <f t="shared" si="175"/>
        <v>265</v>
      </c>
      <c r="O1556" s="25">
        <f t="shared" si="174"/>
        <v>2</v>
      </c>
      <c r="P1556" s="25">
        <f t="shared" si="173"/>
        <v>2019</v>
      </c>
      <c r="Q1556" s="25">
        <v>13</v>
      </c>
    </row>
    <row r="1557" spans="13:17" x14ac:dyDescent="0.25">
      <c r="M1557" s="38">
        <f t="shared" si="176"/>
        <v>43551</v>
      </c>
      <c r="N1557" s="25">
        <f t="shared" si="175"/>
        <v>213</v>
      </c>
      <c r="O1557" s="25">
        <f t="shared" si="174"/>
        <v>3</v>
      </c>
      <c r="P1557" s="25">
        <f t="shared" si="173"/>
        <v>2019</v>
      </c>
      <c r="Q1557" s="25">
        <v>13</v>
      </c>
    </row>
    <row r="1558" spans="13:17" x14ac:dyDescent="0.25">
      <c r="M1558" s="38">
        <f t="shared" si="176"/>
        <v>43552</v>
      </c>
      <c r="N1558" s="25">
        <f t="shared" si="175"/>
        <v>211</v>
      </c>
      <c r="O1558" s="25">
        <f t="shared" si="174"/>
        <v>4</v>
      </c>
      <c r="P1558" s="25">
        <f t="shared" si="173"/>
        <v>2019</v>
      </c>
      <c r="Q1558" s="25">
        <v>13</v>
      </c>
    </row>
    <row r="1559" spans="13:17" x14ac:dyDescent="0.25">
      <c r="M1559" s="38">
        <f t="shared" si="176"/>
        <v>43553</v>
      </c>
      <c r="N1559" s="25">
        <f t="shared" si="175"/>
        <v>251</v>
      </c>
      <c r="O1559" s="25">
        <f t="shared" si="174"/>
        <v>5</v>
      </c>
      <c r="P1559" s="25">
        <f t="shared" si="173"/>
        <v>2019</v>
      </c>
      <c r="Q1559" s="25">
        <v>13</v>
      </c>
    </row>
    <row r="1560" spans="13:17" x14ac:dyDescent="0.25">
      <c r="M1560" s="38">
        <f t="shared" si="176"/>
        <v>43554</v>
      </c>
      <c r="N1560" s="25">
        <f t="shared" si="175"/>
        <v>252</v>
      </c>
      <c r="O1560" s="25">
        <f t="shared" si="174"/>
        <v>6</v>
      </c>
      <c r="P1560" s="25">
        <f t="shared" si="173"/>
        <v>2019</v>
      </c>
      <c r="Q1560" s="25">
        <v>13</v>
      </c>
    </row>
    <row r="1561" spans="13:17" x14ac:dyDescent="0.25">
      <c r="M1561" s="38">
        <f t="shared" si="176"/>
        <v>43555</v>
      </c>
      <c r="N1561" s="25">
        <f t="shared" si="175"/>
        <v>236</v>
      </c>
      <c r="O1561" s="25">
        <f t="shared" si="174"/>
        <v>7</v>
      </c>
      <c r="P1561" s="25">
        <f t="shared" si="173"/>
        <v>2019</v>
      </c>
      <c r="Q1561" s="25">
        <v>13</v>
      </c>
    </row>
    <row r="1562" spans="13:17" x14ac:dyDescent="0.25">
      <c r="M1562" s="38">
        <f t="shared" si="176"/>
        <v>43556</v>
      </c>
      <c r="N1562" s="25">
        <f t="shared" si="175"/>
        <v>227</v>
      </c>
      <c r="O1562" s="25">
        <f t="shared" si="174"/>
        <v>1</v>
      </c>
      <c r="P1562" s="25">
        <f t="shared" si="173"/>
        <v>2019</v>
      </c>
      <c r="Q1562" s="25">
        <v>14</v>
      </c>
    </row>
    <row r="1563" spans="13:17" x14ac:dyDescent="0.25">
      <c r="M1563" s="38">
        <f t="shared" si="176"/>
        <v>43557</v>
      </c>
      <c r="N1563" s="25">
        <f t="shared" si="175"/>
        <v>238</v>
      </c>
      <c r="O1563" s="25">
        <f t="shared" si="174"/>
        <v>2</v>
      </c>
      <c r="P1563" s="25">
        <f t="shared" si="173"/>
        <v>2019</v>
      </c>
      <c r="Q1563" s="25">
        <v>14</v>
      </c>
    </row>
    <row r="1564" spans="13:17" x14ac:dyDescent="0.25">
      <c r="M1564" s="38">
        <f t="shared" si="176"/>
        <v>43558</v>
      </c>
      <c r="N1564" s="25">
        <f t="shared" si="175"/>
        <v>247</v>
      </c>
      <c r="O1564" s="25">
        <f t="shared" si="174"/>
        <v>3</v>
      </c>
      <c r="P1564" s="25">
        <f t="shared" si="173"/>
        <v>2019</v>
      </c>
      <c r="Q1564" s="25">
        <v>14</v>
      </c>
    </row>
    <row r="1565" spans="13:17" x14ac:dyDescent="0.25">
      <c r="M1565" s="38">
        <f t="shared" si="176"/>
        <v>43559</v>
      </c>
      <c r="N1565" s="25">
        <f t="shared" si="175"/>
        <v>253</v>
      </c>
      <c r="O1565" s="25">
        <f t="shared" si="174"/>
        <v>4</v>
      </c>
      <c r="P1565" s="25">
        <f t="shared" si="173"/>
        <v>2019</v>
      </c>
      <c r="Q1565" s="25">
        <v>14</v>
      </c>
    </row>
    <row r="1566" spans="13:17" x14ac:dyDescent="0.25">
      <c r="M1566" s="38">
        <f t="shared" si="176"/>
        <v>43560</v>
      </c>
      <c r="N1566" s="25">
        <f t="shared" si="175"/>
        <v>259</v>
      </c>
      <c r="O1566" s="25">
        <f t="shared" si="174"/>
        <v>5</v>
      </c>
      <c r="P1566" s="25">
        <f t="shared" si="173"/>
        <v>2019</v>
      </c>
      <c r="Q1566" s="25">
        <v>14</v>
      </c>
    </row>
    <row r="1567" spans="13:17" x14ac:dyDescent="0.25">
      <c r="M1567" s="38">
        <f t="shared" si="176"/>
        <v>43561</v>
      </c>
      <c r="N1567" s="25">
        <f t="shared" si="175"/>
        <v>220</v>
      </c>
      <c r="O1567" s="25">
        <f t="shared" si="174"/>
        <v>6</v>
      </c>
      <c r="P1567" s="25">
        <f t="shared" si="173"/>
        <v>2019</v>
      </c>
      <c r="Q1567" s="25">
        <v>14</v>
      </c>
    </row>
    <row r="1568" spans="13:17" x14ac:dyDescent="0.25">
      <c r="M1568" s="38">
        <f t="shared" si="176"/>
        <v>43562</v>
      </c>
      <c r="N1568" s="25">
        <f t="shared" si="175"/>
        <v>254</v>
      </c>
      <c r="O1568" s="25">
        <f t="shared" si="174"/>
        <v>7</v>
      </c>
      <c r="P1568" s="25">
        <f t="shared" si="173"/>
        <v>2019</v>
      </c>
      <c r="Q1568" s="25">
        <v>14</v>
      </c>
    </row>
    <row r="1569" spans="13:17" x14ac:dyDescent="0.25">
      <c r="M1569" s="38">
        <f t="shared" si="176"/>
        <v>43563</v>
      </c>
      <c r="N1569" s="25">
        <f t="shared" si="175"/>
        <v>235</v>
      </c>
      <c r="O1569" s="25">
        <f t="shared" si="174"/>
        <v>1</v>
      </c>
      <c r="P1569" s="25">
        <f t="shared" si="173"/>
        <v>2019</v>
      </c>
      <c r="Q1569" s="25">
        <v>15</v>
      </c>
    </row>
    <row r="1570" spans="13:17" x14ac:dyDescent="0.25">
      <c r="M1570" s="38">
        <f t="shared" si="176"/>
        <v>43564</v>
      </c>
      <c r="N1570" s="25">
        <f t="shared" si="175"/>
        <v>211</v>
      </c>
      <c r="O1570" s="25">
        <f t="shared" si="174"/>
        <v>2</v>
      </c>
      <c r="P1570" s="25">
        <f t="shared" si="173"/>
        <v>2019</v>
      </c>
      <c r="Q1570" s="25">
        <v>15</v>
      </c>
    </row>
    <row r="1571" spans="13:17" x14ac:dyDescent="0.25">
      <c r="M1571" s="38">
        <f t="shared" si="176"/>
        <v>43565</v>
      </c>
      <c r="N1571" s="25">
        <f t="shared" si="175"/>
        <v>227</v>
      </c>
      <c r="O1571" s="25">
        <f t="shared" si="174"/>
        <v>3</v>
      </c>
      <c r="P1571" s="25">
        <f t="shared" si="173"/>
        <v>2019</v>
      </c>
      <c r="Q1571" s="25">
        <v>15</v>
      </c>
    </row>
    <row r="1572" spans="13:17" x14ac:dyDescent="0.25">
      <c r="M1572" s="38">
        <f t="shared" si="176"/>
        <v>43566</v>
      </c>
      <c r="N1572" s="25">
        <f t="shared" si="175"/>
        <v>226</v>
      </c>
      <c r="O1572" s="25">
        <f t="shared" si="174"/>
        <v>4</v>
      </c>
      <c r="P1572" s="25">
        <f t="shared" si="173"/>
        <v>2019</v>
      </c>
      <c r="Q1572" s="25">
        <v>15</v>
      </c>
    </row>
    <row r="1573" spans="13:17" x14ac:dyDescent="0.25">
      <c r="M1573" s="38">
        <f t="shared" si="176"/>
        <v>43567</v>
      </c>
      <c r="N1573" s="25">
        <f t="shared" si="175"/>
        <v>235</v>
      </c>
      <c r="O1573" s="25">
        <f t="shared" si="174"/>
        <v>5</v>
      </c>
      <c r="P1573" s="25">
        <f t="shared" si="173"/>
        <v>2019</v>
      </c>
      <c r="Q1573" s="25">
        <v>15</v>
      </c>
    </row>
    <row r="1574" spans="13:17" x14ac:dyDescent="0.25">
      <c r="M1574" s="38">
        <f t="shared" si="176"/>
        <v>43568</v>
      </c>
      <c r="N1574" s="25">
        <f t="shared" si="175"/>
        <v>255</v>
      </c>
      <c r="O1574" s="25">
        <f t="shared" si="174"/>
        <v>6</v>
      </c>
      <c r="P1574" s="25">
        <f t="shared" si="173"/>
        <v>2019</v>
      </c>
      <c r="Q1574" s="25">
        <v>15</v>
      </c>
    </row>
    <row r="1575" spans="13:17" x14ac:dyDescent="0.25">
      <c r="M1575" s="38">
        <f t="shared" si="176"/>
        <v>43569</v>
      </c>
      <c r="N1575" s="25">
        <f t="shared" si="175"/>
        <v>223</v>
      </c>
      <c r="O1575" s="25">
        <f t="shared" si="174"/>
        <v>7</v>
      </c>
      <c r="P1575" s="25">
        <f t="shared" si="173"/>
        <v>2019</v>
      </c>
      <c r="Q1575" s="25">
        <v>15</v>
      </c>
    </row>
    <row r="1576" spans="13:17" x14ac:dyDescent="0.25">
      <c r="M1576" s="38">
        <f t="shared" si="176"/>
        <v>43570</v>
      </c>
      <c r="N1576" s="25">
        <f t="shared" si="175"/>
        <v>256</v>
      </c>
      <c r="O1576" s="25">
        <f t="shared" si="174"/>
        <v>1</v>
      </c>
      <c r="P1576" s="25">
        <f t="shared" si="173"/>
        <v>2019</v>
      </c>
      <c r="Q1576" s="25">
        <v>16</v>
      </c>
    </row>
    <row r="1577" spans="13:17" x14ac:dyDescent="0.25">
      <c r="M1577" s="38">
        <f t="shared" si="176"/>
        <v>43571</v>
      </c>
      <c r="N1577" s="25">
        <f t="shared" si="175"/>
        <v>240</v>
      </c>
      <c r="O1577" s="25">
        <f t="shared" si="174"/>
        <v>2</v>
      </c>
      <c r="P1577" s="25">
        <f t="shared" si="173"/>
        <v>2019</v>
      </c>
      <c r="Q1577" s="25">
        <v>16</v>
      </c>
    </row>
    <row r="1578" spans="13:17" x14ac:dyDescent="0.25">
      <c r="M1578" s="38">
        <f t="shared" si="176"/>
        <v>43572</v>
      </c>
      <c r="N1578" s="25">
        <f t="shared" si="175"/>
        <v>249</v>
      </c>
      <c r="O1578" s="25">
        <f t="shared" si="174"/>
        <v>3</v>
      </c>
      <c r="P1578" s="25">
        <f t="shared" si="173"/>
        <v>2019</v>
      </c>
      <c r="Q1578" s="25">
        <v>16</v>
      </c>
    </row>
    <row r="1579" spans="13:17" x14ac:dyDescent="0.25">
      <c r="M1579" s="38">
        <f t="shared" si="176"/>
        <v>43573</v>
      </c>
      <c r="N1579" s="25">
        <f t="shared" si="175"/>
        <v>231</v>
      </c>
      <c r="O1579" s="25">
        <f t="shared" si="174"/>
        <v>4</v>
      </c>
      <c r="P1579" s="25">
        <f t="shared" si="173"/>
        <v>2019</v>
      </c>
      <c r="Q1579" s="25">
        <v>16</v>
      </c>
    </row>
    <row r="1580" spans="13:17" x14ac:dyDescent="0.25">
      <c r="M1580" s="38">
        <f t="shared" si="176"/>
        <v>43574</v>
      </c>
      <c r="N1580" s="25">
        <f t="shared" si="175"/>
        <v>268</v>
      </c>
      <c r="O1580" s="25">
        <f t="shared" si="174"/>
        <v>5</v>
      </c>
      <c r="P1580" s="25">
        <f t="shared" si="173"/>
        <v>2019</v>
      </c>
      <c r="Q1580" s="25">
        <v>16</v>
      </c>
    </row>
    <row r="1581" spans="13:17" x14ac:dyDescent="0.25">
      <c r="M1581" s="38">
        <f t="shared" si="176"/>
        <v>43575</v>
      </c>
      <c r="N1581" s="25">
        <f t="shared" si="175"/>
        <v>246</v>
      </c>
      <c r="O1581" s="25">
        <f t="shared" si="174"/>
        <v>6</v>
      </c>
      <c r="P1581" s="25">
        <f t="shared" si="173"/>
        <v>2019</v>
      </c>
      <c r="Q1581" s="25">
        <v>16</v>
      </c>
    </row>
    <row r="1582" spans="13:17" x14ac:dyDescent="0.25">
      <c r="M1582" s="38">
        <f t="shared" si="176"/>
        <v>43576</v>
      </c>
      <c r="N1582" s="25">
        <f t="shared" si="175"/>
        <v>246</v>
      </c>
      <c r="O1582" s="25">
        <f t="shared" si="174"/>
        <v>7</v>
      </c>
      <c r="P1582" s="25">
        <f t="shared" si="173"/>
        <v>2019</v>
      </c>
      <c r="Q1582" s="25">
        <v>16</v>
      </c>
    </row>
    <row r="1583" spans="13:17" x14ac:dyDescent="0.25">
      <c r="M1583" s="38">
        <f t="shared" si="176"/>
        <v>43577</v>
      </c>
      <c r="N1583" s="25">
        <f t="shared" si="175"/>
        <v>232</v>
      </c>
      <c r="O1583" s="25">
        <f t="shared" si="174"/>
        <v>1</v>
      </c>
      <c r="P1583" s="25">
        <f t="shared" si="173"/>
        <v>2019</v>
      </c>
      <c r="Q1583" s="25">
        <v>17</v>
      </c>
    </row>
    <row r="1584" spans="13:17" x14ac:dyDescent="0.25">
      <c r="M1584" s="38">
        <f t="shared" si="176"/>
        <v>43578</v>
      </c>
      <c r="N1584" s="25">
        <f t="shared" si="175"/>
        <v>240</v>
      </c>
      <c r="O1584" s="25">
        <f t="shared" si="174"/>
        <v>2</v>
      </c>
      <c r="P1584" s="25">
        <f t="shared" si="173"/>
        <v>2019</v>
      </c>
      <c r="Q1584" s="25">
        <v>17</v>
      </c>
    </row>
    <row r="1585" spans="13:17" x14ac:dyDescent="0.25">
      <c r="M1585" s="38">
        <f t="shared" si="176"/>
        <v>43579</v>
      </c>
      <c r="N1585" s="25">
        <f t="shared" si="175"/>
        <v>255</v>
      </c>
      <c r="O1585" s="25">
        <f t="shared" si="174"/>
        <v>3</v>
      </c>
      <c r="P1585" s="25">
        <f t="shared" si="173"/>
        <v>2019</v>
      </c>
      <c r="Q1585" s="25">
        <v>17</v>
      </c>
    </row>
    <row r="1586" spans="13:17" x14ac:dyDescent="0.25">
      <c r="M1586" s="38">
        <f t="shared" si="176"/>
        <v>43580</v>
      </c>
      <c r="N1586" s="25">
        <f t="shared" si="175"/>
        <v>255</v>
      </c>
      <c r="O1586" s="25">
        <f t="shared" si="174"/>
        <v>4</v>
      </c>
      <c r="P1586" s="25">
        <f t="shared" si="173"/>
        <v>2019</v>
      </c>
      <c r="Q1586" s="25">
        <v>17</v>
      </c>
    </row>
    <row r="1587" spans="13:17" x14ac:dyDescent="0.25">
      <c r="M1587" s="38">
        <f t="shared" si="176"/>
        <v>43581</v>
      </c>
      <c r="N1587" s="25">
        <f t="shared" si="175"/>
        <v>241</v>
      </c>
      <c r="O1587" s="25">
        <f t="shared" si="174"/>
        <v>5</v>
      </c>
      <c r="P1587" s="25">
        <f t="shared" si="173"/>
        <v>2019</v>
      </c>
      <c r="Q1587" s="25">
        <v>17</v>
      </c>
    </row>
    <row r="1588" spans="13:17" x14ac:dyDescent="0.25">
      <c r="M1588" s="38">
        <f t="shared" si="176"/>
        <v>43582</v>
      </c>
      <c r="N1588" s="25">
        <f t="shared" si="175"/>
        <v>245</v>
      </c>
      <c r="O1588" s="25">
        <f t="shared" si="174"/>
        <v>6</v>
      </c>
      <c r="P1588" s="25">
        <f t="shared" si="173"/>
        <v>2019</v>
      </c>
      <c r="Q1588" s="25">
        <v>17</v>
      </c>
    </row>
    <row r="1589" spans="13:17" x14ac:dyDescent="0.25">
      <c r="M1589" s="38">
        <f t="shared" si="176"/>
        <v>43583</v>
      </c>
      <c r="N1589" s="25">
        <f t="shared" si="175"/>
        <v>230</v>
      </c>
      <c r="O1589" s="25">
        <f t="shared" si="174"/>
        <v>7</v>
      </c>
      <c r="P1589" s="25">
        <f t="shared" si="173"/>
        <v>2019</v>
      </c>
      <c r="Q1589" s="25">
        <v>17</v>
      </c>
    </row>
    <row r="1590" spans="13:17" x14ac:dyDescent="0.25">
      <c r="M1590" s="38">
        <f t="shared" si="176"/>
        <v>43584</v>
      </c>
      <c r="N1590" s="25">
        <f t="shared" si="175"/>
        <v>225</v>
      </c>
      <c r="O1590" s="25">
        <f t="shared" si="174"/>
        <v>1</v>
      </c>
      <c r="P1590" s="25">
        <f t="shared" si="173"/>
        <v>2019</v>
      </c>
      <c r="Q1590" s="25">
        <v>18</v>
      </c>
    </row>
    <row r="1591" spans="13:17" x14ac:dyDescent="0.25">
      <c r="M1591" s="38">
        <f t="shared" si="176"/>
        <v>43585</v>
      </c>
      <c r="N1591" s="25">
        <f t="shared" si="175"/>
        <v>217</v>
      </c>
      <c r="O1591" s="25">
        <f t="shared" si="174"/>
        <v>2</v>
      </c>
      <c r="P1591" s="25">
        <f t="shared" si="173"/>
        <v>2019</v>
      </c>
      <c r="Q1591" s="25">
        <v>18</v>
      </c>
    </row>
    <row r="1592" spans="13:17" x14ac:dyDescent="0.25">
      <c r="M1592" s="38">
        <f t="shared" si="176"/>
        <v>43586</v>
      </c>
      <c r="N1592" s="25">
        <f t="shared" si="175"/>
        <v>244</v>
      </c>
      <c r="O1592" s="25">
        <f t="shared" si="174"/>
        <v>3</v>
      </c>
      <c r="P1592" s="25">
        <f t="shared" si="173"/>
        <v>2019</v>
      </c>
      <c r="Q1592" s="25">
        <v>18</v>
      </c>
    </row>
    <row r="1593" spans="13:17" x14ac:dyDescent="0.25">
      <c r="M1593" s="38">
        <f t="shared" si="176"/>
        <v>43587</v>
      </c>
      <c r="N1593" s="25">
        <f t="shared" si="175"/>
        <v>249</v>
      </c>
      <c r="O1593" s="25">
        <f t="shared" si="174"/>
        <v>4</v>
      </c>
      <c r="P1593" s="25">
        <f t="shared" si="173"/>
        <v>2019</v>
      </c>
      <c r="Q1593" s="25">
        <v>18</v>
      </c>
    </row>
    <row r="1594" spans="13:17" x14ac:dyDescent="0.25">
      <c r="M1594" s="38">
        <f t="shared" si="176"/>
        <v>43588</v>
      </c>
      <c r="N1594" s="25">
        <f t="shared" si="175"/>
        <v>206</v>
      </c>
      <c r="O1594" s="25">
        <f t="shared" si="174"/>
        <v>5</v>
      </c>
      <c r="P1594" s="25">
        <f t="shared" si="173"/>
        <v>2019</v>
      </c>
      <c r="Q1594" s="25">
        <v>18</v>
      </c>
    </row>
    <row r="1595" spans="13:17" x14ac:dyDescent="0.25">
      <c r="M1595" s="38">
        <f t="shared" si="176"/>
        <v>43589</v>
      </c>
      <c r="N1595" s="25">
        <f t="shared" si="175"/>
        <v>241</v>
      </c>
      <c r="O1595" s="25">
        <f t="shared" si="174"/>
        <v>6</v>
      </c>
      <c r="P1595" s="25">
        <f t="shared" si="173"/>
        <v>2019</v>
      </c>
      <c r="Q1595" s="25">
        <v>18</v>
      </c>
    </row>
    <row r="1596" spans="13:17" x14ac:dyDescent="0.25">
      <c r="M1596" s="38">
        <f t="shared" si="176"/>
        <v>43590</v>
      </c>
      <c r="N1596" s="25">
        <f t="shared" si="175"/>
        <v>231</v>
      </c>
      <c r="O1596" s="25">
        <f t="shared" si="174"/>
        <v>7</v>
      </c>
      <c r="P1596" s="25">
        <f t="shared" si="173"/>
        <v>2019</v>
      </c>
      <c r="Q1596" s="25">
        <v>18</v>
      </c>
    </row>
    <row r="1597" spans="13:17" x14ac:dyDescent="0.25">
      <c r="M1597" s="38">
        <f t="shared" si="176"/>
        <v>43591</v>
      </c>
      <c r="N1597" s="25">
        <f t="shared" si="175"/>
        <v>239</v>
      </c>
      <c r="O1597" s="25">
        <f t="shared" si="174"/>
        <v>1</v>
      </c>
      <c r="P1597" s="25">
        <f t="shared" si="173"/>
        <v>2019</v>
      </c>
      <c r="Q1597" s="25">
        <v>19</v>
      </c>
    </row>
    <row r="1598" spans="13:17" x14ac:dyDescent="0.25">
      <c r="M1598" s="38">
        <f t="shared" si="176"/>
        <v>43592</v>
      </c>
      <c r="N1598" s="25">
        <f t="shared" si="175"/>
        <v>232</v>
      </c>
      <c r="O1598" s="25">
        <f t="shared" si="174"/>
        <v>2</v>
      </c>
      <c r="P1598" s="25">
        <f t="shared" si="173"/>
        <v>2019</v>
      </c>
      <c r="Q1598" s="25">
        <v>19</v>
      </c>
    </row>
    <row r="1599" spans="13:17" x14ac:dyDescent="0.25">
      <c r="M1599" s="38">
        <f t="shared" si="176"/>
        <v>43593</v>
      </c>
      <c r="N1599" s="25">
        <f t="shared" si="175"/>
        <v>229</v>
      </c>
      <c r="O1599" s="25">
        <f t="shared" si="174"/>
        <v>3</v>
      </c>
      <c r="P1599" s="25">
        <f t="shared" si="173"/>
        <v>2019</v>
      </c>
      <c r="Q1599" s="25">
        <v>19</v>
      </c>
    </row>
    <row r="1600" spans="13:17" x14ac:dyDescent="0.25">
      <c r="M1600" s="38">
        <f t="shared" si="176"/>
        <v>43594</v>
      </c>
      <c r="N1600" s="25">
        <f t="shared" si="175"/>
        <v>249</v>
      </c>
      <c r="O1600" s="25">
        <f t="shared" si="174"/>
        <v>4</v>
      </c>
      <c r="P1600" s="25">
        <f t="shared" si="173"/>
        <v>2019</v>
      </c>
      <c r="Q1600" s="25">
        <v>19</v>
      </c>
    </row>
    <row r="1601" spans="13:17" x14ac:dyDescent="0.25">
      <c r="M1601" s="38">
        <f t="shared" si="176"/>
        <v>43595</v>
      </c>
      <c r="N1601" s="25">
        <f t="shared" si="175"/>
        <v>235</v>
      </c>
      <c r="O1601" s="25">
        <f t="shared" si="174"/>
        <v>5</v>
      </c>
      <c r="P1601" s="25">
        <f t="shared" si="173"/>
        <v>2019</v>
      </c>
      <c r="Q1601" s="25">
        <v>19</v>
      </c>
    </row>
    <row r="1602" spans="13:17" x14ac:dyDescent="0.25">
      <c r="M1602" s="38">
        <f t="shared" si="176"/>
        <v>43596</v>
      </c>
      <c r="N1602" s="25">
        <f t="shared" si="175"/>
        <v>233</v>
      </c>
      <c r="O1602" s="25">
        <f t="shared" si="174"/>
        <v>6</v>
      </c>
      <c r="P1602" s="25">
        <f t="shared" si="173"/>
        <v>2019</v>
      </c>
      <c r="Q1602" s="25">
        <v>19</v>
      </c>
    </row>
    <row r="1603" spans="13:17" x14ac:dyDescent="0.25">
      <c r="M1603" s="38">
        <f t="shared" si="176"/>
        <v>43597</v>
      </c>
      <c r="N1603" s="25">
        <f t="shared" si="175"/>
        <v>226</v>
      </c>
      <c r="O1603" s="25">
        <f t="shared" si="174"/>
        <v>7</v>
      </c>
      <c r="P1603" s="25">
        <f t="shared" si="173"/>
        <v>2019</v>
      </c>
      <c r="Q1603" s="25">
        <v>19</v>
      </c>
    </row>
    <row r="1604" spans="13:17" x14ac:dyDescent="0.25">
      <c r="M1604" s="38">
        <f t="shared" si="176"/>
        <v>43598</v>
      </c>
      <c r="N1604" s="25">
        <f t="shared" si="175"/>
        <v>215</v>
      </c>
      <c r="O1604" s="25">
        <f t="shared" si="174"/>
        <v>1</v>
      </c>
      <c r="P1604" s="25">
        <f t="shared" si="173"/>
        <v>2019</v>
      </c>
      <c r="Q1604" s="25">
        <v>20</v>
      </c>
    </row>
    <row r="1605" spans="13:17" x14ac:dyDescent="0.25">
      <c r="M1605" s="38">
        <f t="shared" si="176"/>
        <v>43599</v>
      </c>
      <c r="N1605" s="25">
        <f t="shared" si="175"/>
        <v>217</v>
      </c>
      <c r="O1605" s="25">
        <f t="shared" si="174"/>
        <v>2</v>
      </c>
      <c r="P1605" s="25">
        <f t="shared" si="173"/>
        <v>2019</v>
      </c>
      <c r="Q1605" s="25">
        <v>20</v>
      </c>
    </row>
    <row r="1606" spans="13:17" x14ac:dyDescent="0.25">
      <c r="M1606" s="38">
        <f t="shared" si="176"/>
        <v>43600</v>
      </c>
      <c r="N1606" s="25">
        <f t="shared" si="175"/>
        <v>225</v>
      </c>
      <c r="O1606" s="25">
        <f t="shared" si="174"/>
        <v>3</v>
      </c>
      <c r="P1606" s="25">
        <f t="shared" si="173"/>
        <v>2019</v>
      </c>
      <c r="Q1606" s="25">
        <v>20</v>
      </c>
    </row>
    <row r="1607" spans="13:17" x14ac:dyDescent="0.25">
      <c r="M1607" s="38">
        <f t="shared" si="176"/>
        <v>43601</v>
      </c>
      <c r="N1607" s="25">
        <f t="shared" si="175"/>
        <v>220</v>
      </c>
      <c r="O1607" s="25">
        <f t="shared" si="174"/>
        <v>4</v>
      </c>
      <c r="P1607" s="25">
        <f t="shared" si="173"/>
        <v>2019</v>
      </c>
      <c r="Q1607" s="25">
        <v>20</v>
      </c>
    </row>
    <row r="1608" spans="13:17" x14ac:dyDescent="0.25">
      <c r="M1608" s="38">
        <f t="shared" si="176"/>
        <v>43602</v>
      </c>
      <c r="N1608" s="25">
        <f t="shared" si="175"/>
        <v>208</v>
      </c>
      <c r="O1608" s="25">
        <f t="shared" si="174"/>
        <v>5</v>
      </c>
      <c r="P1608" s="25">
        <f t="shared" si="173"/>
        <v>2019</v>
      </c>
      <c r="Q1608" s="25">
        <v>20</v>
      </c>
    </row>
    <row r="1609" spans="13:17" x14ac:dyDescent="0.25">
      <c r="M1609" s="38">
        <f t="shared" si="176"/>
        <v>43603</v>
      </c>
      <c r="N1609" s="25">
        <f t="shared" si="175"/>
        <v>224</v>
      </c>
      <c r="O1609" s="25">
        <f t="shared" si="174"/>
        <v>6</v>
      </c>
      <c r="P1609" s="25">
        <f t="shared" ref="P1609:P1672" si="177">IF(O1609=1,YEAR($M1612),P1608)</f>
        <v>2019</v>
      </c>
      <c r="Q1609" s="25">
        <v>20</v>
      </c>
    </row>
    <row r="1610" spans="13:17" x14ac:dyDescent="0.25">
      <c r="M1610" s="38">
        <f t="shared" si="176"/>
        <v>43604</v>
      </c>
      <c r="N1610" s="25">
        <f t="shared" si="175"/>
        <v>248</v>
      </c>
      <c r="O1610" s="25">
        <f t="shared" ref="O1610:O1673" si="178">MOD(O1609,7)+1</f>
        <v>7</v>
      </c>
      <c r="P1610" s="25">
        <f t="shared" si="177"/>
        <v>2019</v>
      </c>
      <c r="Q1610" s="25">
        <v>20</v>
      </c>
    </row>
    <row r="1611" spans="13:17" x14ac:dyDescent="0.25">
      <c r="M1611" s="38">
        <f t="shared" si="176"/>
        <v>43605</v>
      </c>
      <c r="N1611" s="25">
        <f t="shared" ref="N1611:N1674" si="179">VLOOKUP(DATE(2020,MONTH($M1611),DAY($M1611)),$A$8:$K$374,YEAR($M1611)-2010,FALSE)</f>
        <v>204</v>
      </c>
      <c r="O1611" s="25">
        <f t="shared" si="178"/>
        <v>1</v>
      </c>
      <c r="P1611" s="25">
        <f t="shared" si="177"/>
        <v>2019</v>
      </c>
      <c r="Q1611" s="25">
        <v>21</v>
      </c>
    </row>
    <row r="1612" spans="13:17" x14ac:dyDescent="0.25">
      <c r="M1612" s="38">
        <f t="shared" si="176"/>
        <v>43606</v>
      </c>
      <c r="N1612" s="25">
        <f t="shared" si="179"/>
        <v>208</v>
      </c>
      <c r="O1612" s="25">
        <f t="shared" si="178"/>
        <v>2</v>
      </c>
      <c r="P1612" s="25">
        <f t="shared" si="177"/>
        <v>2019</v>
      </c>
      <c r="Q1612" s="25">
        <v>21</v>
      </c>
    </row>
    <row r="1613" spans="13:17" x14ac:dyDescent="0.25">
      <c r="M1613" s="38">
        <f t="shared" ref="M1613:M1676" si="180">M1612+1</f>
        <v>43607</v>
      </c>
      <c r="N1613" s="25">
        <f t="shared" si="179"/>
        <v>219</v>
      </c>
      <c r="O1613" s="25">
        <f t="shared" si="178"/>
        <v>3</v>
      </c>
      <c r="P1613" s="25">
        <f t="shared" si="177"/>
        <v>2019</v>
      </c>
      <c r="Q1613" s="25">
        <v>21</v>
      </c>
    </row>
    <row r="1614" spans="13:17" x14ac:dyDescent="0.25">
      <c r="M1614" s="38">
        <f t="shared" si="180"/>
        <v>43608</v>
      </c>
      <c r="N1614" s="25">
        <f t="shared" si="179"/>
        <v>190</v>
      </c>
      <c r="O1614" s="25">
        <f t="shared" si="178"/>
        <v>4</v>
      </c>
      <c r="P1614" s="25">
        <f t="shared" si="177"/>
        <v>2019</v>
      </c>
      <c r="Q1614" s="25">
        <v>21</v>
      </c>
    </row>
    <row r="1615" spans="13:17" x14ac:dyDescent="0.25">
      <c r="M1615" s="38">
        <f t="shared" si="180"/>
        <v>43609</v>
      </c>
      <c r="N1615" s="25">
        <f t="shared" si="179"/>
        <v>230</v>
      </c>
      <c r="O1615" s="25">
        <f t="shared" si="178"/>
        <v>5</v>
      </c>
      <c r="P1615" s="25">
        <f t="shared" si="177"/>
        <v>2019</v>
      </c>
      <c r="Q1615" s="25">
        <v>21</v>
      </c>
    </row>
    <row r="1616" spans="13:17" x14ac:dyDescent="0.25">
      <c r="M1616" s="38">
        <f t="shared" si="180"/>
        <v>43610</v>
      </c>
      <c r="N1616" s="25">
        <f t="shared" si="179"/>
        <v>233</v>
      </c>
      <c r="O1616" s="25">
        <f t="shared" si="178"/>
        <v>6</v>
      </c>
      <c r="P1616" s="25">
        <f t="shared" si="177"/>
        <v>2019</v>
      </c>
      <c r="Q1616" s="25">
        <v>21</v>
      </c>
    </row>
    <row r="1617" spans="13:17" x14ac:dyDescent="0.25">
      <c r="M1617" s="38">
        <f t="shared" si="180"/>
        <v>43611</v>
      </c>
      <c r="N1617" s="25">
        <f t="shared" si="179"/>
        <v>202</v>
      </c>
      <c r="O1617" s="25">
        <f t="shared" si="178"/>
        <v>7</v>
      </c>
      <c r="P1617" s="25">
        <f t="shared" si="177"/>
        <v>2019</v>
      </c>
      <c r="Q1617" s="25">
        <v>21</v>
      </c>
    </row>
    <row r="1618" spans="13:17" x14ac:dyDescent="0.25">
      <c r="M1618" s="38">
        <f t="shared" si="180"/>
        <v>43612</v>
      </c>
      <c r="N1618" s="25">
        <f t="shared" si="179"/>
        <v>224</v>
      </c>
      <c r="O1618" s="25">
        <f t="shared" si="178"/>
        <v>1</v>
      </c>
      <c r="P1618" s="25">
        <f t="shared" si="177"/>
        <v>2019</v>
      </c>
      <c r="Q1618" s="25">
        <v>22</v>
      </c>
    </row>
    <row r="1619" spans="13:17" x14ac:dyDescent="0.25">
      <c r="M1619" s="38">
        <f t="shared" si="180"/>
        <v>43613</v>
      </c>
      <c r="N1619" s="25">
        <f t="shared" si="179"/>
        <v>218</v>
      </c>
      <c r="O1619" s="25">
        <f t="shared" si="178"/>
        <v>2</v>
      </c>
      <c r="P1619" s="25">
        <f t="shared" si="177"/>
        <v>2019</v>
      </c>
      <c r="Q1619" s="25">
        <v>22</v>
      </c>
    </row>
    <row r="1620" spans="13:17" x14ac:dyDescent="0.25">
      <c r="M1620" s="38">
        <f t="shared" si="180"/>
        <v>43614</v>
      </c>
      <c r="N1620" s="25">
        <f t="shared" si="179"/>
        <v>239</v>
      </c>
      <c r="O1620" s="25">
        <f t="shared" si="178"/>
        <v>3</v>
      </c>
      <c r="P1620" s="25">
        <f t="shared" si="177"/>
        <v>2019</v>
      </c>
      <c r="Q1620" s="25">
        <v>22</v>
      </c>
    </row>
    <row r="1621" spans="13:17" x14ac:dyDescent="0.25">
      <c r="M1621" s="38">
        <f t="shared" si="180"/>
        <v>43615</v>
      </c>
      <c r="N1621" s="25">
        <f t="shared" si="179"/>
        <v>223</v>
      </c>
      <c r="O1621" s="25">
        <f t="shared" si="178"/>
        <v>4</v>
      </c>
      <c r="P1621" s="25">
        <f t="shared" si="177"/>
        <v>2019</v>
      </c>
      <c r="Q1621" s="25">
        <v>22</v>
      </c>
    </row>
    <row r="1622" spans="13:17" x14ac:dyDescent="0.25">
      <c r="M1622" s="38">
        <f t="shared" si="180"/>
        <v>43616</v>
      </c>
      <c r="N1622" s="25">
        <f t="shared" si="179"/>
        <v>211</v>
      </c>
      <c r="O1622" s="25">
        <f t="shared" si="178"/>
        <v>5</v>
      </c>
      <c r="P1622" s="25">
        <f t="shared" si="177"/>
        <v>2019</v>
      </c>
      <c r="Q1622" s="25">
        <v>22</v>
      </c>
    </row>
    <row r="1623" spans="13:17" x14ac:dyDescent="0.25">
      <c r="M1623" s="38">
        <f t="shared" si="180"/>
        <v>43617</v>
      </c>
      <c r="N1623" s="25">
        <f t="shared" si="179"/>
        <v>237</v>
      </c>
      <c r="O1623" s="25">
        <f t="shared" si="178"/>
        <v>6</v>
      </c>
      <c r="P1623" s="25">
        <f t="shared" si="177"/>
        <v>2019</v>
      </c>
      <c r="Q1623" s="25">
        <v>22</v>
      </c>
    </row>
    <row r="1624" spans="13:17" x14ac:dyDescent="0.25">
      <c r="M1624" s="38">
        <f t="shared" si="180"/>
        <v>43618</v>
      </c>
      <c r="N1624" s="25">
        <f t="shared" si="179"/>
        <v>189</v>
      </c>
      <c r="O1624" s="25">
        <f t="shared" si="178"/>
        <v>7</v>
      </c>
      <c r="P1624" s="25">
        <f t="shared" si="177"/>
        <v>2019</v>
      </c>
      <c r="Q1624" s="25">
        <v>22</v>
      </c>
    </row>
    <row r="1625" spans="13:17" x14ac:dyDescent="0.25">
      <c r="M1625" s="38">
        <f t="shared" si="180"/>
        <v>43619</v>
      </c>
      <c r="N1625" s="25">
        <f t="shared" si="179"/>
        <v>246</v>
      </c>
      <c r="O1625" s="25">
        <f t="shared" si="178"/>
        <v>1</v>
      </c>
      <c r="P1625" s="25">
        <f t="shared" si="177"/>
        <v>2019</v>
      </c>
      <c r="Q1625" s="25">
        <v>23</v>
      </c>
    </row>
    <row r="1626" spans="13:17" x14ac:dyDescent="0.25">
      <c r="M1626" s="38">
        <f t="shared" si="180"/>
        <v>43620</v>
      </c>
      <c r="N1626" s="25">
        <f t="shared" si="179"/>
        <v>221</v>
      </c>
      <c r="O1626" s="25">
        <f t="shared" si="178"/>
        <v>2</v>
      </c>
      <c r="P1626" s="25">
        <f t="shared" si="177"/>
        <v>2019</v>
      </c>
      <c r="Q1626" s="25">
        <v>23</v>
      </c>
    </row>
    <row r="1627" spans="13:17" x14ac:dyDescent="0.25">
      <c r="M1627" s="38">
        <f t="shared" si="180"/>
        <v>43621</v>
      </c>
      <c r="N1627" s="25">
        <f t="shared" si="179"/>
        <v>244</v>
      </c>
      <c r="O1627" s="25">
        <f t="shared" si="178"/>
        <v>3</v>
      </c>
      <c r="P1627" s="25">
        <f t="shared" si="177"/>
        <v>2019</v>
      </c>
      <c r="Q1627" s="25">
        <v>23</v>
      </c>
    </row>
    <row r="1628" spans="13:17" x14ac:dyDescent="0.25">
      <c r="M1628" s="38">
        <f t="shared" si="180"/>
        <v>43622</v>
      </c>
      <c r="N1628" s="25">
        <f t="shared" si="179"/>
        <v>201</v>
      </c>
      <c r="O1628" s="25">
        <f t="shared" si="178"/>
        <v>4</v>
      </c>
      <c r="P1628" s="25">
        <f t="shared" si="177"/>
        <v>2019</v>
      </c>
      <c r="Q1628" s="25">
        <v>23</v>
      </c>
    </row>
    <row r="1629" spans="13:17" x14ac:dyDescent="0.25">
      <c r="M1629" s="38">
        <f t="shared" si="180"/>
        <v>43623</v>
      </c>
      <c r="N1629" s="25">
        <f t="shared" si="179"/>
        <v>200</v>
      </c>
      <c r="O1629" s="25">
        <f t="shared" si="178"/>
        <v>5</v>
      </c>
      <c r="P1629" s="25">
        <f t="shared" si="177"/>
        <v>2019</v>
      </c>
      <c r="Q1629" s="25">
        <v>23</v>
      </c>
    </row>
    <row r="1630" spans="13:17" x14ac:dyDescent="0.25">
      <c r="M1630" s="38">
        <f t="shared" si="180"/>
        <v>43624</v>
      </c>
      <c r="N1630" s="25">
        <f t="shared" si="179"/>
        <v>214</v>
      </c>
      <c r="O1630" s="25">
        <f t="shared" si="178"/>
        <v>6</v>
      </c>
      <c r="P1630" s="25">
        <f t="shared" si="177"/>
        <v>2019</v>
      </c>
      <c r="Q1630" s="25">
        <v>23</v>
      </c>
    </row>
    <row r="1631" spans="13:17" x14ac:dyDescent="0.25">
      <c r="M1631" s="38">
        <f t="shared" si="180"/>
        <v>43625</v>
      </c>
      <c r="N1631" s="25">
        <f t="shared" si="179"/>
        <v>218</v>
      </c>
      <c r="O1631" s="25">
        <f t="shared" si="178"/>
        <v>7</v>
      </c>
      <c r="P1631" s="25">
        <f t="shared" si="177"/>
        <v>2019</v>
      </c>
      <c r="Q1631" s="25">
        <v>23</v>
      </c>
    </row>
    <row r="1632" spans="13:17" x14ac:dyDescent="0.25">
      <c r="M1632" s="38">
        <f t="shared" si="180"/>
        <v>43626</v>
      </c>
      <c r="N1632" s="25">
        <f t="shared" si="179"/>
        <v>203</v>
      </c>
      <c r="O1632" s="25">
        <f t="shared" si="178"/>
        <v>1</v>
      </c>
      <c r="P1632" s="25">
        <f t="shared" si="177"/>
        <v>2019</v>
      </c>
      <c r="Q1632" s="25">
        <v>24</v>
      </c>
    </row>
    <row r="1633" spans="13:17" x14ac:dyDescent="0.25">
      <c r="M1633" s="38">
        <f t="shared" si="180"/>
        <v>43627</v>
      </c>
      <c r="N1633" s="25">
        <f t="shared" si="179"/>
        <v>202</v>
      </c>
      <c r="O1633" s="25">
        <f t="shared" si="178"/>
        <v>2</v>
      </c>
      <c r="P1633" s="25">
        <f t="shared" si="177"/>
        <v>2019</v>
      </c>
      <c r="Q1633" s="25">
        <v>24</v>
      </c>
    </row>
    <row r="1634" spans="13:17" x14ac:dyDescent="0.25">
      <c r="M1634" s="38">
        <f t="shared" si="180"/>
        <v>43628</v>
      </c>
      <c r="N1634" s="25">
        <f t="shared" si="179"/>
        <v>187</v>
      </c>
      <c r="O1634" s="25">
        <f t="shared" si="178"/>
        <v>3</v>
      </c>
      <c r="P1634" s="25">
        <f t="shared" si="177"/>
        <v>2019</v>
      </c>
      <c r="Q1634" s="25">
        <v>24</v>
      </c>
    </row>
    <row r="1635" spans="13:17" x14ac:dyDescent="0.25">
      <c r="M1635" s="38">
        <f t="shared" si="180"/>
        <v>43629</v>
      </c>
      <c r="N1635" s="25">
        <f t="shared" si="179"/>
        <v>198</v>
      </c>
      <c r="O1635" s="25">
        <f t="shared" si="178"/>
        <v>4</v>
      </c>
      <c r="P1635" s="25">
        <f t="shared" si="177"/>
        <v>2019</v>
      </c>
      <c r="Q1635" s="25">
        <v>24</v>
      </c>
    </row>
    <row r="1636" spans="13:17" x14ac:dyDescent="0.25">
      <c r="M1636" s="38">
        <f t="shared" si="180"/>
        <v>43630</v>
      </c>
      <c r="N1636" s="25">
        <f t="shared" si="179"/>
        <v>229</v>
      </c>
      <c r="O1636" s="25">
        <f t="shared" si="178"/>
        <v>5</v>
      </c>
      <c r="P1636" s="25">
        <f t="shared" si="177"/>
        <v>2019</v>
      </c>
      <c r="Q1636" s="25">
        <v>24</v>
      </c>
    </row>
    <row r="1637" spans="13:17" x14ac:dyDescent="0.25">
      <c r="M1637" s="38">
        <f t="shared" si="180"/>
        <v>43631</v>
      </c>
      <c r="N1637" s="25">
        <f t="shared" si="179"/>
        <v>218</v>
      </c>
      <c r="O1637" s="25">
        <f t="shared" si="178"/>
        <v>6</v>
      </c>
      <c r="P1637" s="25">
        <f t="shared" si="177"/>
        <v>2019</v>
      </c>
      <c r="Q1637" s="25">
        <v>24</v>
      </c>
    </row>
    <row r="1638" spans="13:17" x14ac:dyDescent="0.25">
      <c r="M1638" s="38">
        <f t="shared" si="180"/>
        <v>43632</v>
      </c>
      <c r="N1638" s="25">
        <f t="shared" si="179"/>
        <v>207</v>
      </c>
      <c r="O1638" s="25">
        <f t="shared" si="178"/>
        <v>7</v>
      </c>
      <c r="P1638" s="25">
        <f t="shared" si="177"/>
        <v>2019</v>
      </c>
      <c r="Q1638" s="25">
        <v>24</v>
      </c>
    </row>
    <row r="1639" spans="13:17" x14ac:dyDescent="0.25">
      <c r="M1639" s="38">
        <f t="shared" si="180"/>
        <v>43633</v>
      </c>
      <c r="N1639" s="25">
        <f t="shared" si="179"/>
        <v>228</v>
      </c>
      <c r="O1639" s="25">
        <f t="shared" si="178"/>
        <v>1</v>
      </c>
      <c r="P1639" s="25">
        <f t="shared" si="177"/>
        <v>2019</v>
      </c>
      <c r="Q1639" s="25">
        <v>25</v>
      </c>
    </row>
    <row r="1640" spans="13:17" x14ac:dyDescent="0.25">
      <c r="M1640" s="38">
        <f t="shared" si="180"/>
        <v>43634</v>
      </c>
      <c r="N1640" s="25">
        <f t="shared" si="179"/>
        <v>207</v>
      </c>
      <c r="O1640" s="25">
        <f t="shared" si="178"/>
        <v>2</v>
      </c>
      <c r="P1640" s="25">
        <f t="shared" si="177"/>
        <v>2019</v>
      </c>
      <c r="Q1640" s="25">
        <v>25</v>
      </c>
    </row>
    <row r="1641" spans="13:17" x14ac:dyDescent="0.25">
      <c r="M1641" s="38">
        <f t="shared" si="180"/>
        <v>43635</v>
      </c>
      <c r="N1641" s="25">
        <f t="shared" si="179"/>
        <v>233</v>
      </c>
      <c r="O1641" s="25">
        <f t="shared" si="178"/>
        <v>3</v>
      </c>
      <c r="P1641" s="25">
        <f t="shared" si="177"/>
        <v>2019</v>
      </c>
      <c r="Q1641" s="25">
        <v>25</v>
      </c>
    </row>
    <row r="1642" spans="13:17" x14ac:dyDescent="0.25">
      <c r="M1642" s="38">
        <f t="shared" si="180"/>
        <v>43636</v>
      </c>
      <c r="N1642" s="25">
        <f t="shared" si="179"/>
        <v>225</v>
      </c>
      <c r="O1642" s="25">
        <f t="shared" si="178"/>
        <v>4</v>
      </c>
      <c r="P1642" s="25">
        <f t="shared" si="177"/>
        <v>2019</v>
      </c>
      <c r="Q1642" s="25">
        <v>25</v>
      </c>
    </row>
    <row r="1643" spans="13:17" x14ac:dyDescent="0.25">
      <c r="M1643" s="38">
        <f t="shared" si="180"/>
        <v>43637</v>
      </c>
      <c r="N1643" s="25">
        <f t="shared" si="179"/>
        <v>202</v>
      </c>
      <c r="O1643" s="25">
        <f t="shared" si="178"/>
        <v>5</v>
      </c>
      <c r="P1643" s="25">
        <f t="shared" si="177"/>
        <v>2019</v>
      </c>
      <c r="Q1643" s="25">
        <v>25</v>
      </c>
    </row>
    <row r="1644" spans="13:17" x14ac:dyDescent="0.25">
      <c r="M1644" s="38">
        <f t="shared" si="180"/>
        <v>43638</v>
      </c>
      <c r="N1644" s="25">
        <f t="shared" si="179"/>
        <v>229</v>
      </c>
      <c r="O1644" s="25">
        <f t="shared" si="178"/>
        <v>6</v>
      </c>
      <c r="P1644" s="25">
        <f t="shared" si="177"/>
        <v>2019</v>
      </c>
      <c r="Q1644" s="25">
        <v>25</v>
      </c>
    </row>
    <row r="1645" spans="13:17" x14ac:dyDescent="0.25">
      <c r="M1645" s="38">
        <f t="shared" si="180"/>
        <v>43639</v>
      </c>
      <c r="N1645" s="25">
        <f t="shared" si="179"/>
        <v>202</v>
      </c>
      <c r="O1645" s="25">
        <f t="shared" si="178"/>
        <v>7</v>
      </c>
      <c r="P1645" s="25">
        <f t="shared" si="177"/>
        <v>2019</v>
      </c>
      <c r="Q1645" s="25">
        <v>25</v>
      </c>
    </row>
    <row r="1646" spans="13:17" x14ac:dyDescent="0.25">
      <c r="M1646" s="38">
        <f t="shared" si="180"/>
        <v>43640</v>
      </c>
      <c r="N1646" s="25">
        <f t="shared" si="179"/>
        <v>192</v>
      </c>
      <c r="O1646" s="25">
        <f t="shared" si="178"/>
        <v>1</v>
      </c>
      <c r="P1646" s="25">
        <f t="shared" si="177"/>
        <v>2019</v>
      </c>
      <c r="Q1646" s="25">
        <v>26</v>
      </c>
    </row>
    <row r="1647" spans="13:17" x14ac:dyDescent="0.25">
      <c r="M1647" s="38">
        <f t="shared" si="180"/>
        <v>43641</v>
      </c>
      <c r="N1647" s="25">
        <f t="shared" si="179"/>
        <v>227</v>
      </c>
      <c r="O1647" s="25">
        <f t="shared" si="178"/>
        <v>2</v>
      </c>
      <c r="P1647" s="25">
        <f t="shared" si="177"/>
        <v>2019</v>
      </c>
      <c r="Q1647" s="25">
        <v>26</v>
      </c>
    </row>
    <row r="1648" spans="13:17" x14ac:dyDescent="0.25">
      <c r="M1648" s="38">
        <f t="shared" si="180"/>
        <v>43642</v>
      </c>
      <c r="N1648" s="25">
        <f t="shared" si="179"/>
        <v>226</v>
      </c>
      <c r="O1648" s="25">
        <f t="shared" si="178"/>
        <v>3</v>
      </c>
      <c r="P1648" s="25">
        <f t="shared" si="177"/>
        <v>2019</v>
      </c>
      <c r="Q1648" s="25">
        <v>26</v>
      </c>
    </row>
    <row r="1649" spans="13:17" x14ac:dyDescent="0.25">
      <c r="M1649" s="38">
        <f t="shared" si="180"/>
        <v>43643</v>
      </c>
      <c r="N1649" s="25">
        <f t="shared" si="179"/>
        <v>213</v>
      </c>
      <c r="O1649" s="25">
        <f t="shared" si="178"/>
        <v>4</v>
      </c>
      <c r="P1649" s="25">
        <f t="shared" si="177"/>
        <v>2019</v>
      </c>
      <c r="Q1649" s="25">
        <v>26</v>
      </c>
    </row>
    <row r="1650" spans="13:17" x14ac:dyDescent="0.25">
      <c r="M1650" s="38">
        <f t="shared" si="180"/>
        <v>43644</v>
      </c>
      <c r="N1650" s="25">
        <f t="shared" si="179"/>
        <v>220</v>
      </c>
      <c r="O1650" s="25">
        <f t="shared" si="178"/>
        <v>5</v>
      </c>
      <c r="P1650" s="25">
        <f t="shared" si="177"/>
        <v>2019</v>
      </c>
      <c r="Q1650" s="25">
        <v>26</v>
      </c>
    </row>
    <row r="1651" spans="13:17" x14ac:dyDescent="0.25">
      <c r="M1651" s="38">
        <f t="shared" si="180"/>
        <v>43645</v>
      </c>
      <c r="N1651" s="25">
        <f t="shared" si="179"/>
        <v>208</v>
      </c>
      <c r="O1651" s="25">
        <f t="shared" si="178"/>
        <v>6</v>
      </c>
      <c r="P1651" s="25">
        <f t="shared" si="177"/>
        <v>2019</v>
      </c>
      <c r="Q1651" s="25">
        <v>26</v>
      </c>
    </row>
    <row r="1652" spans="13:17" x14ac:dyDescent="0.25">
      <c r="M1652" s="38">
        <f t="shared" si="180"/>
        <v>43646</v>
      </c>
      <c r="N1652" s="25">
        <f t="shared" si="179"/>
        <v>226</v>
      </c>
      <c r="O1652" s="25">
        <f t="shared" si="178"/>
        <v>7</v>
      </c>
      <c r="P1652" s="25">
        <f t="shared" si="177"/>
        <v>2019</v>
      </c>
      <c r="Q1652" s="25">
        <v>26</v>
      </c>
    </row>
    <row r="1653" spans="13:17" x14ac:dyDescent="0.25">
      <c r="M1653" s="38">
        <f t="shared" si="180"/>
        <v>43647</v>
      </c>
      <c r="N1653" s="25">
        <f t="shared" si="179"/>
        <v>226</v>
      </c>
      <c r="O1653" s="25">
        <f t="shared" si="178"/>
        <v>1</v>
      </c>
      <c r="P1653" s="25">
        <f t="shared" si="177"/>
        <v>2019</v>
      </c>
      <c r="Q1653" s="25">
        <v>27</v>
      </c>
    </row>
    <row r="1654" spans="13:17" x14ac:dyDescent="0.25">
      <c r="M1654" s="38">
        <f t="shared" si="180"/>
        <v>43648</v>
      </c>
      <c r="N1654" s="25">
        <f t="shared" si="179"/>
        <v>204</v>
      </c>
      <c r="O1654" s="25">
        <f t="shared" si="178"/>
        <v>2</v>
      </c>
      <c r="P1654" s="25">
        <f t="shared" si="177"/>
        <v>2019</v>
      </c>
      <c r="Q1654" s="25">
        <v>27</v>
      </c>
    </row>
    <row r="1655" spans="13:17" x14ac:dyDescent="0.25">
      <c r="M1655" s="38">
        <f t="shared" si="180"/>
        <v>43649</v>
      </c>
      <c r="N1655" s="25">
        <f t="shared" si="179"/>
        <v>212</v>
      </c>
      <c r="O1655" s="25">
        <f t="shared" si="178"/>
        <v>3</v>
      </c>
      <c r="P1655" s="25">
        <f t="shared" si="177"/>
        <v>2019</v>
      </c>
      <c r="Q1655" s="25">
        <v>27</v>
      </c>
    </row>
    <row r="1656" spans="13:17" x14ac:dyDescent="0.25">
      <c r="M1656" s="38">
        <f t="shared" si="180"/>
        <v>43650</v>
      </c>
      <c r="N1656" s="25">
        <f t="shared" si="179"/>
        <v>211</v>
      </c>
      <c r="O1656" s="25">
        <f t="shared" si="178"/>
        <v>4</v>
      </c>
      <c r="P1656" s="25">
        <f t="shared" si="177"/>
        <v>2019</v>
      </c>
      <c r="Q1656" s="25">
        <v>27</v>
      </c>
    </row>
    <row r="1657" spans="13:17" x14ac:dyDescent="0.25">
      <c r="M1657" s="38">
        <f t="shared" si="180"/>
        <v>43651</v>
      </c>
      <c r="N1657" s="25">
        <f t="shared" si="179"/>
        <v>218</v>
      </c>
      <c r="O1657" s="25">
        <f t="shared" si="178"/>
        <v>5</v>
      </c>
      <c r="P1657" s="25">
        <f t="shared" si="177"/>
        <v>2019</v>
      </c>
      <c r="Q1657" s="25">
        <v>27</v>
      </c>
    </row>
    <row r="1658" spans="13:17" x14ac:dyDescent="0.25">
      <c r="M1658" s="38">
        <f t="shared" si="180"/>
        <v>43652</v>
      </c>
      <c r="N1658" s="25">
        <f t="shared" si="179"/>
        <v>221</v>
      </c>
      <c r="O1658" s="25">
        <f t="shared" si="178"/>
        <v>6</v>
      </c>
      <c r="P1658" s="25">
        <f t="shared" si="177"/>
        <v>2019</v>
      </c>
      <c r="Q1658" s="25">
        <v>27</v>
      </c>
    </row>
    <row r="1659" spans="13:17" x14ac:dyDescent="0.25">
      <c r="M1659" s="38">
        <f t="shared" si="180"/>
        <v>43653</v>
      </c>
      <c r="N1659" s="25">
        <f t="shared" si="179"/>
        <v>245</v>
      </c>
      <c r="O1659" s="25">
        <f t="shared" si="178"/>
        <v>7</v>
      </c>
      <c r="P1659" s="25">
        <f t="shared" si="177"/>
        <v>2019</v>
      </c>
      <c r="Q1659" s="25">
        <v>27</v>
      </c>
    </row>
    <row r="1660" spans="13:17" x14ac:dyDescent="0.25">
      <c r="M1660" s="38">
        <f t="shared" si="180"/>
        <v>43654</v>
      </c>
      <c r="N1660" s="25">
        <f t="shared" si="179"/>
        <v>205</v>
      </c>
      <c r="O1660" s="25">
        <f t="shared" si="178"/>
        <v>1</v>
      </c>
      <c r="P1660" s="25">
        <f t="shared" si="177"/>
        <v>2019</v>
      </c>
      <c r="Q1660" s="25">
        <v>28</v>
      </c>
    </row>
    <row r="1661" spans="13:17" x14ac:dyDescent="0.25">
      <c r="M1661" s="38">
        <f t="shared" si="180"/>
        <v>43655</v>
      </c>
      <c r="N1661" s="25">
        <f t="shared" si="179"/>
        <v>197</v>
      </c>
      <c r="O1661" s="25">
        <f t="shared" si="178"/>
        <v>2</v>
      </c>
      <c r="P1661" s="25">
        <f t="shared" si="177"/>
        <v>2019</v>
      </c>
      <c r="Q1661" s="25">
        <v>28</v>
      </c>
    </row>
    <row r="1662" spans="13:17" x14ac:dyDescent="0.25">
      <c r="M1662" s="38">
        <f t="shared" si="180"/>
        <v>43656</v>
      </c>
      <c r="N1662" s="25">
        <f t="shared" si="179"/>
        <v>200</v>
      </c>
      <c r="O1662" s="25">
        <f t="shared" si="178"/>
        <v>3</v>
      </c>
      <c r="P1662" s="25">
        <f t="shared" si="177"/>
        <v>2019</v>
      </c>
      <c r="Q1662" s="25">
        <v>28</v>
      </c>
    </row>
    <row r="1663" spans="13:17" x14ac:dyDescent="0.25">
      <c r="M1663" s="38">
        <f t="shared" si="180"/>
        <v>43657</v>
      </c>
      <c r="N1663" s="25">
        <f t="shared" si="179"/>
        <v>241</v>
      </c>
      <c r="O1663" s="25">
        <f t="shared" si="178"/>
        <v>4</v>
      </c>
      <c r="P1663" s="25">
        <f t="shared" si="177"/>
        <v>2019</v>
      </c>
      <c r="Q1663" s="25">
        <v>28</v>
      </c>
    </row>
    <row r="1664" spans="13:17" x14ac:dyDescent="0.25">
      <c r="M1664" s="38">
        <f t="shared" si="180"/>
        <v>43658</v>
      </c>
      <c r="N1664" s="25">
        <f t="shared" si="179"/>
        <v>247</v>
      </c>
      <c r="O1664" s="25">
        <f t="shared" si="178"/>
        <v>5</v>
      </c>
      <c r="P1664" s="25">
        <f t="shared" si="177"/>
        <v>2019</v>
      </c>
      <c r="Q1664" s="25">
        <v>28</v>
      </c>
    </row>
    <row r="1665" spans="13:17" x14ac:dyDescent="0.25">
      <c r="M1665" s="38">
        <f t="shared" si="180"/>
        <v>43659</v>
      </c>
      <c r="N1665" s="25">
        <f t="shared" si="179"/>
        <v>237</v>
      </c>
      <c r="O1665" s="25">
        <f t="shared" si="178"/>
        <v>6</v>
      </c>
      <c r="P1665" s="25">
        <f t="shared" si="177"/>
        <v>2019</v>
      </c>
      <c r="Q1665" s="25">
        <v>28</v>
      </c>
    </row>
    <row r="1666" spans="13:17" x14ac:dyDescent="0.25">
      <c r="M1666" s="38">
        <f t="shared" si="180"/>
        <v>43660</v>
      </c>
      <c r="N1666" s="25">
        <f t="shared" si="179"/>
        <v>231</v>
      </c>
      <c r="O1666" s="25">
        <f t="shared" si="178"/>
        <v>7</v>
      </c>
      <c r="P1666" s="25">
        <f t="shared" si="177"/>
        <v>2019</v>
      </c>
      <c r="Q1666" s="25">
        <v>28</v>
      </c>
    </row>
    <row r="1667" spans="13:17" x14ac:dyDescent="0.25">
      <c r="M1667" s="38">
        <f t="shared" si="180"/>
        <v>43661</v>
      </c>
      <c r="N1667" s="25">
        <f t="shared" si="179"/>
        <v>221</v>
      </c>
      <c r="O1667" s="25">
        <f t="shared" si="178"/>
        <v>1</v>
      </c>
      <c r="P1667" s="25">
        <f t="shared" si="177"/>
        <v>2019</v>
      </c>
      <c r="Q1667" s="25">
        <v>29</v>
      </c>
    </row>
    <row r="1668" spans="13:17" x14ac:dyDescent="0.25">
      <c r="M1668" s="38">
        <f t="shared" si="180"/>
        <v>43662</v>
      </c>
      <c r="N1668" s="25">
        <f t="shared" si="179"/>
        <v>210</v>
      </c>
      <c r="O1668" s="25">
        <f t="shared" si="178"/>
        <v>2</v>
      </c>
      <c r="P1668" s="25">
        <f t="shared" si="177"/>
        <v>2019</v>
      </c>
      <c r="Q1668" s="25">
        <v>29</v>
      </c>
    </row>
    <row r="1669" spans="13:17" x14ac:dyDescent="0.25">
      <c r="M1669" s="38">
        <f t="shared" si="180"/>
        <v>43663</v>
      </c>
      <c r="N1669" s="25">
        <f t="shared" si="179"/>
        <v>218</v>
      </c>
      <c r="O1669" s="25">
        <f t="shared" si="178"/>
        <v>3</v>
      </c>
      <c r="P1669" s="25">
        <f t="shared" si="177"/>
        <v>2019</v>
      </c>
      <c r="Q1669" s="25">
        <v>29</v>
      </c>
    </row>
    <row r="1670" spans="13:17" x14ac:dyDescent="0.25">
      <c r="M1670" s="38">
        <f t="shared" si="180"/>
        <v>43664</v>
      </c>
      <c r="N1670" s="25">
        <f t="shared" si="179"/>
        <v>207</v>
      </c>
      <c r="O1670" s="25">
        <f t="shared" si="178"/>
        <v>4</v>
      </c>
      <c r="P1670" s="25">
        <f t="shared" si="177"/>
        <v>2019</v>
      </c>
      <c r="Q1670" s="25">
        <v>29</v>
      </c>
    </row>
    <row r="1671" spans="13:17" x14ac:dyDescent="0.25">
      <c r="M1671" s="38">
        <f t="shared" si="180"/>
        <v>43665</v>
      </c>
      <c r="N1671" s="25">
        <f t="shared" si="179"/>
        <v>216</v>
      </c>
      <c r="O1671" s="25">
        <f t="shared" si="178"/>
        <v>5</v>
      </c>
      <c r="P1671" s="25">
        <f t="shared" si="177"/>
        <v>2019</v>
      </c>
      <c r="Q1671" s="25">
        <v>29</v>
      </c>
    </row>
    <row r="1672" spans="13:17" x14ac:dyDescent="0.25">
      <c r="M1672" s="38">
        <f t="shared" si="180"/>
        <v>43666</v>
      </c>
      <c r="N1672" s="25">
        <f t="shared" si="179"/>
        <v>217</v>
      </c>
      <c r="O1672" s="25">
        <f t="shared" si="178"/>
        <v>6</v>
      </c>
      <c r="P1672" s="25">
        <f t="shared" si="177"/>
        <v>2019</v>
      </c>
      <c r="Q1672" s="25">
        <v>29</v>
      </c>
    </row>
    <row r="1673" spans="13:17" x14ac:dyDescent="0.25">
      <c r="M1673" s="38">
        <f t="shared" si="180"/>
        <v>43667</v>
      </c>
      <c r="N1673" s="25">
        <f t="shared" si="179"/>
        <v>193</v>
      </c>
      <c r="O1673" s="25">
        <f t="shared" si="178"/>
        <v>7</v>
      </c>
      <c r="P1673" s="25">
        <f t="shared" ref="P1673:P1736" si="181">IF(O1673=1,YEAR($M1676),P1672)</f>
        <v>2019</v>
      </c>
      <c r="Q1673" s="25">
        <v>29</v>
      </c>
    </row>
    <row r="1674" spans="13:17" x14ac:dyDescent="0.25">
      <c r="M1674" s="38">
        <f t="shared" si="180"/>
        <v>43668</v>
      </c>
      <c r="N1674" s="25">
        <f t="shared" si="179"/>
        <v>199</v>
      </c>
      <c r="O1674" s="25">
        <f t="shared" ref="O1674:O1737" si="182">MOD(O1673,7)+1</f>
        <v>1</v>
      </c>
      <c r="P1674" s="25">
        <f t="shared" si="181"/>
        <v>2019</v>
      </c>
      <c r="Q1674" s="25">
        <v>30</v>
      </c>
    </row>
    <row r="1675" spans="13:17" x14ac:dyDescent="0.25">
      <c r="M1675" s="38">
        <f t="shared" si="180"/>
        <v>43669</v>
      </c>
      <c r="N1675" s="25">
        <f t="shared" ref="N1675:N1738" si="183">VLOOKUP(DATE(2020,MONTH($M1675),DAY($M1675)),$A$8:$K$374,YEAR($M1675)-2010,FALSE)</f>
        <v>180</v>
      </c>
      <c r="O1675" s="25">
        <f t="shared" si="182"/>
        <v>2</v>
      </c>
      <c r="P1675" s="25">
        <f t="shared" si="181"/>
        <v>2019</v>
      </c>
      <c r="Q1675" s="25">
        <v>30</v>
      </c>
    </row>
    <row r="1676" spans="13:17" x14ac:dyDescent="0.25">
      <c r="M1676" s="38">
        <f t="shared" si="180"/>
        <v>43670</v>
      </c>
      <c r="N1676" s="25">
        <f t="shared" si="183"/>
        <v>225</v>
      </c>
      <c r="O1676" s="25">
        <f t="shared" si="182"/>
        <v>3</v>
      </c>
      <c r="P1676" s="25">
        <f t="shared" si="181"/>
        <v>2019</v>
      </c>
      <c r="Q1676" s="25">
        <v>30</v>
      </c>
    </row>
    <row r="1677" spans="13:17" x14ac:dyDescent="0.25">
      <c r="M1677" s="38">
        <f t="shared" ref="M1677:M1740" si="184">M1676+1</f>
        <v>43671</v>
      </c>
      <c r="N1677" s="25">
        <f t="shared" si="183"/>
        <v>204</v>
      </c>
      <c r="O1677" s="25">
        <f t="shared" si="182"/>
        <v>4</v>
      </c>
      <c r="P1677" s="25">
        <f t="shared" si="181"/>
        <v>2019</v>
      </c>
      <c r="Q1677" s="25">
        <v>30</v>
      </c>
    </row>
    <row r="1678" spans="13:17" x14ac:dyDescent="0.25">
      <c r="M1678" s="38">
        <f t="shared" si="184"/>
        <v>43672</v>
      </c>
      <c r="N1678" s="25">
        <f t="shared" si="183"/>
        <v>229</v>
      </c>
      <c r="O1678" s="25">
        <f t="shared" si="182"/>
        <v>5</v>
      </c>
      <c r="P1678" s="25">
        <f t="shared" si="181"/>
        <v>2019</v>
      </c>
      <c r="Q1678" s="25">
        <v>30</v>
      </c>
    </row>
    <row r="1679" spans="13:17" x14ac:dyDescent="0.25">
      <c r="M1679" s="38">
        <f t="shared" si="184"/>
        <v>43673</v>
      </c>
      <c r="N1679" s="25">
        <f t="shared" si="183"/>
        <v>261</v>
      </c>
      <c r="O1679" s="25">
        <f t="shared" si="182"/>
        <v>6</v>
      </c>
      <c r="P1679" s="25">
        <f t="shared" si="181"/>
        <v>2019</v>
      </c>
      <c r="Q1679" s="25">
        <v>30</v>
      </c>
    </row>
    <row r="1680" spans="13:17" x14ac:dyDescent="0.25">
      <c r="M1680" s="38">
        <f t="shared" si="184"/>
        <v>43674</v>
      </c>
      <c r="N1680" s="25">
        <f t="shared" si="183"/>
        <v>216</v>
      </c>
      <c r="O1680" s="25">
        <f t="shared" si="182"/>
        <v>7</v>
      </c>
      <c r="P1680" s="25">
        <f t="shared" si="181"/>
        <v>2019</v>
      </c>
      <c r="Q1680" s="25">
        <v>30</v>
      </c>
    </row>
    <row r="1681" spans="13:17" x14ac:dyDescent="0.25">
      <c r="M1681" s="38">
        <f t="shared" si="184"/>
        <v>43675</v>
      </c>
      <c r="N1681" s="25">
        <f t="shared" si="183"/>
        <v>189</v>
      </c>
      <c r="O1681" s="25">
        <f t="shared" si="182"/>
        <v>1</v>
      </c>
      <c r="P1681" s="25">
        <f t="shared" si="181"/>
        <v>2019</v>
      </c>
      <c r="Q1681" s="25">
        <v>31</v>
      </c>
    </row>
    <row r="1682" spans="13:17" x14ac:dyDescent="0.25">
      <c r="M1682" s="38">
        <f t="shared" si="184"/>
        <v>43676</v>
      </c>
      <c r="N1682" s="25">
        <f t="shared" si="183"/>
        <v>218</v>
      </c>
      <c r="O1682" s="25">
        <f t="shared" si="182"/>
        <v>2</v>
      </c>
      <c r="P1682" s="25">
        <f t="shared" si="181"/>
        <v>2019</v>
      </c>
      <c r="Q1682" s="25">
        <v>31</v>
      </c>
    </row>
    <row r="1683" spans="13:17" x14ac:dyDescent="0.25">
      <c r="M1683" s="38">
        <f t="shared" si="184"/>
        <v>43677</v>
      </c>
      <c r="N1683" s="25">
        <f t="shared" si="183"/>
        <v>225</v>
      </c>
      <c r="O1683" s="25">
        <f t="shared" si="182"/>
        <v>3</v>
      </c>
      <c r="P1683" s="25">
        <f t="shared" si="181"/>
        <v>2019</v>
      </c>
      <c r="Q1683" s="25">
        <v>31</v>
      </c>
    </row>
    <row r="1684" spans="13:17" x14ac:dyDescent="0.25">
      <c r="M1684" s="38">
        <f t="shared" si="184"/>
        <v>43678</v>
      </c>
      <c r="N1684" s="25">
        <f t="shared" si="183"/>
        <v>229</v>
      </c>
      <c r="O1684" s="25">
        <f t="shared" si="182"/>
        <v>4</v>
      </c>
      <c r="P1684" s="25">
        <f t="shared" si="181"/>
        <v>2019</v>
      </c>
      <c r="Q1684" s="25">
        <v>31</v>
      </c>
    </row>
    <row r="1685" spans="13:17" x14ac:dyDescent="0.25">
      <c r="M1685" s="38">
        <f t="shared" si="184"/>
        <v>43679</v>
      </c>
      <c r="N1685" s="25">
        <f t="shared" si="183"/>
        <v>213</v>
      </c>
      <c r="O1685" s="25">
        <f t="shared" si="182"/>
        <v>5</v>
      </c>
      <c r="P1685" s="25">
        <f t="shared" si="181"/>
        <v>2019</v>
      </c>
      <c r="Q1685" s="25">
        <v>31</v>
      </c>
    </row>
    <row r="1686" spans="13:17" x14ac:dyDescent="0.25">
      <c r="M1686" s="38">
        <f t="shared" si="184"/>
        <v>43680</v>
      </c>
      <c r="N1686" s="25">
        <f t="shared" si="183"/>
        <v>222</v>
      </c>
      <c r="O1686" s="25">
        <f t="shared" si="182"/>
        <v>6</v>
      </c>
      <c r="P1686" s="25">
        <f t="shared" si="181"/>
        <v>2019</v>
      </c>
      <c r="Q1686" s="25">
        <v>31</v>
      </c>
    </row>
    <row r="1687" spans="13:17" x14ac:dyDescent="0.25">
      <c r="M1687" s="38">
        <f t="shared" si="184"/>
        <v>43681</v>
      </c>
      <c r="N1687" s="25">
        <f t="shared" si="183"/>
        <v>195</v>
      </c>
      <c r="O1687" s="25">
        <f t="shared" si="182"/>
        <v>7</v>
      </c>
      <c r="P1687" s="25">
        <f t="shared" si="181"/>
        <v>2019</v>
      </c>
      <c r="Q1687" s="25">
        <v>31</v>
      </c>
    </row>
    <row r="1688" spans="13:17" x14ac:dyDescent="0.25">
      <c r="M1688" s="38">
        <f t="shared" si="184"/>
        <v>43682</v>
      </c>
      <c r="N1688" s="25">
        <f t="shared" si="183"/>
        <v>216</v>
      </c>
      <c r="O1688" s="25">
        <f t="shared" si="182"/>
        <v>1</v>
      </c>
      <c r="P1688" s="25">
        <f t="shared" si="181"/>
        <v>2019</v>
      </c>
      <c r="Q1688" s="25">
        <v>32</v>
      </c>
    </row>
    <row r="1689" spans="13:17" x14ac:dyDescent="0.25">
      <c r="M1689" s="38">
        <f t="shared" si="184"/>
        <v>43683</v>
      </c>
      <c r="N1689" s="25">
        <f t="shared" si="183"/>
        <v>231</v>
      </c>
      <c r="O1689" s="25">
        <f t="shared" si="182"/>
        <v>2</v>
      </c>
      <c r="P1689" s="25">
        <f t="shared" si="181"/>
        <v>2019</v>
      </c>
      <c r="Q1689" s="25">
        <v>32</v>
      </c>
    </row>
    <row r="1690" spans="13:17" x14ac:dyDescent="0.25">
      <c r="M1690" s="38">
        <f t="shared" si="184"/>
        <v>43684</v>
      </c>
      <c r="N1690" s="25">
        <f t="shared" si="183"/>
        <v>238</v>
      </c>
      <c r="O1690" s="25">
        <f t="shared" si="182"/>
        <v>3</v>
      </c>
      <c r="P1690" s="25">
        <f t="shared" si="181"/>
        <v>2019</v>
      </c>
      <c r="Q1690" s="25">
        <v>32</v>
      </c>
    </row>
    <row r="1691" spans="13:17" x14ac:dyDescent="0.25">
      <c r="M1691" s="38">
        <f t="shared" si="184"/>
        <v>43685</v>
      </c>
      <c r="N1691" s="25">
        <f t="shared" si="183"/>
        <v>214</v>
      </c>
      <c r="O1691" s="25">
        <f t="shared" si="182"/>
        <v>4</v>
      </c>
      <c r="P1691" s="25">
        <f t="shared" si="181"/>
        <v>2019</v>
      </c>
      <c r="Q1691" s="25">
        <v>32</v>
      </c>
    </row>
    <row r="1692" spans="13:17" x14ac:dyDescent="0.25">
      <c r="M1692" s="38">
        <f t="shared" si="184"/>
        <v>43686</v>
      </c>
      <c r="N1692" s="25">
        <f t="shared" si="183"/>
        <v>213</v>
      </c>
      <c r="O1692" s="25">
        <f t="shared" si="182"/>
        <v>5</v>
      </c>
      <c r="P1692" s="25">
        <f t="shared" si="181"/>
        <v>2019</v>
      </c>
      <c r="Q1692" s="25">
        <v>32</v>
      </c>
    </row>
    <row r="1693" spans="13:17" x14ac:dyDescent="0.25">
      <c r="M1693" s="38">
        <f t="shared" si="184"/>
        <v>43687</v>
      </c>
      <c r="N1693" s="25">
        <f t="shared" si="183"/>
        <v>233</v>
      </c>
      <c r="O1693" s="25">
        <f t="shared" si="182"/>
        <v>6</v>
      </c>
      <c r="P1693" s="25">
        <f t="shared" si="181"/>
        <v>2019</v>
      </c>
      <c r="Q1693" s="25">
        <v>32</v>
      </c>
    </row>
    <row r="1694" spans="13:17" x14ac:dyDescent="0.25">
      <c r="M1694" s="38">
        <f t="shared" si="184"/>
        <v>43688</v>
      </c>
      <c r="N1694" s="25">
        <f t="shared" si="183"/>
        <v>203</v>
      </c>
      <c r="O1694" s="25">
        <f t="shared" si="182"/>
        <v>7</v>
      </c>
      <c r="P1694" s="25">
        <f t="shared" si="181"/>
        <v>2019</v>
      </c>
      <c r="Q1694" s="25">
        <v>32</v>
      </c>
    </row>
    <row r="1695" spans="13:17" x14ac:dyDescent="0.25">
      <c r="M1695" s="38">
        <f t="shared" si="184"/>
        <v>43689</v>
      </c>
      <c r="N1695" s="25">
        <f t="shared" si="183"/>
        <v>237</v>
      </c>
      <c r="O1695" s="25">
        <f t="shared" si="182"/>
        <v>1</v>
      </c>
      <c r="P1695" s="25">
        <f t="shared" si="181"/>
        <v>2019</v>
      </c>
      <c r="Q1695" s="25">
        <v>33</v>
      </c>
    </row>
    <row r="1696" spans="13:17" x14ac:dyDescent="0.25">
      <c r="M1696" s="38">
        <f t="shared" si="184"/>
        <v>43690</v>
      </c>
      <c r="N1696" s="25">
        <f t="shared" si="183"/>
        <v>190</v>
      </c>
      <c r="O1696" s="25">
        <f t="shared" si="182"/>
        <v>2</v>
      </c>
      <c r="P1696" s="25">
        <f t="shared" si="181"/>
        <v>2019</v>
      </c>
      <c r="Q1696" s="25">
        <v>33</v>
      </c>
    </row>
    <row r="1697" spans="13:17" x14ac:dyDescent="0.25">
      <c r="M1697" s="38">
        <f t="shared" si="184"/>
        <v>43691</v>
      </c>
      <c r="N1697" s="25">
        <f t="shared" si="183"/>
        <v>204</v>
      </c>
      <c r="O1697" s="25">
        <f t="shared" si="182"/>
        <v>3</v>
      </c>
      <c r="P1697" s="25">
        <f t="shared" si="181"/>
        <v>2019</v>
      </c>
      <c r="Q1697" s="25">
        <v>33</v>
      </c>
    </row>
    <row r="1698" spans="13:17" x14ac:dyDescent="0.25">
      <c r="M1698" s="38">
        <f t="shared" si="184"/>
        <v>43692</v>
      </c>
      <c r="N1698" s="25">
        <f t="shared" si="183"/>
        <v>205</v>
      </c>
      <c r="O1698" s="25">
        <f t="shared" si="182"/>
        <v>4</v>
      </c>
      <c r="P1698" s="25">
        <f t="shared" si="181"/>
        <v>2019</v>
      </c>
      <c r="Q1698" s="25">
        <v>33</v>
      </c>
    </row>
    <row r="1699" spans="13:17" x14ac:dyDescent="0.25">
      <c r="M1699" s="38">
        <f t="shared" si="184"/>
        <v>43693</v>
      </c>
      <c r="N1699" s="25">
        <f t="shared" si="183"/>
        <v>227</v>
      </c>
      <c r="O1699" s="25">
        <f t="shared" si="182"/>
        <v>5</v>
      </c>
      <c r="P1699" s="25">
        <f t="shared" si="181"/>
        <v>2019</v>
      </c>
      <c r="Q1699" s="25">
        <v>33</v>
      </c>
    </row>
    <row r="1700" spans="13:17" x14ac:dyDescent="0.25">
      <c r="M1700" s="38">
        <f t="shared" si="184"/>
        <v>43694</v>
      </c>
      <c r="N1700" s="25">
        <f t="shared" si="183"/>
        <v>208</v>
      </c>
      <c r="O1700" s="25">
        <f t="shared" si="182"/>
        <v>6</v>
      </c>
      <c r="P1700" s="25">
        <f t="shared" si="181"/>
        <v>2019</v>
      </c>
      <c r="Q1700" s="25">
        <v>33</v>
      </c>
    </row>
    <row r="1701" spans="13:17" x14ac:dyDescent="0.25">
      <c r="M1701" s="38">
        <f t="shared" si="184"/>
        <v>43695</v>
      </c>
      <c r="N1701" s="25">
        <f t="shared" si="183"/>
        <v>215</v>
      </c>
      <c r="O1701" s="25">
        <f t="shared" si="182"/>
        <v>7</v>
      </c>
      <c r="P1701" s="25">
        <f t="shared" si="181"/>
        <v>2019</v>
      </c>
      <c r="Q1701" s="25">
        <v>33</v>
      </c>
    </row>
    <row r="1702" spans="13:17" x14ac:dyDescent="0.25">
      <c r="M1702" s="38">
        <f t="shared" si="184"/>
        <v>43696</v>
      </c>
      <c r="N1702" s="25">
        <f t="shared" si="183"/>
        <v>206</v>
      </c>
      <c r="O1702" s="25">
        <f t="shared" si="182"/>
        <v>1</v>
      </c>
      <c r="P1702" s="25">
        <f t="shared" si="181"/>
        <v>2019</v>
      </c>
      <c r="Q1702" s="25">
        <v>34</v>
      </c>
    </row>
    <row r="1703" spans="13:17" x14ac:dyDescent="0.25">
      <c r="M1703" s="38">
        <f t="shared" si="184"/>
        <v>43697</v>
      </c>
      <c r="N1703" s="25">
        <f t="shared" si="183"/>
        <v>230</v>
      </c>
      <c r="O1703" s="25">
        <f t="shared" si="182"/>
        <v>2</v>
      </c>
      <c r="P1703" s="25">
        <f t="shared" si="181"/>
        <v>2019</v>
      </c>
      <c r="Q1703" s="25">
        <v>34</v>
      </c>
    </row>
    <row r="1704" spans="13:17" x14ac:dyDescent="0.25">
      <c r="M1704" s="38">
        <f t="shared" si="184"/>
        <v>43698</v>
      </c>
      <c r="N1704" s="25">
        <f t="shared" si="183"/>
        <v>204</v>
      </c>
      <c r="O1704" s="25">
        <f t="shared" si="182"/>
        <v>3</v>
      </c>
      <c r="P1704" s="25">
        <f t="shared" si="181"/>
        <v>2019</v>
      </c>
      <c r="Q1704" s="25">
        <v>34</v>
      </c>
    </row>
    <row r="1705" spans="13:17" x14ac:dyDescent="0.25">
      <c r="M1705" s="38">
        <f t="shared" si="184"/>
        <v>43699</v>
      </c>
      <c r="N1705" s="25">
        <f t="shared" si="183"/>
        <v>219</v>
      </c>
      <c r="O1705" s="25">
        <f t="shared" si="182"/>
        <v>4</v>
      </c>
      <c r="P1705" s="25">
        <f t="shared" si="181"/>
        <v>2019</v>
      </c>
      <c r="Q1705" s="25">
        <v>34</v>
      </c>
    </row>
    <row r="1706" spans="13:17" x14ac:dyDescent="0.25">
      <c r="M1706" s="38">
        <f t="shared" si="184"/>
        <v>43700</v>
      </c>
      <c r="N1706" s="25">
        <f t="shared" si="183"/>
        <v>231</v>
      </c>
      <c r="O1706" s="25">
        <f t="shared" si="182"/>
        <v>5</v>
      </c>
      <c r="P1706" s="25">
        <f t="shared" si="181"/>
        <v>2019</v>
      </c>
      <c r="Q1706" s="25">
        <v>34</v>
      </c>
    </row>
    <row r="1707" spans="13:17" x14ac:dyDescent="0.25">
      <c r="M1707" s="38">
        <f t="shared" si="184"/>
        <v>43701</v>
      </c>
      <c r="N1707" s="25">
        <f t="shared" si="183"/>
        <v>227</v>
      </c>
      <c r="O1707" s="25">
        <f t="shared" si="182"/>
        <v>6</v>
      </c>
      <c r="P1707" s="25">
        <f t="shared" si="181"/>
        <v>2019</v>
      </c>
      <c r="Q1707" s="25">
        <v>34</v>
      </c>
    </row>
    <row r="1708" spans="13:17" x14ac:dyDescent="0.25">
      <c r="M1708" s="38">
        <f t="shared" si="184"/>
        <v>43702</v>
      </c>
      <c r="N1708" s="25">
        <f t="shared" si="183"/>
        <v>225</v>
      </c>
      <c r="O1708" s="25">
        <f t="shared" si="182"/>
        <v>7</v>
      </c>
      <c r="P1708" s="25">
        <f t="shared" si="181"/>
        <v>2019</v>
      </c>
      <c r="Q1708" s="25">
        <v>34</v>
      </c>
    </row>
    <row r="1709" spans="13:17" x14ac:dyDescent="0.25">
      <c r="M1709" s="38">
        <f t="shared" si="184"/>
        <v>43703</v>
      </c>
      <c r="N1709" s="25">
        <f t="shared" si="183"/>
        <v>223</v>
      </c>
      <c r="O1709" s="25">
        <f t="shared" si="182"/>
        <v>1</v>
      </c>
      <c r="P1709" s="25">
        <f t="shared" si="181"/>
        <v>2019</v>
      </c>
      <c r="Q1709" s="25">
        <v>35</v>
      </c>
    </row>
    <row r="1710" spans="13:17" x14ac:dyDescent="0.25">
      <c r="M1710" s="38">
        <f t="shared" si="184"/>
        <v>43704</v>
      </c>
      <c r="N1710" s="25">
        <f t="shared" si="183"/>
        <v>241</v>
      </c>
      <c r="O1710" s="25">
        <f t="shared" si="182"/>
        <v>2</v>
      </c>
      <c r="P1710" s="25">
        <f t="shared" si="181"/>
        <v>2019</v>
      </c>
      <c r="Q1710" s="25">
        <v>35</v>
      </c>
    </row>
    <row r="1711" spans="13:17" x14ac:dyDescent="0.25">
      <c r="M1711" s="38">
        <f t="shared" si="184"/>
        <v>43705</v>
      </c>
      <c r="N1711" s="25">
        <f t="shared" si="183"/>
        <v>226</v>
      </c>
      <c r="O1711" s="25">
        <f t="shared" si="182"/>
        <v>3</v>
      </c>
      <c r="P1711" s="25">
        <f t="shared" si="181"/>
        <v>2019</v>
      </c>
      <c r="Q1711" s="25">
        <v>35</v>
      </c>
    </row>
    <row r="1712" spans="13:17" x14ac:dyDescent="0.25">
      <c r="M1712" s="38">
        <f t="shared" si="184"/>
        <v>43706</v>
      </c>
      <c r="N1712" s="25">
        <f t="shared" si="183"/>
        <v>227</v>
      </c>
      <c r="O1712" s="25">
        <f t="shared" si="182"/>
        <v>4</v>
      </c>
      <c r="P1712" s="25">
        <f t="shared" si="181"/>
        <v>2019</v>
      </c>
      <c r="Q1712" s="25">
        <v>35</v>
      </c>
    </row>
    <row r="1713" spans="13:17" x14ac:dyDescent="0.25">
      <c r="M1713" s="38">
        <f t="shared" si="184"/>
        <v>43707</v>
      </c>
      <c r="N1713" s="25">
        <f t="shared" si="183"/>
        <v>235</v>
      </c>
      <c r="O1713" s="25">
        <f t="shared" si="182"/>
        <v>5</v>
      </c>
      <c r="P1713" s="25">
        <f t="shared" si="181"/>
        <v>2019</v>
      </c>
      <c r="Q1713" s="25">
        <v>35</v>
      </c>
    </row>
    <row r="1714" spans="13:17" x14ac:dyDescent="0.25">
      <c r="M1714" s="38">
        <f t="shared" si="184"/>
        <v>43708</v>
      </c>
      <c r="N1714" s="25">
        <f t="shared" si="183"/>
        <v>242</v>
      </c>
      <c r="O1714" s="25">
        <f t="shared" si="182"/>
        <v>6</v>
      </c>
      <c r="P1714" s="25">
        <f t="shared" si="181"/>
        <v>2019</v>
      </c>
      <c r="Q1714" s="25">
        <v>35</v>
      </c>
    </row>
    <row r="1715" spans="13:17" x14ac:dyDescent="0.25">
      <c r="M1715" s="38">
        <f t="shared" si="184"/>
        <v>43709</v>
      </c>
      <c r="N1715" s="25">
        <f t="shared" si="183"/>
        <v>248</v>
      </c>
      <c r="O1715" s="25">
        <f t="shared" si="182"/>
        <v>7</v>
      </c>
      <c r="P1715" s="25">
        <f t="shared" si="181"/>
        <v>2019</v>
      </c>
      <c r="Q1715" s="25">
        <v>35</v>
      </c>
    </row>
    <row r="1716" spans="13:17" x14ac:dyDescent="0.25">
      <c r="M1716" s="38">
        <f t="shared" si="184"/>
        <v>43710</v>
      </c>
      <c r="N1716" s="25">
        <f t="shared" si="183"/>
        <v>210</v>
      </c>
      <c r="O1716" s="25">
        <f t="shared" si="182"/>
        <v>1</v>
      </c>
      <c r="P1716" s="25">
        <f t="shared" si="181"/>
        <v>2019</v>
      </c>
      <c r="Q1716" s="25">
        <v>36</v>
      </c>
    </row>
    <row r="1717" spans="13:17" x14ac:dyDescent="0.25">
      <c r="M1717" s="38">
        <f t="shared" si="184"/>
        <v>43711</v>
      </c>
      <c r="N1717" s="25">
        <f t="shared" si="183"/>
        <v>204</v>
      </c>
      <c r="O1717" s="25">
        <f t="shared" si="182"/>
        <v>2</v>
      </c>
      <c r="P1717" s="25">
        <f t="shared" si="181"/>
        <v>2019</v>
      </c>
      <c r="Q1717" s="25">
        <v>36</v>
      </c>
    </row>
    <row r="1718" spans="13:17" x14ac:dyDescent="0.25">
      <c r="M1718" s="38">
        <f t="shared" si="184"/>
        <v>43712</v>
      </c>
      <c r="N1718" s="25">
        <f t="shared" si="183"/>
        <v>203</v>
      </c>
      <c r="O1718" s="25">
        <f t="shared" si="182"/>
        <v>3</v>
      </c>
      <c r="P1718" s="25">
        <f t="shared" si="181"/>
        <v>2019</v>
      </c>
      <c r="Q1718" s="25">
        <v>36</v>
      </c>
    </row>
    <row r="1719" spans="13:17" x14ac:dyDescent="0.25">
      <c r="M1719" s="38">
        <f t="shared" si="184"/>
        <v>43713</v>
      </c>
      <c r="N1719" s="25">
        <f t="shared" si="183"/>
        <v>222</v>
      </c>
      <c r="O1719" s="25">
        <f t="shared" si="182"/>
        <v>4</v>
      </c>
      <c r="P1719" s="25">
        <f t="shared" si="181"/>
        <v>2019</v>
      </c>
      <c r="Q1719" s="25">
        <v>36</v>
      </c>
    </row>
    <row r="1720" spans="13:17" x14ac:dyDescent="0.25">
      <c r="M1720" s="38">
        <f t="shared" si="184"/>
        <v>43714</v>
      </c>
      <c r="N1720" s="25">
        <f t="shared" si="183"/>
        <v>182</v>
      </c>
      <c r="O1720" s="25">
        <f t="shared" si="182"/>
        <v>5</v>
      </c>
      <c r="P1720" s="25">
        <f t="shared" si="181"/>
        <v>2019</v>
      </c>
      <c r="Q1720" s="25">
        <v>36</v>
      </c>
    </row>
    <row r="1721" spans="13:17" x14ac:dyDescent="0.25">
      <c r="M1721" s="38">
        <f t="shared" si="184"/>
        <v>43715</v>
      </c>
      <c r="N1721" s="25">
        <f t="shared" si="183"/>
        <v>208</v>
      </c>
      <c r="O1721" s="25">
        <f t="shared" si="182"/>
        <v>6</v>
      </c>
      <c r="P1721" s="25">
        <f t="shared" si="181"/>
        <v>2019</v>
      </c>
      <c r="Q1721" s="25">
        <v>36</v>
      </c>
    </row>
    <row r="1722" spans="13:17" x14ac:dyDescent="0.25">
      <c r="M1722" s="38">
        <f t="shared" si="184"/>
        <v>43716</v>
      </c>
      <c r="N1722" s="25">
        <f t="shared" si="183"/>
        <v>212</v>
      </c>
      <c r="O1722" s="25">
        <f t="shared" si="182"/>
        <v>7</v>
      </c>
      <c r="P1722" s="25">
        <f t="shared" si="181"/>
        <v>2019</v>
      </c>
      <c r="Q1722" s="25">
        <v>36</v>
      </c>
    </row>
    <row r="1723" spans="13:17" x14ac:dyDescent="0.25">
      <c r="M1723" s="38">
        <f t="shared" si="184"/>
        <v>43717</v>
      </c>
      <c r="N1723" s="25">
        <f t="shared" si="183"/>
        <v>233</v>
      </c>
      <c r="O1723" s="25">
        <f t="shared" si="182"/>
        <v>1</v>
      </c>
      <c r="P1723" s="25">
        <f t="shared" si="181"/>
        <v>2019</v>
      </c>
      <c r="Q1723" s="25">
        <v>37</v>
      </c>
    </row>
    <row r="1724" spans="13:17" x14ac:dyDescent="0.25">
      <c r="M1724" s="38">
        <f t="shared" si="184"/>
        <v>43718</v>
      </c>
      <c r="N1724" s="25">
        <f t="shared" si="183"/>
        <v>201</v>
      </c>
      <c r="O1724" s="25">
        <f t="shared" si="182"/>
        <v>2</v>
      </c>
      <c r="P1724" s="25">
        <f t="shared" si="181"/>
        <v>2019</v>
      </c>
      <c r="Q1724" s="25">
        <v>37</v>
      </c>
    </row>
    <row r="1725" spans="13:17" x14ac:dyDescent="0.25">
      <c r="M1725" s="38">
        <f t="shared" si="184"/>
        <v>43719</v>
      </c>
      <c r="N1725" s="25">
        <f t="shared" si="183"/>
        <v>220</v>
      </c>
      <c r="O1725" s="25">
        <f t="shared" si="182"/>
        <v>3</v>
      </c>
      <c r="P1725" s="25">
        <f t="shared" si="181"/>
        <v>2019</v>
      </c>
      <c r="Q1725" s="25">
        <v>37</v>
      </c>
    </row>
    <row r="1726" spans="13:17" x14ac:dyDescent="0.25">
      <c r="M1726" s="38">
        <f t="shared" si="184"/>
        <v>43720</v>
      </c>
      <c r="N1726" s="25">
        <f t="shared" si="183"/>
        <v>229</v>
      </c>
      <c r="O1726" s="25">
        <f t="shared" si="182"/>
        <v>4</v>
      </c>
      <c r="P1726" s="25">
        <f t="shared" si="181"/>
        <v>2019</v>
      </c>
      <c r="Q1726" s="25">
        <v>37</v>
      </c>
    </row>
    <row r="1727" spans="13:17" x14ac:dyDescent="0.25">
      <c r="M1727" s="38">
        <f t="shared" si="184"/>
        <v>43721</v>
      </c>
      <c r="N1727" s="25">
        <f t="shared" si="183"/>
        <v>199</v>
      </c>
      <c r="O1727" s="25">
        <f t="shared" si="182"/>
        <v>5</v>
      </c>
      <c r="P1727" s="25">
        <f t="shared" si="181"/>
        <v>2019</v>
      </c>
      <c r="Q1727" s="25">
        <v>37</v>
      </c>
    </row>
    <row r="1728" spans="13:17" x14ac:dyDescent="0.25">
      <c r="M1728" s="38">
        <f t="shared" si="184"/>
        <v>43722</v>
      </c>
      <c r="N1728" s="25">
        <f t="shared" si="183"/>
        <v>228</v>
      </c>
      <c r="O1728" s="25">
        <f t="shared" si="182"/>
        <v>6</v>
      </c>
      <c r="P1728" s="25">
        <f t="shared" si="181"/>
        <v>2019</v>
      </c>
      <c r="Q1728" s="25">
        <v>37</v>
      </c>
    </row>
    <row r="1729" spans="13:17" x14ac:dyDescent="0.25">
      <c r="M1729" s="38">
        <f t="shared" si="184"/>
        <v>43723</v>
      </c>
      <c r="N1729" s="25">
        <f t="shared" si="183"/>
        <v>249</v>
      </c>
      <c r="O1729" s="25">
        <f t="shared" si="182"/>
        <v>7</v>
      </c>
      <c r="P1729" s="25">
        <f t="shared" si="181"/>
        <v>2019</v>
      </c>
      <c r="Q1729" s="25">
        <v>37</v>
      </c>
    </row>
    <row r="1730" spans="13:17" x14ac:dyDescent="0.25">
      <c r="M1730" s="38">
        <f t="shared" si="184"/>
        <v>43724</v>
      </c>
      <c r="N1730" s="25">
        <f t="shared" si="183"/>
        <v>219</v>
      </c>
      <c r="O1730" s="25">
        <f t="shared" si="182"/>
        <v>1</v>
      </c>
      <c r="P1730" s="25">
        <f t="shared" si="181"/>
        <v>2019</v>
      </c>
      <c r="Q1730" s="25">
        <v>38</v>
      </c>
    </row>
    <row r="1731" spans="13:17" x14ac:dyDescent="0.25">
      <c r="M1731" s="38">
        <f t="shared" si="184"/>
        <v>43725</v>
      </c>
      <c r="N1731" s="25">
        <f t="shared" si="183"/>
        <v>230</v>
      </c>
      <c r="O1731" s="25">
        <f t="shared" si="182"/>
        <v>2</v>
      </c>
      <c r="P1731" s="25">
        <f t="shared" si="181"/>
        <v>2019</v>
      </c>
      <c r="Q1731" s="25">
        <v>38</v>
      </c>
    </row>
    <row r="1732" spans="13:17" x14ac:dyDescent="0.25">
      <c r="M1732" s="38">
        <f t="shared" si="184"/>
        <v>43726</v>
      </c>
      <c r="N1732" s="25">
        <f t="shared" si="183"/>
        <v>220</v>
      </c>
      <c r="O1732" s="25">
        <f t="shared" si="182"/>
        <v>3</v>
      </c>
      <c r="P1732" s="25">
        <f t="shared" si="181"/>
        <v>2019</v>
      </c>
      <c r="Q1732" s="25">
        <v>38</v>
      </c>
    </row>
    <row r="1733" spans="13:17" x14ac:dyDescent="0.25">
      <c r="M1733" s="38">
        <f t="shared" si="184"/>
        <v>43727</v>
      </c>
      <c r="N1733" s="25">
        <f t="shared" si="183"/>
        <v>211</v>
      </c>
      <c r="O1733" s="25">
        <f t="shared" si="182"/>
        <v>4</v>
      </c>
      <c r="P1733" s="25">
        <f t="shared" si="181"/>
        <v>2019</v>
      </c>
      <c r="Q1733" s="25">
        <v>38</v>
      </c>
    </row>
    <row r="1734" spans="13:17" x14ac:dyDescent="0.25">
      <c r="M1734" s="38">
        <f t="shared" si="184"/>
        <v>43728</v>
      </c>
      <c r="N1734" s="25">
        <f t="shared" si="183"/>
        <v>234</v>
      </c>
      <c r="O1734" s="25">
        <f t="shared" si="182"/>
        <v>5</v>
      </c>
      <c r="P1734" s="25">
        <f t="shared" si="181"/>
        <v>2019</v>
      </c>
      <c r="Q1734" s="25">
        <v>38</v>
      </c>
    </row>
    <row r="1735" spans="13:17" x14ac:dyDescent="0.25">
      <c r="M1735" s="38">
        <f t="shared" si="184"/>
        <v>43729</v>
      </c>
      <c r="N1735" s="25">
        <f t="shared" si="183"/>
        <v>219</v>
      </c>
      <c r="O1735" s="25">
        <f t="shared" si="182"/>
        <v>6</v>
      </c>
      <c r="P1735" s="25">
        <f t="shared" si="181"/>
        <v>2019</v>
      </c>
      <c r="Q1735" s="25">
        <v>38</v>
      </c>
    </row>
    <row r="1736" spans="13:17" x14ac:dyDescent="0.25">
      <c r="M1736" s="38">
        <f t="shared" si="184"/>
        <v>43730</v>
      </c>
      <c r="N1736" s="25">
        <f t="shared" si="183"/>
        <v>207</v>
      </c>
      <c r="O1736" s="25">
        <f t="shared" si="182"/>
        <v>7</v>
      </c>
      <c r="P1736" s="25">
        <f t="shared" si="181"/>
        <v>2019</v>
      </c>
      <c r="Q1736" s="25">
        <v>38</v>
      </c>
    </row>
    <row r="1737" spans="13:17" x14ac:dyDescent="0.25">
      <c r="M1737" s="38">
        <f t="shared" si="184"/>
        <v>43731</v>
      </c>
      <c r="N1737" s="25">
        <f t="shared" si="183"/>
        <v>237</v>
      </c>
      <c r="O1737" s="25">
        <f t="shared" si="182"/>
        <v>1</v>
      </c>
      <c r="P1737" s="25">
        <f t="shared" ref="P1737:P1800" si="185">IF(O1737=1,YEAR($M1740),P1736)</f>
        <v>2019</v>
      </c>
      <c r="Q1737" s="25">
        <v>39</v>
      </c>
    </row>
    <row r="1738" spans="13:17" x14ac:dyDescent="0.25">
      <c r="M1738" s="38">
        <f t="shared" si="184"/>
        <v>43732</v>
      </c>
      <c r="N1738" s="25">
        <f t="shared" si="183"/>
        <v>226</v>
      </c>
      <c r="O1738" s="25">
        <f t="shared" ref="O1738:O1801" si="186">MOD(O1737,7)+1</f>
        <v>2</v>
      </c>
      <c r="P1738" s="25">
        <f t="shared" si="185"/>
        <v>2019</v>
      </c>
      <c r="Q1738" s="25">
        <v>39</v>
      </c>
    </row>
    <row r="1739" spans="13:17" x14ac:dyDescent="0.25">
      <c r="M1739" s="38">
        <f t="shared" si="184"/>
        <v>43733</v>
      </c>
      <c r="N1739" s="25">
        <f t="shared" ref="N1739:N1802" si="187">VLOOKUP(DATE(2020,MONTH($M1739),DAY($M1739)),$A$8:$K$374,YEAR($M1739)-2010,FALSE)</f>
        <v>238</v>
      </c>
      <c r="O1739" s="25">
        <f t="shared" si="186"/>
        <v>3</v>
      </c>
      <c r="P1739" s="25">
        <f t="shared" si="185"/>
        <v>2019</v>
      </c>
      <c r="Q1739" s="25">
        <v>39</v>
      </c>
    </row>
    <row r="1740" spans="13:17" x14ac:dyDescent="0.25">
      <c r="M1740" s="38">
        <f t="shared" si="184"/>
        <v>43734</v>
      </c>
      <c r="N1740" s="25">
        <f t="shared" si="187"/>
        <v>230</v>
      </c>
      <c r="O1740" s="25">
        <f t="shared" si="186"/>
        <v>4</v>
      </c>
      <c r="P1740" s="25">
        <f t="shared" si="185"/>
        <v>2019</v>
      </c>
      <c r="Q1740" s="25">
        <v>39</v>
      </c>
    </row>
    <row r="1741" spans="13:17" x14ac:dyDescent="0.25">
      <c r="M1741" s="38">
        <f t="shared" ref="M1741:M1804" si="188">M1740+1</f>
        <v>43735</v>
      </c>
      <c r="N1741" s="25">
        <f t="shared" si="187"/>
        <v>246</v>
      </c>
      <c r="O1741" s="25">
        <f t="shared" si="186"/>
        <v>5</v>
      </c>
      <c r="P1741" s="25">
        <f t="shared" si="185"/>
        <v>2019</v>
      </c>
      <c r="Q1741" s="25">
        <v>39</v>
      </c>
    </row>
    <row r="1742" spans="13:17" x14ac:dyDescent="0.25">
      <c r="M1742" s="38">
        <f t="shared" si="188"/>
        <v>43736</v>
      </c>
      <c r="N1742" s="25">
        <f t="shared" si="187"/>
        <v>214</v>
      </c>
      <c r="O1742" s="25">
        <f t="shared" si="186"/>
        <v>6</v>
      </c>
      <c r="P1742" s="25">
        <f t="shared" si="185"/>
        <v>2019</v>
      </c>
      <c r="Q1742" s="25">
        <v>39</v>
      </c>
    </row>
    <row r="1743" spans="13:17" x14ac:dyDescent="0.25">
      <c r="M1743" s="38">
        <f t="shared" si="188"/>
        <v>43737</v>
      </c>
      <c r="N1743" s="25">
        <f t="shared" si="187"/>
        <v>257</v>
      </c>
      <c r="O1743" s="25">
        <f t="shared" si="186"/>
        <v>7</v>
      </c>
      <c r="P1743" s="25">
        <f t="shared" si="185"/>
        <v>2019</v>
      </c>
      <c r="Q1743" s="25">
        <v>39</v>
      </c>
    </row>
    <row r="1744" spans="13:17" x14ac:dyDescent="0.25">
      <c r="M1744" s="38">
        <f t="shared" si="188"/>
        <v>43738</v>
      </c>
      <c r="N1744" s="25">
        <f t="shared" si="187"/>
        <v>238</v>
      </c>
      <c r="O1744" s="25">
        <f t="shared" si="186"/>
        <v>1</v>
      </c>
      <c r="P1744" s="25">
        <f t="shared" si="185"/>
        <v>2019</v>
      </c>
      <c r="Q1744" s="25">
        <v>40</v>
      </c>
    </row>
    <row r="1745" spans="13:17" x14ac:dyDescent="0.25">
      <c r="M1745" s="38">
        <f t="shared" si="188"/>
        <v>43739</v>
      </c>
      <c r="N1745" s="25">
        <f t="shared" si="187"/>
        <v>247</v>
      </c>
      <c r="O1745" s="25">
        <f t="shared" si="186"/>
        <v>2</v>
      </c>
      <c r="P1745" s="25">
        <f t="shared" si="185"/>
        <v>2019</v>
      </c>
      <c r="Q1745" s="25">
        <v>40</v>
      </c>
    </row>
    <row r="1746" spans="13:17" x14ac:dyDescent="0.25">
      <c r="M1746" s="38">
        <f t="shared" si="188"/>
        <v>43740</v>
      </c>
      <c r="N1746" s="25">
        <f t="shared" si="187"/>
        <v>230</v>
      </c>
      <c r="O1746" s="25">
        <f t="shared" si="186"/>
        <v>3</v>
      </c>
      <c r="P1746" s="25">
        <f t="shared" si="185"/>
        <v>2019</v>
      </c>
      <c r="Q1746" s="25">
        <v>40</v>
      </c>
    </row>
    <row r="1747" spans="13:17" x14ac:dyDescent="0.25">
      <c r="M1747" s="38">
        <f t="shared" si="188"/>
        <v>43741</v>
      </c>
      <c r="N1747" s="25">
        <f t="shared" si="187"/>
        <v>238</v>
      </c>
      <c r="O1747" s="25">
        <f t="shared" si="186"/>
        <v>4</v>
      </c>
      <c r="P1747" s="25">
        <f t="shared" si="185"/>
        <v>2019</v>
      </c>
      <c r="Q1747" s="25">
        <v>40</v>
      </c>
    </row>
    <row r="1748" spans="13:17" x14ac:dyDescent="0.25">
      <c r="M1748" s="38">
        <f t="shared" si="188"/>
        <v>43742</v>
      </c>
      <c r="N1748" s="25">
        <f t="shared" si="187"/>
        <v>227</v>
      </c>
      <c r="O1748" s="25">
        <f t="shared" si="186"/>
        <v>5</v>
      </c>
      <c r="P1748" s="25">
        <f t="shared" si="185"/>
        <v>2019</v>
      </c>
      <c r="Q1748" s="25">
        <v>40</v>
      </c>
    </row>
    <row r="1749" spans="13:17" x14ac:dyDescent="0.25">
      <c r="M1749" s="38">
        <f t="shared" si="188"/>
        <v>43743</v>
      </c>
      <c r="N1749" s="25">
        <f t="shared" si="187"/>
        <v>224</v>
      </c>
      <c r="O1749" s="25">
        <f t="shared" si="186"/>
        <v>6</v>
      </c>
      <c r="P1749" s="25">
        <f t="shared" si="185"/>
        <v>2019</v>
      </c>
      <c r="Q1749" s="25">
        <v>40</v>
      </c>
    </row>
    <row r="1750" spans="13:17" x14ac:dyDescent="0.25">
      <c r="M1750" s="38">
        <f t="shared" si="188"/>
        <v>43744</v>
      </c>
      <c r="N1750" s="25">
        <f t="shared" si="187"/>
        <v>234</v>
      </c>
      <c r="O1750" s="25">
        <f t="shared" si="186"/>
        <v>7</v>
      </c>
      <c r="P1750" s="25">
        <f t="shared" si="185"/>
        <v>2019</v>
      </c>
      <c r="Q1750" s="25">
        <v>40</v>
      </c>
    </row>
    <row r="1751" spans="13:17" x14ac:dyDescent="0.25">
      <c r="M1751" s="38">
        <f t="shared" si="188"/>
        <v>43745</v>
      </c>
      <c r="N1751" s="25">
        <f t="shared" si="187"/>
        <v>212</v>
      </c>
      <c r="O1751" s="25">
        <f t="shared" si="186"/>
        <v>1</v>
      </c>
      <c r="P1751" s="25">
        <f t="shared" si="185"/>
        <v>2019</v>
      </c>
      <c r="Q1751" s="25">
        <v>41</v>
      </c>
    </row>
    <row r="1752" spans="13:17" x14ac:dyDescent="0.25">
      <c r="M1752" s="38">
        <f t="shared" si="188"/>
        <v>43746</v>
      </c>
      <c r="N1752" s="25">
        <f t="shared" si="187"/>
        <v>255</v>
      </c>
      <c r="O1752" s="25">
        <f t="shared" si="186"/>
        <v>2</v>
      </c>
      <c r="P1752" s="25">
        <f t="shared" si="185"/>
        <v>2019</v>
      </c>
      <c r="Q1752" s="25">
        <v>41</v>
      </c>
    </row>
    <row r="1753" spans="13:17" x14ac:dyDescent="0.25">
      <c r="M1753" s="38">
        <f t="shared" si="188"/>
        <v>43747</v>
      </c>
      <c r="N1753" s="25">
        <f t="shared" si="187"/>
        <v>229</v>
      </c>
      <c r="O1753" s="25">
        <f t="shared" si="186"/>
        <v>3</v>
      </c>
      <c r="P1753" s="25">
        <f t="shared" si="185"/>
        <v>2019</v>
      </c>
      <c r="Q1753" s="25">
        <v>41</v>
      </c>
    </row>
    <row r="1754" spans="13:17" x14ac:dyDescent="0.25">
      <c r="M1754" s="38">
        <f t="shared" si="188"/>
        <v>43748</v>
      </c>
      <c r="N1754" s="25">
        <f t="shared" si="187"/>
        <v>271</v>
      </c>
      <c r="O1754" s="25">
        <f t="shared" si="186"/>
        <v>4</v>
      </c>
      <c r="P1754" s="25">
        <f t="shared" si="185"/>
        <v>2019</v>
      </c>
      <c r="Q1754" s="25">
        <v>41</v>
      </c>
    </row>
    <row r="1755" spans="13:17" x14ac:dyDescent="0.25">
      <c r="M1755" s="38">
        <f t="shared" si="188"/>
        <v>43749</v>
      </c>
      <c r="N1755" s="25">
        <f t="shared" si="187"/>
        <v>233</v>
      </c>
      <c r="O1755" s="25">
        <f t="shared" si="186"/>
        <v>5</v>
      </c>
      <c r="P1755" s="25">
        <f t="shared" si="185"/>
        <v>2019</v>
      </c>
      <c r="Q1755" s="25">
        <v>41</v>
      </c>
    </row>
    <row r="1756" spans="13:17" x14ac:dyDescent="0.25">
      <c r="M1756" s="38">
        <f t="shared" si="188"/>
        <v>43750</v>
      </c>
      <c r="N1756" s="25">
        <f t="shared" si="187"/>
        <v>249</v>
      </c>
      <c r="O1756" s="25">
        <f t="shared" si="186"/>
        <v>6</v>
      </c>
      <c r="P1756" s="25">
        <f t="shared" si="185"/>
        <v>2019</v>
      </c>
      <c r="Q1756" s="25">
        <v>41</v>
      </c>
    </row>
    <row r="1757" spans="13:17" x14ac:dyDescent="0.25">
      <c r="M1757" s="38">
        <f t="shared" si="188"/>
        <v>43751</v>
      </c>
      <c r="N1757" s="25">
        <f t="shared" si="187"/>
        <v>205</v>
      </c>
      <c r="O1757" s="25">
        <f t="shared" si="186"/>
        <v>7</v>
      </c>
      <c r="P1757" s="25">
        <f t="shared" si="185"/>
        <v>2019</v>
      </c>
      <c r="Q1757" s="25">
        <v>41</v>
      </c>
    </row>
    <row r="1758" spans="13:17" x14ac:dyDescent="0.25">
      <c r="M1758" s="38">
        <f t="shared" si="188"/>
        <v>43752</v>
      </c>
      <c r="N1758" s="25">
        <f t="shared" si="187"/>
        <v>232</v>
      </c>
      <c r="O1758" s="25">
        <f t="shared" si="186"/>
        <v>1</v>
      </c>
      <c r="P1758" s="25">
        <f t="shared" si="185"/>
        <v>2019</v>
      </c>
      <c r="Q1758" s="25">
        <v>42</v>
      </c>
    </row>
    <row r="1759" spans="13:17" x14ac:dyDescent="0.25">
      <c r="M1759" s="38">
        <f t="shared" si="188"/>
        <v>43753</v>
      </c>
      <c r="N1759" s="25">
        <f t="shared" si="187"/>
        <v>218</v>
      </c>
      <c r="O1759" s="25">
        <f t="shared" si="186"/>
        <v>2</v>
      </c>
      <c r="P1759" s="25">
        <f t="shared" si="185"/>
        <v>2019</v>
      </c>
      <c r="Q1759" s="25">
        <v>42</v>
      </c>
    </row>
    <row r="1760" spans="13:17" x14ac:dyDescent="0.25">
      <c r="M1760" s="38">
        <f t="shared" si="188"/>
        <v>43754</v>
      </c>
      <c r="N1760" s="25">
        <f t="shared" si="187"/>
        <v>260</v>
      </c>
      <c r="O1760" s="25">
        <f t="shared" si="186"/>
        <v>3</v>
      </c>
      <c r="P1760" s="25">
        <f t="shared" si="185"/>
        <v>2019</v>
      </c>
      <c r="Q1760" s="25">
        <v>42</v>
      </c>
    </row>
    <row r="1761" spans="13:17" x14ac:dyDescent="0.25">
      <c r="M1761" s="38">
        <f t="shared" si="188"/>
        <v>43755</v>
      </c>
      <c r="N1761" s="25">
        <f t="shared" si="187"/>
        <v>239</v>
      </c>
      <c r="O1761" s="25">
        <f t="shared" si="186"/>
        <v>4</v>
      </c>
      <c r="P1761" s="25">
        <f t="shared" si="185"/>
        <v>2019</v>
      </c>
      <c r="Q1761" s="25">
        <v>42</v>
      </c>
    </row>
    <row r="1762" spans="13:17" x14ac:dyDescent="0.25">
      <c r="M1762" s="38">
        <f t="shared" si="188"/>
        <v>43756</v>
      </c>
      <c r="N1762" s="25">
        <f t="shared" si="187"/>
        <v>214</v>
      </c>
      <c r="O1762" s="25">
        <f t="shared" si="186"/>
        <v>5</v>
      </c>
      <c r="P1762" s="25">
        <f t="shared" si="185"/>
        <v>2019</v>
      </c>
      <c r="Q1762" s="25">
        <v>42</v>
      </c>
    </row>
    <row r="1763" spans="13:17" x14ac:dyDescent="0.25">
      <c r="M1763" s="38">
        <f t="shared" si="188"/>
        <v>43757</v>
      </c>
      <c r="N1763" s="25">
        <f t="shared" si="187"/>
        <v>233</v>
      </c>
      <c r="O1763" s="25">
        <f t="shared" si="186"/>
        <v>6</v>
      </c>
      <c r="P1763" s="25">
        <f t="shared" si="185"/>
        <v>2019</v>
      </c>
      <c r="Q1763" s="25">
        <v>42</v>
      </c>
    </row>
    <row r="1764" spans="13:17" x14ac:dyDescent="0.25">
      <c r="M1764" s="38">
        <f t="shared" si="188"/>
        <v>43758</v>
      </c>
      <c r="N1764" s="25">
        <f t="shared" si="187"/>
        <v>226</v>
      </c>
      <c r="O1764" s="25">
        <f t="shared" si="186"/>
        <v>7</v>
      </c>
      <c r="P1764" s="25">
        <f t="shared" si="185"/>
        <v>2019</v>
      </c>
      <c r="Q1764" s="25">
        <v>42</v>
      </c>
    </row>
    <row r="1765" spans="13:17" x14ac:dyDescent="0.25">
      <c r="M1765" s="38">
        <f t="shared" si="188"/>
        <v>43759</v>
      </c>
      <c r="N1765" s="25">
        <f t="shared" si="187"/>
        <v>217</v>
      </c>
      <c r="O1765" s="25">
        <f t="shared" si="186"/>
        <v>1</v>
      </c>
      <c r="P1765" s="25">
        <f t="shared" si="185"/>
        <v>2019</v>
      </c>
      <c r="Q1765" s="25">
        <v>43</v>
      </c>
    </row>
    <row r="1766" spans="13:17" x14ac:dyDescent="0.25">
      <c r="M1766" s="38">
        <f t="shared" si="188"/>
        <v>43760</v>
      </c>
      <c r="N1766" s="25">
        <f t="shared" si="187"/>
        <v>282</v>
      </c>
      <c r="O1766" s="25">
        <f t="shared" si="186"/>
        <v>2</v>
      </c>
      <c r="P1766" s="25">
        <f t="shared" si="185"/>
        <v>2019</v>
      </c>
      <c r="Q1766" s="25">
        <v>43</v>
      </c>
    </row>
    <row r="1767" spans="13:17" x14ac:dyDescent="0.25">
      <c r="M1767" s="38">
        <f t="shared" si="188"/>
        <v>43761</v>
      </c>
      <c r="N1767" s="25">
        <f t="shared" si="187"/>
        <v>249</v>
      </c>
      <c r="O1767" s="25">
        <f t="shared" si="186"/>
        <v>3</v>
      </c>
      <c r="P1767" s="25">
        <f t="shared" si="185"/>
        <v>2019</v>
      </c>
      <c r="Q1767" s="25">
        <v>43</v>
      </c>
    </row>
    <row r="1768" spans="13:17" x14ac:dyDescent="0.25">
      <c r="M1768" s="38">
        <f t="shared" si="188"/>
        <v>43762</v>
      </c>
      <c r="N1768" s="25">
        <f t="shared" si="187"/>
        <v>250</v>
      </c>
      <c r="O1768" s="25">
        <f t="shared" si="186"/>
        <v>4</v>
      </c>
      <c r="P1768" s="25">
        <f t="shared" si="185"/>
        <v>2019</v>
      </c>
      <c r="Q1768" s="25">
        <v>43</v>
      </c>
    </row>
    <row r="1769" spans="13:17" x14ac:dyDescent="0.25">
      <c r="M1769" s="38">
        <f t="shared" si="188"/>
        <v>43763</v>
      </c>
      <c r="N1769" s="25">
        <f t="shared" si="187"/>
        <v>240</v>
      </c>
      <c r="O1769" s="25">
        <f t="shared" si="186"/>
        <v>5</v>
      </c>
      <c r="P1769" s="25">
        <f t="shared" si="185"/>
        <v>2019</v>
      </c>
      <c r="Q1769" s="25">
        <v>43</v>
      </c>
    </row>
    <row r="1770" spans="13:17" x14ac:dyDescent="0.25">
      <c r="M1770" s="38">
        <f t="shared" si="188"/>
        <v>43764</v>
      </c>
      <c r="N1770" s="25">
        <f t="shared" si="187"/>
        <v>243</v>
      </c>
      <c r="O1770" s="25">
        <f t="shared" si="186"/>
        <v>6</v>
      </c>
      <c r="P1770" s="25">
        <f t="shared" si="185"/>
        <v>2019</v>
      </c>
      <c r="Q1770" s="25">
        <v>43</v>
      </c>
    </row>
    <row r="1771" spans="13:17" x14ac:dyDescent="0.25">
      <c r="M1771" s="38">
        <f t="shared" si="188"/>
        <v>43765</v>
      </c>
      <c r="N1771" s="25">
        <f t="shared" si="187"/>
        <v>243</v>
      </c>
      <c r="O1771" s="25">
        <f t="shared" si="186"/>
        <v>7</v>
      </c>
      <c r="P1771" s="25">
        <f t="shared" si="185"/>
        <v>2019</v>
      </c>
      <c r="Q1771" s="25">
        <v>43</v>
      </c>
    </row>
    <row r="1772" spans="13:17" x14ac:dyDescent="0.25">
      <c r="M1772" s="38">
        <f t="shared" si="188"/>
        <v>43766</v>
      </c>
      <c r="N1772" s="25">
        <f t="shared" si="187"/>
        <v>247</v>
      </c>
      <c r="O1772" s="25">
        <f t="shared" si="186"/>
        <v>1</v>
      </c>
      <c r="P1772" s="25">
        <f t="shared" si="185"/>
        <v>2019</v>
      </c>
      <c r="Q1772" s="25">
        <v>44</v>
      </c>
    </row>
    <row r="1773" spans="13:17" x14ac:dyDescent="0.25">
      <c r="M1773" s="38">
        <f t="shared" si="188"/>
        <v>43767</v>
      </c>
      <c r="N1773" s="25">
        <f t="shared" si="187"/>
        <v>224</v>
      </c>
      <c r="O1773" s="25">
        <f t="shared" si="186"/>
        <v>2</v>
      </c>
      <c r="P1773" s="25">
        <f t="shared" si="185"/>
        <v>2019</v>
      </c>
      <c r="Q1773" s="25">
        <v>44</v>
      </c>
    </row>
    <row r="1774" spans="13:17" x14ac:dyDescent="0.25">
      <c r="M1774" s="38">
        <f t="shared" si="188"/>
        <v>43768</v>
      </c>
      <c r="N1774" s="25">
        <f t="shared" si="187"/>
        <v>227</v>
      </c>
      <c r="O1774" s="25">
        <f t="shared" si="186"/>
        <v>3</v>
      </c>
      <c r="P1774" s="25">
        <f t="shared" si="185"/>
        <v>2019</v>
      </c>
      <c r="Q1774" s="25">
        <v>44</v>
      </c>
    </row>
    <row r="1775" spans="13:17" x14ac:dyDescent="0.25">
      <c r="M1775" s="38">
        <f t="shared" si="188"/>
        <v>43769</v>
      </c>
      <c r="N1775" s="25">
        <f t="shared" si="187"/>
        <v>240</v>
      </c>
      <c r="O1775" s="25">
        <f t="shared" si="186"/>
        <v>4</v>
      </c>
      <c r="P1775" s="25">
        <f t="shared" si="185"/>
        <v>2019</v>
      </c>
      <c r="Q1775" s="25">
        <v>44</v>
      </c>
    </row>
    <row r="1776" spans="13:17" x14ac:dyDescent="0.25">
      <c r="M1776" s="38">
        <f t="shared" si="188"/>
        <v>43770</v>
      </c>
      <c r="N1776" s="25">
        <f t="shared" si="187"/>
        <v>221</v>
      </c>
      <c r="O1776" s="25">
        <f t="shared" si="186"/>
        <v>5</v>
      </c>
      <c r="P1776" s="25">
        <f t="shared" si="185"/>
        <v>2019</v>
      </c>
      <c r="Q1776" s="25">
        <v>44</v>
      </c>
    </row>
    <row r="1777" spans="13:17" x14ac:dyDescent="0.25">
      <c r="M1777" s="38">
        <f t="shared" si="188"/>
        <v>43771</v>
      </c>
      <c r="N1777" s="25">
        <f t="shared" si="187"/>
        <v>236</v>
      </c>
      <c r="O1777" s="25">
        <f t="shared" si="186"/>
        <v>6</v>
      </c>
      <c r="P1777" s="25">
        <f t="shared" si="185"/>
        <v>2019</v>
      </c>
      <c r="Q1777" s="25">
        <v>44</v>
      </c>
    </row>
    <row r="1778" spans="13:17" x14ac:dyDescent="0.25">
      <c r="M1778" s="38">
        <f t="shared" si="188"/>
        <v>43772</v>
      </c>
      <c r="N1778" s="25">
        <f t="shared" si="187"/>
        <v>243</v>
      </c>
      <c r="O1778" s="25">
        <f t="shared" si="186"/>
        <v>7</v>
      </c>
      <c r="P1778" s="25">
        <f t="shared" si="185"/>
        <v>2019</v>
      </c>
      <c r="Q1778" s="25">
        <v>44</v>
      </c>
    </row>
    <row r="1779" spans="13:17" x14ac:dyDescent="0.25">
      <c r="M1779" s="38">
        <f t="shared" si="188"/>
        <v>43773</v>
      </c>
      <c r="N1779" s="25">
        <f t="shared" si="187"/>
        <v>235</v>
      </c>
      <c r="O1779" s="25">
        <f t="shared" si="186"/>
        <v>1</v>
      </c>
      <c r="P1779" s="25">
        <f t="shared" si="185"/>
        <v>2019</v>
      </c>
      <c r="Q1779" s="25">
        <v>45</v>
      </c>
    </row>
    <row r="1780" spans="13:17" x14ac:dyDescent="0.25">
      <c r="M1780" s="38">
        <f t="shared" si="188"/>
        <v>43774</v>
      </c>
      <c r="N1780" s="25">
        <f t="shared" si="187"/>
        <v>234</v>
      </c>
      <c r="O1780" s="25">
        <f t="shared" si="186"/>
        <v>2</v>
      </c>
      <c r="P1780" s="25">
        <f t="shared" si="185"/>
        <v>2019</v>
      </c>
      <c r="Q1780" s="25">
        <v>45</v>
      </c>
    </row>
    <row r="1781" spans="13:17" x14ac:dyDescent="0.25">
      <c r="M1781" s="38">
        <f t="shared" si="188"/>
        <v>43775</v>
      </c>
      <c r="N1781" s="25">
        <f t="shared" si="187"/>
        <v>234</v>
      </c>
      <c r="O1781" s="25">
        <f t="shared" si="186"/>
        <v>3</v>
      </c>
      <c r="P1781" s="25">
        <f t="shared" si="185"/>
        <v>2019</v>
      </c>
      <c r="Q1781" s="25">
        <v>45</v>
      </c>
    </row>
    <row r="1782" spans="13:17" x14ac:dyDescent="0.25">
      <c r="M1782" s="38">
        <f t="shared" si="188"/>
        <v>43776</v>
      </c>
      <c r="N1782" s="25">
        <f t="shared" si="187"/>
        <v>241</v>
      </c>
      <c r="O1782" s="25">
        <f t="shared" si="186"/>
        <v>4</v>
      </c>
      <c r="P1782" s="25">
        <f t="shared" si="185"/>
        <v>2019</v>
      </c>
      <c r="Q1782" s="25">
        <v>45</v>
      </c>
    </row>
    <row r="1783" spans="13:17" x14ac:dyDescent="0.25">
      <c r="M1783" s="38">
        <f t="shared" si="188"/>
        <v>43777</v>
      </c>
      <c r="N1783" s="25">
        <f t="shared" si="187"/>
        <v>273</v>
      </c>
      <c r="O1783" s="25">
        <f t="shared" si="186"/>
        <v>5</v>
      </c>
      <c r="P1783" s="25">
        <f t="shared" si="185"/>
        <v>2019</v>
      </c>
      <c r="Q1783" s="25">
        <v>45</v>
      </c>
    </row>
    <row r="1784" spans="13:17" x14ac:dyDescent="0.25">
      <c r="M1784" s="38">
        <f t="shared" si="188"/>
        <v>43778</v>
      </c>
      <c r="N1784" s="25">
        <f t="shared" si="187"/>
        <v>245</v>
      </c>
      <c r="O1784" s="25">
        <f t="shared" si="186"/>
        <v>6</v>
      </c>
      <c r="P1784" s="25">
        <f t="shared" si="185"/>
        <v>2019</v>
      </c>
      <c r="Q1784" s="25">
        <v>45</v>
      </c>
    </row>
    <row r="1785" spans="13:17" x14ac:dyDescent="0.25">
      <c r="M1785" s="38">
        <f t="shared" si="188"/>
        <v>43779</v>
      </c>
      <c r="N1785" s="25">
        <f t="shared" si="187"/>
        <v>236</v>
      </c>
      <c r="O1785" s="25">
        <f t="shared" si="186"/>
        <v>7</v>
      </c>
      <c r="P1785" s="25">
        <f t="shared" si="185"/>
        <v>2019</v>
      </c>
      <c r="Q1785" s="25">
        <v>45</v>
      </c>
    </row>
    <row r="1786" spans="13:17" x14ac:dyDescent="0.25">
      <c r="M1786" s="38">
        <f t="shared" si="188"/>
        <v>43780</v>
      </c>
      <c r="N1786" s="25">
        <f t="shared" si="187"/>
        <v>238</v>
      </c>
      <c r="O1786" s="25">
        <f t="shared" si="186"/>
        <v>1</v>
      </c>
      <c r="P1786" s="25">
        <f t="shared" si="185"/>
        <v>2019</v>
      </c>
      <c r="Q1786" s="25">
        <v>46</v>
      </c>
    </row>
    <row r="1787" spans="13:17" x14ac:dyDescent="0.25">
      <c r="M1787" s="38">
        <f t="shared" si="188"/>
        <v>43781</v>
      </c>
      <c r="N1787" s="25">
        <f t="shared" si="187"/>
        <v>247</v>
      </c>
      <c r="O1787" s="25">
        <f t="shared" si="186"/>
        <v>2</v>
      </c>
      <c r="P1787" s="25">
        <f t="shared" si="185"/>
        <v>2019</v>
      </c>
      <c r="Q1787" s="25">
        <v>46</v>
      </c>
    </row>
    <row r="1788" spans="13:17" x14ac:dyDescent="0.25">
      <c r="M1788" s="38">
        <f t="shared" si="188"/>
        <v>43782</v>
      </c>
      <c r="N1788" s="25">
        <f t="shared" si="187"/>
        <v>249</v>
      </c>
      <c r="O1788" s="25">
        <f t="shared" si="186"/>
        <v>3</v>
      </c>
      <c r="P1788" s="25">
        <f t="shared" si="185"/>
        <v>2019</v>
      </c>
      <c r="Q1788" s="25">
        <v>46</v>
      </c>
    </row>
    <row r="1789" spans="13:17" x14ac:dyDescent="0.25">
      <c r="M1789" s="38">
        <f t="shared" si="188"/>
        <v>43783</v>
      </c>
      <c r="N1789" s="25">
        <f t="shared" si="187"/>
        <v>248</v>
      </c>
      <c r="O1789" s="25">
        <f t="shared" si="186"/>
        <v>4</v>
      </c>
      <c r="P1789" s="25">
        <f t="shared" si="185"/>
        <v>2019</v>
      </c>
      <c r="Q1789" s="25">
        <v>46</v>
      </c>
    </row>
    <row r="1790" spans="13:17" x14ac:dyDescent="0.25">
      <c r="M1790" s="38">
        <f t="shared" si="188"/>
        <v>43784</v>
      </c>
      <c r="N1790" s="25">
        <f t="shared" si="187"/>
        <v>251</v>
      </c>
      <c r="O1790" s="25">
        <f t="shared" si="186"/>
        <v>5</v>
      </c>
      <c r="P1790" s="25">
        <f t="shared" si="185"/>
        <v>2019</v>
      </c>
      <c r="Q1790" s="25">
        <v>46</v>
      </c>
    </row>
    <row r="1791" spans="13:17" x14ac:dyDescent="0.25">
      <c r="M1791" s="38">
        <f t="shared" si="188"/>
        <v>43785</v>
      </c>
      <c r="N1791" s="25">
        <f t="shared" si="187"/>
        <v>214</v>
      </c>
      <c r="O1791" s="25">
        <f t="shared" si="186"/>
        <v>6</v>
      </c>
      <c r="P1791" s="25">
        <f t="shared" si="185"/>
        <v>2019</v>
      </c>
      <c r="Q1791" s="25">
        <v>46</v>
      </c>
    </row>
    <row r="1792" spans="13:17" x14ac:dyDescent="0.25">
      <c r="M1792" s="38">
        <f t="shared" si="188"/>
        <v>43786</v>
      </c>
      <c r="N1792" s="25">
        <f t="shared" si="187"/>
        <v>227</v>
      </c>
      <c r="O1792" s="25">
        <f t="shared" si="186"/>
        <v>7</v>
      </c>
      <c r="P1792" s="25">
        <f t="shared" si="185"/>
        <v>2019</v>
      </c>
      <c r="Q1792" s="25">
        <v>46</v>
      </c>
    </row>
    <row r="1793" spans="13:17" x14ac:dyDescent="0.25">
      <c r="M1793" s="38">
        <f t="shared" si="188"/>
        <v>43787</v>
      </c>
      <c r="N1793" s="25">
        <f t="shared" si="187"/>
        <v>246</v>
      </c>
      <c r="O1793" s="25">
        <f t="shared" si="186"/>
        <v>1</v>
      </c>
      <c r="P1793" s="25">
        <f t="shared" si="185"/>
        <v>2019</v>
      </c>
      <c r="Q1793" s="25">
        <v>47</v>
      </c>
    </row>
    <row r="1794" spans="13:17" x14ac:dyDescent="0.25">
      <c r="M1794" s="38">
        <f t="shared" si="188"/>
        <v>43788</v>
      </c>
      <c r="N1794" s="25">
        <f t="shared" si="187"/>
        <v>238</v>
      </c>
      <c r="O1794" s="25">
        <f t="shared" si="186"/>
        <v>2</v>
      </c>
      <c r="P1794" s="25">
        <f t="shared" si="185"/>
        <v>2019</v>
      </c>
      <c r="Q1794" s="25">
        <v>47</v>
      </c>
    </row>
    <row r="1795" spans="13:17" x14ac:dyDescent="0.25">
      <c r="M1795" s="38">
        <f t="shared" si="188"/>
        <v>43789</v>
      </c>
      <c r="N1795" s="25">
        <f t="shared" si="187"/>
        <v>263</v>
      </c>
      <c r="O1795" s="25">
        <f t="shared" si="186"/>
        <v>3</v>
      </c>
      <c r="P1795" s="25">
        <f t="shared" si="185"/>
        <v>2019</v>
      </c>
      <c r="Q1795" s="25">
        <v>47</v>
      </c>
    </row>
    <row r="1796" spans="13:17" x14ac:dyDescent="0.25">
      <c r="M1796" s="38">
        <f t="shared" si="188"/>
        <v>43790</v>
      </c>
      <c r="N1796" s="25">
        <f t="shared" si="187"/>
        <v>213</v>
      </c>
      <c r="O1796" s="25">
        <f t="shared" si="186"/>
        <v>4</v>
      </c>
      <c r="P1796" s="25">
        <f t="shared" si="185"/>
        <v>2019</v>
      </c>
      <c r="Q1796" s="25">
        <v>47</v>
      </c>
    </row>
    <row r="1797" spans="13:17" x14ac:dyDescent="0.25">
      <c r="M1797" s="38">
        <f t="shared" si="188"/>
        <v>43791</v>
      </c>
      <c r="N1797" s="25">
        <f t="shared" si="187"/>
        <v>264</v>
      </c>
      <c r="O1797" s="25">
        <f t="shared" si="186"/>
        <v>5</v>
      </c>
      <c r="P1797" s="25">
        <f t="shared" si="185"/>
        <v>2019</v>
      </c>
      <c r="Q1797" s="25">
        <v>47</v>
      </c>
    </row>
    <row r="1798" spans="13:17" x14ac:dyDescent="0.25">
      <c r="M1798" s="38">
        <f t="shared" si="188"/>
        <v>43792</v>
      </c>
      <c r="N1798" s="25">
        <f t="shared" si="187"/>
        <v>264</v>
      </c>
      <c r="O1798" s="25">
        <f t="shared" si="186"/>
        <v>6</v>
      </c>
      <c r="P1798" s="25">
        <f t="shared" si="185"/>
        <v>2019</v>
      </c>
      <c r="Q1798" s="25">
        <v>47</v>
      </c>
    </row>
    <row r="1799" spans="13:17" x14ac:dyDescent="0.25">
      <c r="M1799" s="38">
        <f t="shared" si="188"/>
        <v>43793</v>
      </c>
      <c r="N1799" s="25">
        <f t="shared" si="187"/>
        <v>224</v>
      </c>
      <c r="O1799" s="25">
        <f t="shared" si="186"/>
        <v>7</v>
      </c>
      <c r="P1799" s="25">
        <f t="shared" si="185"/>
        <v>2019</v>
      </c>
      <c r="Q1799" s="25">
        <v>47</v>
      </c>
    </row>
    <row r="1800" spans="13:17" x14ac:dyDescent="0.25">
      <c r="M1800" s="38">
        <f t="shared" si="188"/>
        <v>43794</v>
      </c>
      <c r="N1800" s="25">
        <f t="shared" si="187"/>
        <v>241</v>
      </c>
      <c r="O1800" s="25">
        <f t="shared" si="186"/>
        <v>1</v>
      </c>
      <c r="P1800" s="25">
        <f t="shared" si="185"/>
        <v>2019</v>
      </c>
      <c r="Q1800" s="25">
        <v>48</v>
      </c>
    </row>
    <row r="1801" spans="13:17" x14ac:dyDescent="0.25">
      <c r="M1801" s="38">
        <f t="shared" si="188"/>
        <v>43795</v>
      </c>
      <c r="N1801" s="25">
        <f t="shared" si="187"/>
        <v>250</v>
      </c>
      <c r="O1801" s="25">
        <f t="shared" si="186"/>
        <v>2</v>
      </c>
      <c r="P1801" s="25">
        <f t="shared" ref="P1801:P1864" si="189">IF(O1801=1,YEAR($M1804),P1800)</f>
        <v>2019</v>
      </c>
      <c r="Q1801" s="25">
        <v>48</v>
      </c>
    </row>
    <row r="1802" spans="13:17" x14ac:dyDescent="0.25">
      <c r="M1802" s="38">
        <f t="shared" si="188"/>
        <v>43796</v>
      </c>
      <c r="N1802" s="25">
        <f t="shared" si="187"/>
        <v>245</v>
      </c>
      <c r="O1802" s="25">
        <f t="shared" ref="O1802:O1865" si="190">MOD(O1801,7)+1</f>
        <v>3</v>
      </c>
      <c r="P1802" s="25">
        <f t="shared" si="189"/>
        <v>2019</v>
      </c>
      <c r="Q1802" s="25">
        <v>48</v>
      </c>
    </row>
    <row r="1803" spans="13:17" x14ac:dyDescent="0.25">
      <c r="M1803" s="38">
        <f t="shared" si="188"/>
        <v>43797</v>
      </c>
      <c r="N1803" s="25">
        <f t="shared" ref="N1803:N1866" si="191">VLOOKUP(DATE(2020,MONTH($M1803),DAY($M1803)),$A$8:$K$374,YEAR($M1803)-2010,FALSE)</f>
        <v>243</v>
      </c>
      <c r="O1803" s="25">
        <f t="shared" si="190"/>
        <v>4</v>
      </c>
      <c r="P1803" s="25">
        <f t="shared" si="189"/>
        <v>2019</v>
      </c>
      <c r="Q1803" s="25">
        <v>48</v>
      </c>
    </row>
    <row r="1804" spans="13:17" x14ac:dyDescent="0.25">
      <c r="M1804" s="38">
        <f t="shared" si="188"/>
        <v>43798</v>
      </c>
      <c r="N1804" s="25">
        <f t="shared" si="191"/>
        <v>252</v>
      </c>
      <c r="O1804" s="25">
        <f t="shared" si="190"/>
        <v>5</v>
      </c>
      <c r="P1804" s="25">
        <f t="shared" si="189"/>
        <v>2019</v>
      </c>
      <c r="Q1804" s="25">
        <v>48</v>
      </c>
    </row>
    <row r="1805" spans="13:17" x14ac:dyDescent="0.25">
      <c r="M1805" s="38">
        <f t="shared" ref="M1805:M1868" si="192">M1804+1</f>
        <v>43799</v>
      </c>
      <c r="N1805" s="25">
        <f t="shared" si="191"/>
        <v>218</v>
      </c>
      <c r="O1805" s="25">
        <f t="shared" si="190"/>
        <v>6</v>
      </c>
      <c r="P1805" s="25">
        <f t="shared" si="189"/>
        <v>2019</v>
      </c>
      <c r="Q1805" s="25">
        <v>48</v>
      </c>
    </row>
    <row r="1806" spans="13:17" x14ac:dyDescent="0.25">
      <c r="M1806" s="38">
        <f t="shared" si="192"/>
        <v>43800</v>
      </c>
      <c r="N1806" s="25">
        <f t="shared" si="191"/>
        <v>239</v>
      </c>
      <c r="O1806" s="25">
        <f t="shared" si="190"/>
        <v>7</v>
      </c>
      <c r="P1806" s="25">
        <f t="shared" si="189"/>
        <v>2019</v>
      </c>
      <c r="Q1806" s="25">
        <v>48</v>
      </c>
    </row>
    <row r="1807" spans="13:17" x14ac:dyDescent="0.25">
      <c r="M1807" s="38">
        <f t="shared" si="192"/>
        <v>43801</v>
      </c>
      <c r="N1807" s="25">
        <f t="shared" si="191"/>
        <v>235</v>
      </c>
      <c r="O1807" s="25">
        <f t="shared" si="190"/>
        <v>1</v>
      </c>
      <c r="P1807" s="25">
        <f t="shared" si="189"/>
        <v>2019</v>
      </c>
      <c r="Q1807" s="25">
        <v>49</v>
      </c>
    </row>
    <row r="1808" spans="13:17" x14ac:dyDescent="0.25">
      <c r="M1808" s="38">
        <f t="shared" si="192"/>
        <v>43802</v>
      </c>
      <c r="N1808" s="25">
        <f t="shared" si="191"/>
        <v>246</v>
      </c>
      <c r="O1808" s="25">
        <f t="shared" si="190"/>
        <v>2</v>
      </c>
      <c r="P1808" s="25">
        <f t="shared" si="189"/>
        <v>2019</v>
      </c>
      <c r="Q1808" s="25">
        <v>49</v>
      </c>
    </row>
    <row r="1809" spans="13:17" x14ac:dyDescent="0.25">
      <c r="M1809" s="38">
        <f t="shared" si="192"/>
        <v>43803</v>
      </c>
      <c r="N1809" s="25">
        <f t="shared" si="191"/>
        <v>268</v>
      </c>
      <c r="O1809" s="25">
        <f t="shared" si="190"/>
        <v>3</v>
      </c>
      <c r="P1809" s="25">
        <f t="shared" si="189"/>
        <v>2019</v>
      </c>
      <c r="Q1809" s="25">
        <v>49</v>
      </c>
    </row>
    <row r="1810" spans="13:17" x14ac:dyDescent="0.25">
      <c r="M1810" s="38">
        <f t="shared" si="192"/>
        <v>43804</v>
      </c>
      <c r="N1810" s="25">
        <f t="shared" si="191"/>
        <v>273</v>
      </c>
      <c r="O1810" s="25">
        <f t="shared" si="190"/>
        <v>4</v>
      </c>
      <c r="P1810" s="25">
        <f t="shared" si="189"/>
        <v>2019</v>
      </c>
      <c r="Q1810" s="25">
        <v>49</v>
      </c>
    </row>
    <row r="1811" spans="13:17" x14ac:dyDescent="0.25">
      <c r="M1811" s="38">
        <f t="shared" si="192"/>
        <v>43805</v>
      </c>
      <c r="N1811" s="25">
        <f t="shared" si="191"/>
        <v>235</v>
      </c>
      <c r="O1811" s="25">
        <f t="shared" si="190"/>
        <v>5</v>
      </c>
      <c r="P1811" s="25">
        <f t="shared" si="189"/>
        <v>2019</v>
      </c>
      <c r="Q1811" s="25">
        <v>49</v>
      </c>
    </row>
    <row r="1812" spans="13:17" x14ac:dyDescent="0.25">
      <c r="M1812" s="38">
        <f t="shared" si="192"/>
        <v>43806</v>
      </c>
      <c r="N1812" s="25">
        <f t="shared" si="191"/>
        <v>243</v>
      </c>
      <c r="O1812" s="25">
        <f t="shared" si="190"/>
        <v>6</v>
      </c>
      <c r="P1812" s="25">
        <f t="shared" si="189"/>
        <v>2019</v>
      </c>
      <c r="Q1812" s="25">
        <v>49</v>
      </c>
    </row>
    <row r="1813" spans="13:17" x14ac:dyDescent="0.25">
      <c r="M1813" s="38">
        <f t="shared" si="192"/>
        <v>43807</v>
      </c>
      <c r="N1813" s="25">
        <f t="shared" si="191"/>
        <v>231</v>
      </c>
      <c r="O1813" s="25">
        <f t="shared" si="190"/>
        <v>7</v>
      </c>
      <c r="P1813" s="25">
        <f t="shared" si="189"/>
        <v>2019</v>
      </c>
      <c r="Q1813" s="25">
        <v>49</v>
      </c>
    </row>
    <row r="1814" spans="13:17" x14ac:dyDescent="0.25">
      <c r="M1814" s="38">
        <f t="shared" si="192"/>
        <v>43808</v>
      </c>
      <c r="N1814" s="25">
        <f t="shared" si="191"/>
        <v>257</v>
      </c>
      <c r="O1814" s="25">
        <f t="shared" si="190"/>
        <v>1</v>
      </c>
      <c r="P1814" s="25">
        <f t="shared" si="189"/>
        <v>2019</v>
      </c>
      <c r="Q1814" s="25">
        <v>50</v>
      </c>
    </row>
    <row r="1815" spans="13:17" x14ac:dyDescent="0.25">
      <c r="M1815" s="38">
        <f t="shared" si="192"/>
        <v>43809</v>
      </c>
      <c r="N1815" s="25">
        <f t="shared" si="191"/>
        <v>227</v>
      </c>
      <c r="O1815" s="25">
        <f t="shared" si="190"/>
        <v>2</v>
      </c>
      <c r="P1815" s="25">
        <f t="shared" si="189"/>
        <v>2019</v>
      </c>
      <c r="Q1815" s="25">
        <v>50</v>
      </c>
    </row>
    <row r="1816" spans="13:17" x14ac:dyDescent="0.25">
      <c r="M1816" s="38">
        <f t="shared" si="192"/>
        <v>43810</v>
      </c>
      <c r="N1816" s="25">
        <f t="shared" si="191"/>
        <v>256</v>
      </c>
      <c r="O1816" s="25">
        <f t="shared" si="190"/>
        <v>3</v>
      </c>
      <c r="P1816" s="25">
        <f t="shared" si="189"/>
        <v>2019</v>
      </c>
      <c r="Q1816" s="25">
        <v>50</v>
      </c>
    </row>
    <row r="1817" spans="13:17" x14ac:dyDescent="0.25">
      <c r="M1817" s="38">
        <f t="shared" si="192"/>
        <v>43811</v>
      </c>
      <c r="N1817" s="25">
        <f t="shared" si="191"/>
        <v>284</v>
      </c>
      <c r="O1817" s="25">
        <f t="shared" si="190"/>
        <v>4</v>
      </c>
      <c r="P1817" s="25">
        <f t="shared" si="189"/>
        <v>2019</v>
      </c>
      <c r="Q1817" s="25">
        <v>50</v>
      </c>
    </row>
    <row r="1818" spans="13:17" x14ac:dyDescent="0.25">
      <c r="M1818" s="38">
        <f t="shared" si="192"/>
        <v>43812</v>
      </c>
      <c r="N1818" s="25">
        <f t="shared" si="191"/>
        <v>238</v>
      </c>
      <c r="O1818" s="25">
        <f t="shared" si="190"/>
        <v>5</v>
      </c>
      <c r="P1818" s="25">
        <f t="shared" si="189"/>
        <v>2019</v>
      </c>
      <c r="Q1818" s="25">
        <v>50</v>
      </c>
    </row>
    <row r="1819" spans="13:17" x14ac:dyDescent="0.25">
      <c r="M1819" s="38">
        <f t="shared" si="192"/>
        <v>43813</v>
      </c>
      <c r="N1819" s="25">
        <f t="shared" si="191"/>
        <v>248</v>
      </c>
      <c r="O1819" s="25">
        <f t="shared" si="190"/>
        <v>6</v>
      </c>
      <c r="P1819" s="25">
        <f t="shared" si="189"/>
        <v>2019</v>
      </c>
      <c r="Q1819" s="25">
        <v>50</v>
      </c>
    </row>
    <row r="1820" spans="13:17" x14ac:dyDescent="0.25">
      <c r="M1820" s="38">
        <f t="shared" si="192"/>
        <v>43814</v>
      </c>
      <c r="N1820" s="25">
        <f t="shared" si="191"/>
        <v>209</v>
      </c>
      <c r="O1820" s="25">
        <f t="shared" si="190"/>
        <v>7</v>
      </c>
      <c r="P1820" s="25">
        <f t="shared" si="189"/>
        <v>2019</v>
      </c>
      <c r="Q1820" s="25">
        <v>50</v>
      </c>
    </row>
    <row r="1821" spans="13:17" x14ac:dyDescent="0.25">
      <c r="M1821" s="38">
        <f t="shared" si="192"/>
        <v>43815</v>
      </c>
      <c r="N1821" s="25">
        <f t="shared" si="191"/>
        <v>248</v>
      </c>
      <c r="O1821" s="25">
        <f t="shared" si="190"/>
        <v>1</v>
      </c>
      <c r="P1821" s="25">
        <f t="shared" si="189"/>
        <v>2019</v>
      </c>
      <c r="Q1821" s="25">
        <v>51</v>
      </c>
    </row>
    <row r="1822" spans="13:17" x14ac:dyDescent="0.25">
      <c r="M1822" s="38">
        <f t="shared" si="192"/>
        <v>43816</v>
      </c>
      <c r="N1822" s="25">
        <f t="shared" si="191"/>
        <v>219</v>
      </c>
      <c r="O1822" s="25">
        <f t="shared" si="190"/>
        <v>2</v>
      </c>
      <c r="P1822" s="25">
        <f t="shared" si="189"/>
        <v>2019</v>
      </c>
      <c r="Q1822" s="25">
        <v>51</v>
      </c>
    </row>
    <row r="1823" spans="13:17" x14ac:dyDescent="0.25">
      <c r="M1823" s="38">
        <f t="shared" si="192"/>
        <v>43817</v>
      </c>
      <c r="N1823" s="25">
        <f t="shared" si="191"/>
        <v>266</v>
      </c>
      <c r="O1823" s="25">
        <f t="shared" si="190"/>
        <v>3</v>
      </c>
      <c r="P1823" s="25">
        <f t="shared" si="189"/>
        <v>2019</v>
      </c>
      <c r="Q1823" s="25">
        <v>51</v>
      </c>
    </row>
    <row r="1824" spans="13:17" x14ac:dyDescent="0.25">
      <c r="M1824" s="38">
        <f t="shared" si="192"/>
        <v>43818</v>
      </c>
      <c r="N1824" s="25">
        <f t="shared" si="191"/>
        <v>264</v>
      </c>
      <c r="O1824" s="25">
        <f t="shared" si="190"/>
        <v>4</v>
      </c>
      <c r="P1824" s="25">
        <f t="shared" si="189"/>
        <v>2019</v>
      </c>
      <c r="Q1824" s="25">
        <v>51</v>
      </c>
    </row>
    <row r="1825" spans="13:17" x14ac:dyDescent="0.25">
      <c r="M1825" s="38">
        <f t="shared" si="192"/>
        <v>43819</v>
      </c>
      <c r="N1825" s="25">
        <f t="shared" si="191"/>
        <v>279</v>
      </c>
      <c r="O1825" s="25">
        <f t="shared" si="190"/>
        <v>5</v>
      </c>
      <c r="P1825" s="25">
        <f t="shared" si="189"/>
        <v>2019</v>
      </c>
      <c r="Q1825" s="25">
        <v>51</v>
      </c>
    </row>
    <row r="1826" spans="13:17" x14ac:dyDescent="0.25">
      <c r="M1826" s="38">
        <f t="shared" si="192"/>
        <v>43820</v>
      </c>
      <c r="N1826" s="25">
        <f t="shared" si="191"/>
        <v>296</v>
      </c>
      <c r="O1826" s="25">
        <f t="shared" si="190"/>
        <v>6</v>
      </c>
      <c r="P1826" s="25">
        <f t="shared" si="189"/>
        <v>2019</v>
      </c>
      <c r="Q1826" s="25">
        <v>51</v>
      </c>
    </row>
    <row r="1827" spans="13:17" x14ac:dyDescent="0.25">
      <c r="M1827" s="38">
        <f t="shared" si="192"/>
        <v>43821</v>
      </c>
      <c r="N1827" s="25">
        <f t="shared" si="191"/>
        <v>254</v>
      </c>
      <c r="O1827" s="25">
        <f t="shared" si="190"/>
        <v>7</v>
      </c>
      <c r="P1827" s="25">
        <f t="shared" si="189"/>
        <v>2019</v>
      </c>
      <c r="Q1827" s="25">
        <v>51</v>
      </c>
    </row>
    <row r="1828" spans="13:17" x14ac:dyDescent="0.25">
      <c r="M1828" s="38">
        <f t="shared" si="192"/>
        <v>43822</v>
      </c>
      <c r="N1828" s="25">
        <f t="shared" si="191"/>
        <v>251</v>
      </c>
      <c r="O1828" s="25">
        <f t="shared" si="190"/>
        <v>1</v>
      </c>
      <c r="P1828" s="25">
        <f t="shared" si="189"/>
        <v>2019</v>
      </c>
      <c r="Q1828" s="25">
        <v>52</v>
      </c>
    </row>
    <row r="1829" spans="13:17" x14ac:dyDescent="0.25">
      <c r="M1829" s="38">
        <f t="shared" si="192"/>
        <v>43823</v>
      </c>
      <c r="N1829" s="25">
        <f t="shared" si="191"/>
        <v>257</v>
      </c>
      <c r="O1829" s="25">
        <f t="shared" si="190"/>
        <v>2</v>
      </c>
      <c r="P1829" s="25">
        <f t="shared" si="189"/>
        <v>2019</v>
      </c>
      <c r="Q1829" s="25">
        <v>52</v>
      </c>
    </row>
    <row r="1830" spans="13:17" x14ac:dyDescent="0.25">
      <c r="M1830" s="38">
        <f t="shared" si="192"/>
        <v>43824</v>
      </c>
      <c r="N1830" s="25">
        <f t="shared" si="191"/>
        <v>247</v>
      </c>
      <c r="O1830" s="25">
        <f t="shared" si="190"/>
        <v>3</v>
      </c>
      <c r="P1830" s="25">
        <f t="shared" si="189"/>
        <v>2019</v>
      </c>
      <c r="Q1830" s="25">
        <v>52</v>
      </c>
    </row>
    <row r="1831" spans="13:17" x14ac:dyDescent="0.25">
      <c r="M1831" s="38">
        <f t="shared" si="192"/>
        <v>43825</v>
      </c>
      <c r="N1831" s="25">
        <f t="shared" si="191"/>
        <v>266</v>
      </c>
      <c r="O1831" s="25">
        <f t="shared" si="190"/>
        <v>4</v>
      </c>
      <c r="P1831" s="25">
        <f t="shared" si="189"/>
        <v>2019</v>
      </c>
      <c r="Q1831" s="25">
        <v>52</v>
      </c>
    </row>
    <row r="1832" spans="13:17" x14ac:dyDescent="0.25">
      <c r="M1832" s="38">
        <f t="shared" si="192"/>
        <v>43826</v>
      </c>
      <c r="N1832" s="25">
        <f t="shared" si="191"/>
        <v>238</v>
      </c>
      <c r="O1832" s="25">
        <f t="shared" si="190"/>
        <v>5</v>
      </c>
      <c r="P1832" s="25">
        <f t="shared" si="189"/>
        <v>2019</v>
      </c>
      <c r="Q1832" s="25">
        <v>52</v>
      </c>
    </row>
    <row r="1833" spans="13:17" x14ac:dyDescent="0.25">
      <c r="M1833" s="38">
        <f t="shared" si="192"/>
        <v>43827</v>
      </c>
      <c r="N1833" s="25">
        <f t="shared" si="191"/>
        <v>215</v>
      </c>
      <c r="O1833" s="25">
        <f t="shared" si="190"/>
        <v>6</v>
      </c>
      <c r="P1833" s="25">
        <f t="shared" si="189"/>
        <v>2019</v>
      </c>
      <c r="Q1833" s="25">
        <v>52</v>
      </c>
    </row>
    <row r="1834" spans="13:17" x14ac:dyDescent="0.25">
      <c r="M1834" s="38">
        <f t="shared" si="192"/>
        <v>43828</v>
      </c>
      <c r="N1834" s="25">
        <f t="shared" si="191"/>
        <v>244</v>
      </c>
      <c r="O1834" s="25">
        <f t="shared" si="190"/>
        <v>7</v>
      </c>
      <c r="P1834" s="25">
        <f t="shared" si="189"/>
        <v>2019</v>
      </c>
      <c r="Q1834" s="25">
        <v>52</v>
      </c>
    </row>
    <row r="1835" spans="13:17" x14ac:dyDescent="0.25">
      <c r="M1835" s="38">
        <f t="shared" si="192"/>
        <v>43829</v>
      </c>
      <c r="N1835" s="25">
        <f t="shared" si="191"/>
        <v>226</v>
      </c>
      <c r="O1835" s="25">
        <f t="shared" si="190"/>
        <v>1</v>
      </c>
      <c r="P1835" s="25">
        <f t="shared" si="189"/>
        <v>2020</v>
      </c>
      <c r="Q1835" s="25">
        <v>1</v>
      </c>
    </row>
    <row r="1836" spans="13:17" x14ac:dyDescent="0.25">
      <c r="M1836" s="38">
        <f t="shared" si="192"/>
        <v>43830</v>
      </c>
      <c r="N1836" s="25">
        <f t="shared" si="191"/>
        <v>246</v>
      </c>
      <c r="O1836" s="25">
        <f t="shared" si="190"/>
        <v>2</v>
      </c>
      <c r="P1836" s="25">
        <f t="shared" si="189"/>
        <v>2020</v>
      </c>
      <c r="Q1836" s="25">
        <v>1</v>
      </c>
    </row>
    <row r="1837" spans="13:17" x14ac:dyDescent="0.25">
      <c r="M1837" s="38">
        <f t="shared" si="192"/>
        <v>43831</v>
      </c>
      <c r="N1837" s="25">
        <f t="shared" si="191"/>
        <v>254</v>
      </c>
      <c r="O1837" s="25">
        <f t="shared" si="190"/>
        <v>3</v>
      </c>
      <c r="P1837" s="25">
        <f t="shared" si="189"/>
        <v>2020</v>
      </c>
      <c r="Q1837" s="25">
        <v>1</v>
      </c>
    </row>
    <row r="1838" spans="13:17" x14ac:dyDescent="0.25">
      <c r="M1838" s="38">
        <f t="shared" si="192"/>
        <v>43832</v>
      </c>
      <c r="N1838" s="25">
        <f t="shared" si="191"/>
        <v>300</v>
      </c>
      <c r="O1838" s="25">
        <f t="shared" si="190"/>
        <v>4</v>
      </c>
      <c r="P1838" s="25">
        <f t="shared" si="189"/>
        <v>2020</v>
      </c>
      <c r="Q1838" s="25">
        <v>1</v>
      </c>
    </row>
    <row r="1839" spans="13:17" x14ac:dyDescent="0.25">
      <c r="M1839" s="38">
        <f t="shared" si="192"/>
        <v>43833</v>
      </c>
      <c r="N1839" s="25">
        <f t="shared" si="191"/>
        <v>256</v>
      </c>
      <c r="O1839" s="25">
        <f t="shared" si="190"/>
        <v>5</v>
      </c>
      <c r="P1839" s="25">
        <f t="shared" si="189"/>
        <v>2020</v>
      </c>
      <c r="Q1839" s="25">
        <v>1</v>
      </c>
    </row>
    <row r="1840" spans="13:17" x14ac:dyDescent="0.25">
      <c r="M1840" s="38">
        <f t="shared" si="192"/>
        <v>43834</v>
      </c>
      <c r="N1840" s="25">
        <f t="shared" si="191"/>
        <v>272</v>
      </c>
      <c r="O1840" s="25">
        <f t="shared" si="190"/>
        <v>6</v>
      </c>
      <c r="P1840" s="25">
        <f t="shared" si="189"/>
        <v>2020</v>
      </c>
      <c r="Q1840" s="25">
        <v>1</v>
      </c>
    </row>
    <row r="1841" spans="13:17" x14ac:dyDescent="0.25">
      <c r="M1841" s="38">
        <f t="shared" si="192"/>
        <v>43835</v>
      </c>
      <c r="N1841" s="25">
        <f t="shared" si="191"/>
        <v>265</v>
      </c>
      <c r="O1841" s="25">
        <f t="shared" si="190"/>
        <v>7</v>
      </c>
      <c r="P1841" s="25">
        <f t="shared" si="189"/>
        <v>2020</v>
      </c>
      <c r="Q1841" s="25">
        <v>1</v>
      </c>
    </row>
    <row r="1842" spans="13:17" x14ac:dyDescent="0.25">
      <c r="M1842" s="38">
        <f t="shared" si="192"/>
        <v>43836</v>
      </c>
      <c r="N1842" s="25">
        <f t="shared" si="191"/>
        <v>285</v>
      </c>
      <c r="O1842" s="25">
        <f t="shared" si="190"/>
        <v>1</v>
      </c>
      <c r="P1842" s="25">
        <f t="shared" si="189"/>
        <v>2020</v>
      </c>
      <c r="Q1842" s="25">
        <v>2</v>
      </c>
    </row>
    <row r="1843" spans="13:17" x14ac:dyDescent="0.25">
      <c r="M1843" s="38">
        <f t="shared" si="192"/>
        <v>43837</v>
      </c>
      <c r="N1843" s="25">
        <f t="shared" si="191"/>
        <v>247</v>
      </c>
      <c r="O1843" s="25">
        <f t="shared" si="190"/>
        <v>2</v>
      </c>
      <c r="P1843" s="25">
        <f t="shared" si="189"/>
        <v>2020</v>
      </c>
      <c r="Q1843" s="25">
        <v>2</v>
      </c>
    </row>
    <row r="1844" spans="13:17" x14ac:dyDescent="0.25">
      <c r="M1844" s="38">
        <f t="shared" si="192"/>
        <v>43838</v>
      </c>
      <c r="N1844" s="25">
        <f t="shared" si="191"/>
        <v>291</v>
      </c>
      <c r="O1844" s="25">
        <f t="shared" si="190"/>
        <v>3</v>
      </c>
      <c r="P1844" s="25">
        <f t="shared" si="189"/>
        <v>2020</v>
      </c>
      <c r="Q1844" s="25">
        <v>2</v>
      </c>
    </row>
    <row r="1845" spans="13:17" x14ac:dyDescent="0.25">
      <c r="M1845" s="38">
        <f t="shared" si="192"/>
        <v>43839</v>
      </c>
      <c r="N1845" s="25">
        <f t="shared" si="191"/>
        <v>277</v>
      </c>
      <c r="O1845" s="25">
        <f t="shared" si="190"/>
        <v>4</v>
      </c>
      <c r="P1845" s="25">
        <f t="shared" si="189"/>
        <v>2020</v>
      </c>
      <c r="Q1845" s="25">
        <v>2</v>
      </c>
    </row>
    <row r="1846" spans="13:17" x14ac:dyDescent="0.25">
      <c r="M1846" s="38">
        <f t="shared" si="192"/>
        <v>43840</v>
      </c>
      <c r="N1846" s="25">
        <f t="shared" si="191"/>
        <v>253</v>
      </c>
      <c r="O1846" s="25">
        <f t="shared" si="190"/>
        <v>5</v>
      </c>
      <c r="P1846" s="25">
        <f t="shared" si="189"/>
        <v>2020</v>
      </c>
      <c r="Q1846" s="25">
        <v>2</v>
      </c>
    </row>
    <row r="1847" spans="13:17" x14ac:dyDescent="0.25">
      <c r="M1847" s="38">
        <f t="shared" si="192"/>
        <v>43841</v>
      </c>
      <c r="N1847" s="25">
        <f t="shared" si="191"/>
        <v>263</v>
      </c>
      <c r="O1847" s="25">
        <f t="shared" si="190"/>
        <v>6</v>
      </c>
      <c r="P1847" s="25">
        <f t="shared" si="189"/>
        <v>2020</v>
      </c>
      <c r="Q1847" s="25">
        <v>2</v>
      </c>
    </row>
    <row r="1848" spans="13:17" x14ac:dyDescent="0.25">
      <c r="M1848" s="38">
        <f t="shared" si="192"/>
        <v>43842</v>
      </c>
      <c r="N1848" s="25">
        <f t="shared" si="191"/>
        <v>274</v>
      </c>
      <c r="O1848" s="25">
        <f t="shared" si="190"/>
        <v>7</v>
      </c>
      <c r="P1848" s="25">
        <f t="shared" si="189"/>
        <v>2020</v>
      </c>
      <c r="Q1848" s="25">
        <v>2</v>
      </c>
    </row>
    <row r="1849" spans="13:17" x14ac:dyDescent="0.25">
      <c r="M1849" s="38">
        <f t="shared" si="192"/>
        <v>43843</v>
      </c>
      <c r="N1849" s="25">
        <f t="shared" si="191"/>
        <v>241</v>
      </c>
      <c r="O1849" s="25">
        <f t="shared" si="190"/>
        <v>1</v>
      </c>
      <c r="P1849" s="25">
        <f t="shared" si="189"/>
        <v>2020</v>
      </c>
      <c r="Q1849" s="25">
        <v>3</v>
      </c>
    </row>
    <row r="1850" spans="13:17" x14ac:dyDescent="0.25">
      <c r="M1850" s="38">
        <f t="shared" si="192"/>
        <v>43844</v>
      </c>
      <c r="N1850" s="25">
        <f t="shared" si="191"/>
        <v>267</v>
      </c>
      <c r="O1850" s="25">
        <f t="shared" si="190"/>
        <v>2</v>
      </c>
      <c r="P1850" s="25">
        <f t="shared" si="189"/>
        <v>2020</v>
      </c>
      <c r="Q1850" s="25">
        <v>3</v>
      </c>
    </row>
    <row r="1851" spans="13:17" x14ac:dyDescent="0.25">
      <c r="M1851" s="38">
        <f t="shared" si="192"/>
        <v>43845</v>
      </c>
      <c r="N1851" s="25">
        <f t="shared" si="191"/>
        <v>254</v>
      </c>
      <c r="O1851" s="25">
        <f t="shared" si="190"/>
        <v>3</v>
      </c>
      <c r="P1851" s="25">
        <f t="shared" si="189"/>
        <v>2020</v>
      </c>
      <c r="Q1851" s="25">
        <v>3</v>
      </c>
    </row>
    <row r="1852" spans="13:17" x14ac:dyDescent="0.25">
      <c r="M1852" s="38">
        <f t="shared" si="192"/>
        <v>43846</v>
      </c>
      <c r="N1852" s="25">
        <f t="shared" si="191"/>
        <v>254</v>
      </c>
      <c r="O1852" s="25">
        <f t="shared" si="190"/>
        <v>4</v>
      </c>
      <c r="P1852" s="25">
        <f t="shared" si="189"/>
        <v>2020</v>
      </c>
      <c r="Q1852" s="25">
        <v>3</v>
      </c>
    </row>
    <row r="1853" spans="13:17" x14ac:dyDescent="0.25">
      <c r="M1853" s="38">
        <f t="shared" si="192"/>
        <v>43847</v>
      </c>
      <c r="N1853" s="25">
        <f t="shared" si="191"/>
        <v>243</v>
      </c>
      <c r="O1853" s="25">
        <f t="shared" si="190"/>
        <v>5</v>
      </c>
      <c r="P1853" s="25">
        <f t="shared" si="189"/>
        <v>2020</v>
      </c>
      <c r="Q1853" s="25">
        <v>3</v>
      </c>
    </row>
    <row r="1854" spans="13:17" x14ac:dyDescent="0.25">
      <c r="M1854" s="38">
        <f t="shared" si="192"/>
        <v>43848</v>
      </c>
      <c r="N1854" s="25">
        <f t="shared" si="191"/>
        <v>302</v>
      </c>
      <c r="O1854" s="25">
        <f t="shared" si="190"/>
        <v>6</v>
      </c>
      <c r="P1854" s="25">
        <f t="shared" si="189"/>
        <v>2020</v>
      </c>
      <c r="Q1854" s="25">
        <v>3</v>
      </c>
    </row>
    <row r="1855" spans="13:17" x14ac:dyDescent="0.25">
      <c r="M1855" s="38">
        <f t="shared" si="192"/>
        <v>43849</v>
      </c>
      <c r="N1855" s="25">
        <f t="shared" si="191"/>
        <v>265</v>
      </c>
      <c r="O1855" s="25">
        <f t="shared" si="190"/>
        <v>7</v>
      </c>
      <c r="P1855" s="25">
        <f t="shared" si="189"/>
        <v>2020</v>
      </c>
      <c r="Q1855" s="25">
        <v>3</v>
      </c>
    </row>
    <row r="1856" spans="13:17" x14ac:dyDescent="0.25">
      <c r="M1856" s="38">
        <f t="shared" si="192"/>
        <v>43850</v>
      </c>
      <c r="N1856" s="25">
        <f t="shared" si="191"/>
        <v>230</v>
      </c>
      <c r="O1856" s="25">
        <f t="shared" si="190"/>
        <v>1</v>
      </c>
      <c r="P1856" s="25">
        <f t="shared" si="189"/>
        <v>2020</v>
      </c>
      <c r="Q1856" s="25">
        <v>4</v>
      </c>
    </row>
    <row r="1857" spans="13:17" x14ac:dyDescent="0.25">
      <c r="M1857" s="38">
        <f t="shared" si="192"/>
        <v>43851</v>
      </c>
      <c r="N1857" s="25">
        <f t="shared" si="191"/>
        <v>241</v>
      </c>
      <c r="O1857" s="25">
        <f t="shared" si="190"/>
        <v>2</v>
      </c>
      <c r="P1857" s="25">
        <f t="shared" si="189"/>
        <v>2020</v>
      </c>
      <c r="Q1857" s="25">
        <v>4</v>
      </c>
    </row>
    <row r="1858" spans="13:17" x14ac:dyDescent="0.25">
      <c r="M1858" s="38">
        <f t="shared" si="192"/>
        <v>43852</v>
      </c>
      <c r="N1858" s="25">
        <f t="shared" si="191"/>
        <v>265</v>
      </c>
      <c r="O1858" s="25">
        <f t="shared" si="190"/>
        <v>3</v>
      </c>
      <c r="P1858" s="25">
        <f t="shared" si="189"/>
        <v>2020</v>
      </c>
      <c r="Q1858" s="25">
        <v>4</v>
      </c>
    </row>
    <row r="1859" spans="13:17" x14ac:dyDescent="0.25">
      <c r="M1859" s="38">
        <f t="shared" si="192"/>
        <v>43853</v>
      </c>
      <c r="N1859" s="25">
        <f t="shared" si="191"/>
        <v>236</v>
      </c>
      <c r="O1859" s="25">
        <f t="shared" si="190"/>
        <v>4</v>
      </c>
      <c r="P1859" s="25">
        <f t="shared" si="189"/>
        <v>2020</v>
      </c>
      <c r="Q1859" s="25">
        <v>4</v>
      </c>
    </row>
    <row r="1860" spans="13:17" x14ac:dyDescent="0.25">
      <c r="M1860" s="38">
        <f t="shared" si="192"/>
        <v>43854</v>
      </c>
      <c r="N1860" s="25">
        <f t="shared" si="191"/>
        <v>251</v>
      </c>
      <c r="O1860" s="25">
        <f t="shared" si="190"/>
        <v>5</v>
      </c>
      <c r="P1860" s="25">
        <f t="shared" si="189"/>
        <v>2020</v>
      </c>
      <c r="Q1860" s="25">
        <v>4</v>
      </c>
    </row>
    <row r="1861" spans="13:17" x14ac:dyDescent="0.25">
      <c r="M1861" s="38">
        <f t="shared" si="192"/>
        <v>43855</v>
      </c>
      <c r="N1861" s="25">
        <f t="shared" si="191"/>
        <v>253</v>
      </c>
      <c r="O1861" s="25">
        <f t="shared" si="190"/>
        <v>6</v>
      </c>
      <c r="P1861" s="25">
        <f t="shared" si="189"/>
        <v>2020</v>
      </c>
      <c r="Q1861" s="25">
        <v>4</v>
      </c>
    </row>
    <row r="1862" spans="13:17" x14ac:dyDescent="0.25">
      <c r="M1862" s="38">
        <f t="shared" si="192"/>
        <v>43856</v>
      </c>
      <c r="N1862" s="25">
        <f t="shared" si="191"/>
        <v>253</v>
      </c>
      <c r="O1862" s="25">
        <f t="shared" si="190"/>
        <v>7</v>
      </c>
      <c r="P1862" s="25">
        <f t="shared" si="189"/>
        <v>2020</v>
      </c>
      <c r="Q1862" s="25">
        <v>4</v>
      </c>
    </row>
    <row r="1863" spans="13:17" x14ac:dyDescent="0.25">
      <c r="M1863" s="38">
        <f t="shared" si="192"/>
        <v>43857</v>
      </c>
      <c r="N1863" s="25">
        <f t="shared" si="191"/>
        <v>260</v>
      </c>
      <c r="O1863" s="25">
        <f t="shared" si="190"/>
        <v>1</v>
      </c>
      <c r="P1863" s="25">
        <f t="shared" si="189"/>
        <v>2020</v>
      </c>
      <c r="Q1863" s="25">
        <v>5</v>
      </c>
    </row>
    <row r="1864" spans="13:17" x14ac:dyDescent="0.25">
      <c r="M1864" s="38">
        <f t="shared" si="192"/>
        <v>43858</v>
      </c>
      <c r="N1864" s="25">
        <f t="shared" si="191"/>
        <v>276</v>
      </c>
      <c r="O1864" s="25">
        <f t="shared" si="190"/>
        <v>2</v>
      </c>
      <c r="P1864" s="25">
        <f t="shared" si="189"/>
        <v>2020</v>
      </c>
      <c r="Q1864" s="25">
        <v>5</v>
      </c>
    </row>
    <row r="1865" spans="13:17" x14ac:dyDescent="0.25">
      <c r="M1865" s="38">
        <f t="shared" si="192"/>
        <v>43859</v>
      </c>
      <c r="N1865" s="25">
        <f t="shared" si="191"/>
        <v>274</v>
      </c>
      <c r="O1865" s="25">
        <f t="shared" si="190"/>
        <v>3</v>
      </c>
      <c r="P1865" s="25">
        <f t="shared" ref="P1865:P1928" si="193">IF(O1865=1,YEAR($M1868),P1864)</f>
        <v>2020</v>
      </c>
      <c r="Q1865" s="25">
        <v>5</v>
      </c>
    </row>
    <row r="1866" spans="13:17" x14ac:dyDescent="0.25">
      <c r="M1866" s="38">
        <f t="shared" si="192"/>
        <v>43860</v>
      </c>
      <c r="N1866" s="25">
        <f t="shared" si="191"/>
        <v>269</v>
      </c>
      <c r="O1866" s="25">
        <f t="shared" ref="O1866:O1929" si="194">MOD(O1865,7)+1</f>
        <v>4</v>
      </c>
      <c r="P1866" s="25">
        <f t="shared" si="193"/>
        <v>2020</v>
      </c>
      <c r="Q1866" s="25">
        <v>5</v>
      </c>
    </row>
    <row r="1867" spans="13:17" x14ac:dyDescent="0.25">
      <c r="M1867" s="38">
        <f t="shared" si="192"/>
        <v>43861</v>
      </c>
      <c r="N1867" s="25">
        <f t="shared" ref="N1867:N1930" si="195">VLOOKUP(DATE(2020,MONTH($M1867),DAY($M1867)),$A$8:$K$374,YEAR($M1867)-2010,FALSE)</f>
        <v>247</v>
      </c>
      <c r="O1867" s="25">
        <f t="shared" si="194"/>
        <v>5</v>
      </c>
      <c r="P1867" s="25">
        <f t="shared" si="193"/>
        <v>2020</v>
      </c>
      <c r="Q1867" s="25">
        <v>5</v>
      </c>
    </row>
    <row r="1868" spans="13:17" x14ac:dyDescent="0.25">
      <c r="M1868" s="38">
        <f t="shared" si="192"/>
        <v>43862</v>
      </c>
      <c r="N1868" s="25">
        <f t="shared" si="195"/>
        <v>276</v>
      </c>
      <c r="O1868" s="25">
        <f t="shared" si="194"/>
        <v>6</v>
      </c>
      <c r="P1868" s="25">
        <f t="shared" si="193"/>
        <v>2020</v>
      </c>
      <c r="Q1868" s="25">
        <v>5</v>
      </c>
    </row>
    <row r="1869" spans="13:17" x14ac:dyDescent="0.25">
      <c r="M1869" s="38">
        <f t="shared" ref="M1869:M1932" si="196">M1868+1</f>
        <v>43863</v>
      </c>
      <c r="N1869" s="25">
        <f t="shared" si="195"/>
        <v>245</v>
      </c>
      <c r="O1869" s="25">
        <f t="shared" si="194"/>
        <v>7</v>
      </c>
      <c r="P1869" s="25">
        <f t="shared" si="193"/>
        <v>2020</v>
      </c>
      <c r="Q1869" s="25">
        <v>5</v>
      </c>
    </row>
    <row r="1870" spans="13:17" x14ac:dyDescent="0.25">
      <c r="M1870" s="38">
        <f t="shared" si="196"/>
        <v>43864</v>
      </c>
      <c r="N1870" s="25">
        <f t="shared" si="195"/>
        <v>241</v>
      </c>
      <c r="O1870" s="25">
        <f t="shared" si="194"/>
        <v>1</v>
      </c>
      <c r="P1870" s="25">
        <f t="shared" si="193"/>
        <v>2020</v>
      </c>
      <c r="Q1870" s="25">
        <v>6</v>
      </c>
    </row>
    <row r="1871" spans="13:17" x14ac:dyDescent="0.25">
      <c r="M1871" s="38">
        <f t="shared" si="196"/>
        <v>43865</v>
      </c>
      <c r="N1871" s="25">
        <f t="shared" si="195"/>
        <v>242</v>
      </c>
      <c r="O1871" s="25">
        <f t="shared" si="194"/>
        <v>2</v>
      </c>
      <c r="P1871" s="25">
        <f t="shared" si="193"/>
        <v>2020</v>
      </c>
      <c r="Q1871" s="25">
        <v>6</v>
      </c>
    </row>
    <row r="1872" spans="13:17" x14ac:dyDescent="0.25">
      <c r="M1872" s="38">
        <f t="shared" si="196"/>
        <v>43866</v>
      </c>
      <c r="N1872" s="25">
        <f t="shared" si="195"/>
        <v>241</v>
      </c>
      <c r="O1872" s="25">
        <f t="shared" si="194"/>
        <v>3</v>
      </c>
      <c r="P1872" s="25">
        <f t="shared" si="193"/>
        <v>2020</v>
      </c>
      <c r="Q1872" s="25">
        <v>6</v>
      </c>
    </row>
    <row r="1873" spans="13:17" x14ac:dyDescent="0.25">
      <c r="M1873" s="38">
        <f t="shared" si="196"/>
        <v>43867</v>
      </c>
      <c r="N1873" s="25">
        <f t="shared" si="195"/>
        <v>258</v>
      </c>
      <c r="O1873" s="25">
        <f t="shared" si="194"/>
        <v>4</v>
      </c>
      <c r="P1873" s="25">
        <f t="shared" si="193"/>
        <v>2020</v>
      </c>
      <c r="Q1873" s="25">
        <v>6</v>
      </c>
    </row>
    <row r="1874" spans="13:17" x14ac:dyDescent="0.25">
      <c r="M1874" s="38">
        <f t="shared" si="196"/>
        <v>43868</v>
      </c>
      <c r="N1874" s="25">
        <f t="shared" si="195"/>
        <v>242</v>
      </c>
      <c r="O1874" s="25">
        <f t="shared" si="194"/>
        <v>5</v>
      </c>
      <c r="P1874" s="25">
        <f t="shared" si="193"/>
        <v>2020</v>
      </c>
      <c r="Q1874" s="25">
        <v>6</v>
      </c>
    </row>
    <row r="1875" spans="13:17" x14ac:dyDescent="0.25">
      <c r="M1875" s="38">
        <f t="shared" si="196"/>
        <v>43869</v>
      </c>
      <c r="N1875" s="25">
        <f t="shared" si="195"/>
        <v>244</v>
      </c>
      <c r="O1875" s="25">
        <f t="shared" si="194"/>
        <v>6</v>
      </c>
      <c r="P1875" s="25">
        <f t="shared" si="193"/>
        <v>2020</v>
      </c>
      <c r="Q1875" s="25">
        <v>6</v>
      </c>
    </row>
    <row r="1876" spans="13:17" x14ac:dyDescent="0.25">
      <c r="M1876" s="38">
        <f t="shared" si="196"/>
        <v>43870</v>
      </c>
      <c r="N1876" s="25">
        <f t="shared" si="195"/>
        <v>258</v>
      </c>
      <c r="O1876" s="25">
        <f t="shared" si="194"/>
        <v>7</v>
      </c>
      <c r="P1876" s="25">
        <f t="shared" si="193"/>
        <v>2020</v>
      </c>
      <c r="Q1876" s="25">
        <v>6</v>
      </c>
    </row>
    <row r="1877" spans="13:17" x14ac:dyDescent="0.25">
      <c r="M1877" s="38">
        <f t="shared" si="196"/>
        <v>43871</v>
      </c>
      <c r="N1877" s="25">
        <f t="shared" si="195"/>
        <v>273</v>
      </c>
      <c r="O1877" s="25">
        <f t="shared" si="194"/>
        <v>1</v>
      </c>
      <c r="P1877" s="25">
        <f t="shared" si="193"/>
        <v>2020</v>
      </c>
      <c r="Q1877" s="25">
        <v>7</v>
      </c>
    </row>
    <row r="1878" spans="13:17" x14ac:dyDescent="0.25">
      <c r="M1878" s="38">
        <f t="shared" si="196"/>
        <v>43872</v>
      </c>
      <c r="N1878" s="25">
        <f t="shared" si="195"/>
        <v>255</v>
      </c>
      <c r="O1878" s="25">
        <f t="shared" si="194"/>
        <v>2</v>
      </c>
      <c r="P1878" s="25">
        <f t="shared" si="193"/>
        <v>2020</v>
      </c>
      <c r="Q1878" s="25">
        <v>7</v>
      </c>
    </row>
    <row r="1879" spans="13:17" x14ac:dyDescent="0.25">
      <c r="M1879" s="38">
        <f t="shared" si="196"/>
        <v>43873</v>
      </c>
      <c r="N1879" s="25">
        <f t="shared" si="195"/>
        <v>274</v>
      </c>
      <c r="O1879" s="25">
        <f t="shared" si="194"/>
        <v>3</v>
      </c>
      <c r="P1879" s="25">
        <f t="shared" si="193"/>
        <v>2020</v>
      </c>
      <c r="Q1879" s="25">
        <v>7</v>
      </c>
    </row>
    <row r="1880" spans="13:17" x14ac:dyDescent="0.25">
      <c r="M1880" s="38">
        <f t="shared" si="196"/>
        <v>43874</v>
      </c>
      <c r="N1880" s="25">
        <f t="shared" si="195"/>
        <v>246</v>
      </c>
      <c r="O1880" s="25">
        <f t="shared" si="194"/>
        <v>4</v>
      </c>
      <c r="P1880" s="25">
        <f t="shared" si="193"/>
        <v>2020</v>
      </c>
      <c r="Q1880" s="25">
        <v>7</v>
      </c>
    </row>
    <row r="1881" spans="13:17" x14ac:dyDescent="0.25">
      <c r="M1881" s="38">
        <f t="shared" si="196"/>
        <v>43875</v>
      </c>
      <c r="N1881" s="25">
        <f t="shared" si="195"/>
        <v>265</v>
      </c>
      <c r="O1881" s="25">
        <f t="shared" si="194"/>
        <v>5</v>
      </c>
      <c r="P1881" s="25">
        <f t="shared" si="193"/>
        <v>2020</v>
      </c>
      <c r="Q1881" s="25">
        <v>7</v>
      </c>
    </row>
    <row r="1882" spans="13:17" x14ac:dyDescent="0.25">
      <c r="M1882" s="38">
        <f t="shared" si="196"/>
        <v>43876</v>
      </c>
      <c r="N1882" s="25">
        <f t="shared" si="195"/>
        <v>258</v>
      </c>
      <c r="O1882" s="25">
        <f t="shared" si="194"/>
        <v>6</v>
      </c>
      <c r="P1882" s="25">
        <f t="shared" si="193"/>
        <v>2020</v>
      </c>
      <c r="Q1882" s="25">
        <v>7</v>
      </c>
    </row>
    <row r="1883" spans="13:17" x14ac:dyDescent="0.25">
      <c r="M1883" s="38">
        <f t="shared" si="196"/>
        <v>43877</v>
      </c>
      <c r="N1883" s="25">
        <f t="shared" si="195"/>
        <v>253</v>
      </c>
      <c r="O1883" s="25">
        <f t="shared" si="194"/>
        <v>7</v>
      </c>
      <c r="P1883" s="25">
        <f t="shared" si="193"/>
        <v>2020</v>
      </c>
      <c r="Q1883" s="25">
        <v>7</v>
      </c>
    </row>
    <row r="1884" spans="13:17" x14ac:dyDescent="0.25">
      <c r="M1884" s="38">
        <f t="shared" si="196"/>
        <v>43878</v>
      </c>
      <c r="N1884" s="25">
        <f t="shared" si="195"/>
        <v>268</v>
      </c>
      <c r="O1884" s="25">
        <f t="shared" si="194"/>
        <v>1</v>
      </c>
      <c r="P1884" s="25">
        <f t="shared" si="193"/>
        <v>2020</v>
      </c>
      <c r="Q1884" s="25">
        <v>8</v>
      </c>
    </row>
    <row r="1885" spans="13:17" x14ac:dyDescent="0.25">
      <c r="M1885" s="38">
        <f t="shared" si="196"/>
        <v>43879</v>
      </c>
      <c r="N1885" s="25">
        <f t="shared" si="195"/>
        <v>258</v>
      </c>
      <c r="O1885" s="25">
        <f t="shared" si="194"/>
        <v>2</v>
      </c>
      <c r="P1885" s="25">
        <f t="shared" si="193"/>
        <v>2020</v>
      </c>
      <c r="Q1885" s="25">
        <v>8</v>
      </c>
    </row>
    <row r="1886" spans="13:17" x14ac:dyDescent="0.25">
      <c r="M1886" s="38">
        <f t="shared" si="196"/>
        <v>43880</v>
      </c>
      <c r="N1886" s="25">
        <f t="shared" si="195"/>
        <v>264</v>
      </c>
      <c r="O1886" s="25">
        <f t="shared" si="194"/>
        <v>3</v>
      </c>
      <c r="P1886" s="25">
        <f t="shared" si="193"/>
        <v>2020</v>
      </c>
      <c r="Q1886" s="25">
        <v>8</v>
      </c>
    </row>
    <row r="1887" spans="13:17" x14ac:dyDescent="0.25">
      <c r="M1887" s="38">
        <f t="shared" si="196"/>
        <v>43881</v>
      </c>
      <c r="N1887" s="25">
        <f t="shared" si="195"/>
        <v>256</v>
      </c>
      <c r="O1887" s="25">
        <f t="shared" si="194"/>
        <v>4</v>
      </c>
      <c r="P1887" s="25">
        <f t="shared" si="193"/>
        <v>2020</v>
      </c>
      <c r="Q1887" s="25">
        <v>8</v>
      </c>
    </row>
    <row r="1888" spans="13:17" x14ac:dyDescent="0.25">
      <c r="M1888" s="38">
        <f t="shared" si="196"/>
        <v>43882</v>
      </c>
      <c r="N1888" s="25">
        <f t="shared" si="195"/>
        <v>226</v>
      </c>
      <c r="O1888" s="25">
        <f t="shared" si="194"/>
        <v>5</v>
      </c>
      <c r="P1888" s="25">
        <f t="shared" si="193"/>
        <v>2020</v>
      </c>
      <c r="Q1888" s="25">
        <v>8</v>
      </c>
    </row>
    <row r="1889" spans="13:17" x14ac:dyDescent="0.25">
      <c r="M1889" s="38">
        <f t="shared" si="196"/>
        <v>43883</v>
      </c>
      <c r="N1889" s="25">
        <f t="shared" si="195"/>
        <v>260</v>
      </c>
      <c r="O1889" s="25">
        <f t="shared" si="194"/>
        <v>6</v>
      </c>
      <c r="P1889" s="25">
        <f t="shared" si="193"/>
        <v>2020</v>
      </c>
      <c r="Q1889" s="25">
        <v>8</v>
      </c>
    </row>
    <row r="1890" spans="13:17" x14ac:dyDescent="0.25">
      <c r="M1890" s="38">
        <f t="shared" si="196"/>
        <v>43884</v>
      </c>
      <c r="N1890" s="25">
        <f t="shared" si="195"/>
        <v>242</v>
      </c>
      <c r="O1890" s="25">
        <f t="shared" si="194"/>
        <v>7</v>
      </c>
      <c r="P1890" s="25">
        <f t="shared" si="193"/>
        <v>2020</v>
      </c>
      <c r="Q1890" s="25">
        <v>8</v>
      </c>
    </row>
    <row r="1891" spans="13:17" x14ac:dyDescent="0.25">
      <c r="M1891" s="38">
        <f t="shared" si="196"/>
        <v>43885</v>
      </c>
      <c r="N1891" s="25">
        <f t="shared" si="195"/>
        <v>264</v>
      </c>
      <c r="O1891" s="25">
        <f t="shared" si="194"/>
        <v>1</v>
      </c>
      <c r="P1891" s="25">
        <f t="shared" si="193"/>
        <v>2020</v>
      </c>
      <c r="Q1891" s="25">
        <v>9</v>
      </c>
    </row>
    <row r="1892" spans="13:17" x14ac:dyDescent="0.25">
      <c r="M1892" s="38">
        <f t="shared" si="196"/>
        <v>43886</v>
      </c>
      <c r="N1892" s="25">
        <f t="shared" si="195"/>
        <v>262</v>
      </c>
      <c r="O1892" s="25">
        <f t="shared" si="194"/>
        <v>2</v>
      </c>
      <c r="P1892" s="25">
        <f t="shared" si="193"/>
        <v>2020</v>
      </c>
      <c r="Q1892" s="25">
        <v>9</v>
      </c>
    </row>
    <row r="1893" spans="13:17" x14ac:dyDescent="0.25">
      <c r="M1893" s="38">
        <f t="shared" si="196"/>
        <v>43887</v>
      </c>
      <c r="N1893" s="25">
        <f t="shared" si="195"/>
        <v>258</v>
      </c>
      <c r="O1893" s="25">
        <f t="shared" si="194"/>
        <v>3</v>
      </c>
      <c r="P1893" s="25">
        <f t="shared" si="193"/>
        <v>2020</v>
      </c>
      <c r="Q1893" s="25">
        <v>9</v>
      </c>
    </row>
    <row r="1894" spans="13:17" x14ac:dyDescent="0.25">
      <c r="M1894" s="38">
        <f t="shared" si="196"/>
        <v>43888</v>
      </c>
      <c r="N1894" s="25">
        <f t="shared" si="195"/>
        <v>255</v>
      </c>
      <c r="O1894" s="25">
        <f t="shared" si="194"/>
        <v>4</v>
      </c>
      <c r="P1894" s="25">
        <f t="shared" si="193"/>
        <v>2020</v>
      </c>
      <c r="Q1894" s="25">
        <v>9</v>
      </c>
    </row>
    <row r="1895" spans="13:17" x14ac:dyDescent="0.25">
      <c r="M1895" s="38">
        <f t="shared" si="196"/>
        <v>43889</v>
      </c>
      <c r="N1895" s="25">
        <f t="shared" si="195"/>
        <v>232</v>
      </c>
      <c r="O1895" s="25">
        <f t="shared" si="194"/>
        <v>5</v>
      </c>
      <c r="P1895" s="25">
        <f t="shared" si="193"/>
        <v>2020</v>
      </c>
      <c r="Q1895" s="25">
        <v>9</v>
      </c>
    </row>
    <row r="1896" spans="13:17" x14ac:dyDescent="0.25">
      <c r="M1896" s="38">
        <f t="shared" si="196"/>
        <v>43890</v>
      </c>
      <c r="N1896" s="25">
        <f t="shared" si="195"/>
        <v>244</v>
      </c>
      <c r="O1896" s="25">
        <f t="shared" si="194"/>
        <v>6</v>
      </c>
      <c r="P1896" s="25">
        <f t="shared" si="193"/>
        <v>2020</v>
      </c>
      <c r="Q1896" s="25">
        <v>9</v>
      </c>
    </row>
    <row r="1897" spans="13:17" x14ac:dyDescent="0.25">
      <c r="M1897" s="38">
        <f t="shared" si="196"/>
        <v>43891</v>
      </c>
      <c r="N1897" s="25">
        <f t="shared" si="195"/>
        <v>263</v>
      </c>
      <c r="O1897" s="25">
        <f t="shared" si="194"/>
        <v>7</v>
      </c>
      <c r="P1897" s="25">
        <f t="shared" si="193"/>
        <v>2020</v>
      </c>
      <c r="Q1897" s="25">
        <v>9</v>
      </c>
    </row>
    <row r="1898" spans="13:17" x14ac:dyDescent="0.25">
      <c r="M1898" s="38">
        <f t="shared" si="196"/>
        <v>43892</v>
      </c>
      <c r="N1898" s="25">
        <f t="shared" si="195"/>
        <v>238</v>
      </c>
      <c r="O1898" s="25">
        <f t="shared" si="194"/>
        <v>1</v>
      </c>
      <c r="P1898" s="25">
        <f t="shared" si="193"/>
        <v>2020</v>
      </c>
      <c r="Q1898" s="25">
        <v>10</v>
      </c>
    </row>
    <row r="1899" spans="13:17" x14ac:dyDescent="0.25">
      <c r="M1899" s="38">
        <f t="shared" si="196"/>
        <v>43893</v>
      </c>
      <c r="N1899" s="25">
        <f t="shared" si="195"/>
        <v>261</v>
      </c>
      <c r="O1899" s="25">
        <f t="shared" si="194"/>
        <v>2</v>
      </c>
      <c r="P1899" s="25">
        <f t="shared" si="193"/>
        <v>2020</v>
      </c>
      <c r="Q1899" s="25">
        <v>10</v>
      </c>
    </row>
    <row r="1900" spans="13:17" x14ac:dyDescent="0.25">
      <c r="M1900" s="38">
        <f t="shared" si="196"/>
        <v>43894</v>
      </c>
      <c r="N1900" s="25">
        <f t="shared" si="195"/>
        <v>289</v>
      </c>
      <c r="O1900" s="25">
        <f t="shared" si="194"/>
        <v>3</v>
      </c>
      <c r="P1900" s="25">
        <f t="shared" si="193"/>
        <v>2020</v>
      </c>
      <c r="Q1900" s="25">
        <v>10</v>
      </c>
    </row>
    <row r="1901" spans="13:17" x14ac:dyDescent="0.25">
      <c r="M1901" s="38">
        <f t="shared" si="196"/>
        <v>43895</v>
      </c>
      <c r="N1901" s="25">
        <f t="shared" si="195"/>
        <v>281</v>
      </c>
      <c r="O1901" s="25">
        <f t="shared" si="194"/>
        <v>4</v>
      </c>
      <c r="P1901" s="25">
        <f t="shared" si="193"/>
        <v>2020</v>
      </c>
      <c r="Q1901" s="25">
        <v>10</v>
      </c>
    </row>
    <row r="1902" spans="13:17" x14ac:dyDescent="0.25">
      <c r="M1902" s="38">
        <f t="shared" si="196"/>
        <v>43896</v>
      </c>
      <c r="N1902" s="25">
        <f t="shared" si="195"/>
        <v>250</v>
      </c>
      <c r="O1902" s="25">
        <f t="shared" si="194"/>
        <v>5</v>
      </c>
      <c r="P1902" s="25">
        <f t="shared" si="193"/>
        <v>2020</v>
      </c>
      <c r="Q1902" s="25">
        <v>10</v>
      </c>
    </row>
    <row r="1903" spans="13:17" x14ac:dyDescent="0.25">
      <c r="M1903" s="38">
        <f t="shared" si="196"/>
        <v>43897</v>
      </c>
      <c r="N1903" s="25">
        <f t="shared" si="195"/>
        <v>266</v>
      </c>
      <c r="O1903" s="25">
        <f t="shared" si="194"/>
        <v>6</v>
      </c>
      <c r="P1903" s="25">
        <f t="shared" si="193"/>
        <v>2020</v>
      </c>
      <c r="Q1903" s="25">
        <v>10</v>
      </c>
    </row>
    <row r="1904" spans="13:17" x14ac:dyDescent="0.25">
      <c r="M1904" s="38">
        <f t="shared" si="196"/>
        <v>43898</v>
      </c>
      <c r="N1904" s="25">
        <f t="shared" si="195"/>
        <v>240</v>
      </c>
      <c r="O1904" s="25">
        <f t="shared" si="194"/>
        <v>7</v>
      </c>
      <c r="P1904" s="25">
        <f t="shared" si="193"/>
        <v>2020</v>
      </c>
      <c r="Q1904" s="25">
        <v>10</v>
      </c>
    </row>
    <row r="1905" spans="13:17" x14ac:dyDescent="0.25">
      <c r="M1905" s="38">
        <f t="shared" si="196"/>
        <v>43899</v>
      </c>
      <c r="N1905" s="25">
        <f t="shared" si="195"/>
        <v>248</v>
      </c>
      <c r="O1905" s="25">
        <f t="shared" si="194"/>
        <v>1</v>
      </c>
      <c r="P1905" s="25">
        <f t="shared" si="193"/>
        <v>2020</v>
      </c>
      <c r="Q1905" s="25">
        <v>11</v>
      </c>
    </row>
    <row r="1906" spans="13:17" x14ac:dyDescent="0.25">
      <c r="M1906" s="38">
        <f t="shared" si="196"/>
        <v>43900</v>
      </c>
      <c r="N1906" s="25">
        <f t="shared" si="195"/>
        <v>257</v>
      </c>
      <c r="O1906" s="25">
        <f t="shared" si="194"/>
        <v>2</v>
      </c>
      <c r="P1906" s="25">
        <f t="shared" si="193"/>
        <v>2020</v>
      </c>
      <c r="Q1906" s="25">
        <v>11</v>
      </c>
    </row>
    <row r="1907" spans="13:17" x14ac:dyDescent="0.25">
      <c r="M1907" s="38">
        <f t="shared" si="196"/>
        <v>43901</v>
      </c>
      <c r="N1907" s="25">
        <f t="shared" si="195"/>
        <v>234</v>
      </c>
      <c r="O1907" s="25">
        <f t="shared" si="194"/>
        <v>3</v>
      </c>
      <c r="P1907" s="25">
        <f t="shared" si="193"/>
        <v>2020</v>
      </c>
      <c r="Q1907" s="25">
        <v>11</v>
      </c>
    </row>
    <row r="1908" spans="13:17" x14ac:dyDescent="0.25">
      <c r="M1908" s="38">
        <f t="shared" si="196"/>
        <v>43902</v>
      </c>
      <c r="N1908" s="25">
        <f t="shared" si="195"/>
        <v>257</v>
      </c>
      <c r="O1908" s="25">
        <f t="shared" si="194"/>
        <v>4</v>
      </c>
      <c r="P1908" s="25">
        <f t="shared" si="193"/>
        <v>2020</v>
      </c>
      <c r="Q1908" s="25">
        <v>11</v>
      </c>
    </row>
    <row r="1909" spans="13:17" x14ac:dyDescent="0.25">
      <c r="M1909" s="38">
        <f t="shared" si="196"/>
        <v>43903</v>
      </c>
      <c r="N1909" s="25">
        <f t="shared" si="195"/>
        <v>242</v>
      </c>
      <c r="O1909" s="25">
        <f t="shared" si="194"/>
        <v>5</v>
      </c>
      <c r="P1909" s="25">
        <f t="shared" si="193"/>
        <v>2020</v>
      </c>
      <c r="Q1909" s="25">
        <v>11</v>
      </c>
    </row>
    <row r="1910" spans="13:17" x14ac:dyDescent="0.25">
      <c r="M1910" s="38">
        <f t="shared" si="196"/>
        <v>43904</v>
      </c>
      <c r="N1910" s="25">
        <f t="shared" si="195"/>
        <v>246</v>
      </c>
      <c r="O1910" s="25">
        <f t="shared" si="194"/>
        <v>6</v>
      </c>
      <c r="P1910" s="25">
        <f t="shared" si="193"/>
        <v>2020</v>
      </c>
      <c r="Q1910" s="25">
        <v>11</v>
      </c>
    </row>
    <row r="1911" spans="13:17" x14ac:dyDescent="0.25">
      <c r="M1911" s="38">
        <f t="shared" si="196"/>
        <v>43905</v>
      </c>
      <c r="N1911" s="25">
        <f t="shared" si="195"/>
        <v>244</v>
      </c>
      <c r="O1911" s="25">
        <f t="shared" si="194"/>
        <v>7</v>
      </c>
      <c r="P1911" s="25">
        <f t="shared" si="193"/>
        <v>2020</v>
      </c>
      <c r="Q1911" s="25">
        <v>11</v>
      </c>
    </row>
    <row r="1912" spans="13:17" x14ac:dyDescent="0.25">
      <c r="M1912" s="38">
        <f t="shared" si="196"/>
        <v>43906</v>
      </c>
      <c r="N1912" s="25">
        <f t="shared" si="195"/>
        <v>293</v>
      </c>
      <c r="O1912" s="25">
        <f t="shared" si="194"/>
        <v>1</v>
      </c>
      <c r="P1912" s="25">
        <f t="shared" si="193"/>
        <v>2020</v>
      </c>
      <c r="Q1912" s="25">
        <v>12</v>
      </c>
    </row>
    <row r="1913" spans="13:17" x14ac:dyDescent="0.25">
      <c r="M1913" s="38">
        <f t="shared" si="196"/>
        <v>43907</v>
      </c>
      <c r="N1913" s="25">
        <f t="shared" si="195"/>
        <v>265</v>
      </c>
      <c r="O1913" s="25">
        <f t="shared" si="194"/>
        <v>2</v>
      </c>
      <c r="P1913" s="25">
        <f t="shared" si="193"/>
        <v>2020</v>
      </c>
      <c r="Q1913" s="25">
        <v>12</v>
      </c>
    </row>
    <row r="1914" spans="13:17" x14ac:dyDescent="0.25">
      <c r="M1914" s="38">
        <f t="shared" si="196"/>
        <v>43908</v>
      </c>
      <c r="N1914" s="25">
        <f t="shared" si="195"/>
        <v>256</v>
      </c>
      <c r="O1914" s="25">
        <f t="shared" si="194"/>
        <v>3</v>
      </c>
      <c r="P1914" s="25">
        <f t="shared" si="193"/>
        <v>2020</v>
      </c>
      <c r="Q1914" s="25">
        <v>12</v>
      </c>
    </row>
    <row r="1915" spans="13:17" x14ac:dyDescent="0.25">
      <c r="M1915" s="38">
        <f t="shared" si="196"/>
        <v>43909</v>
      </c>
      <c r="N1915" s="25">
        <f t="shared" si="195"/>
        <v>235</v>
      </c>
      <c r="O1915" s="25">
        <f t="shared" si="194"/>
        <v>4</v>
      </c>
      <c r="P1915" s="25">
        <f t="shared" si="193"/>
        <v>2020</v>
      </c>
      <c r="Q1915" s="25">
        <v>12</v>
      </c>
    </row>
    <row r="1916" spans="13:17" x14ac:dyDescent="0.25">
      <c r="M1916" s="38">
        <f t="shared" si="196"/>
        <v>43910</v>
      </c>
      <c r="N1916" s="25">
        <f t="shared" si="195"/>
        <v>279</v>
      </c>
      <c r="O1916" s="25">
        <f t="shared" si="194"/>
        <v>5</v>
      </c>
      <c r="P1916" s="25">
        <f t="shared" si="193"/>
        <v>2020</v>
      </c>
      <c r="Q1916" s="25">
        <v>12</v>
      </c>
    </row>
    <row r="1917" spans="13:17" x14ac:dyDescent="0.25">
      <c r="M1917" s="38">
        <f t="shared" si="196"/>
        <v>43911</v>
      </c>
      <c r="N1917" s="25">
        <f t="shared" si="195"/>
        <v>264</v>
      </c>
      <c r="O1917" s="25">
        <f t="shared" si="194"/>
        <v>6</v>
      </c>
      <c r="P1917" s="25">
        <f t="shared" si="193"/>
        <v>2020</v>
      </c>
      <c r="Q1917" s="25">
        <v>12</v>
      </c>
    </row>
    <row r="1918" spans="13:17" x14ac:dyDescent="0.25">
      <c r="M1918" s="38">
        <f t="shared" si="196"/>
        <v>43912</v>
      </c>
      <c r="N1918" s="25">
        <f t="shared" si="195"/>
        <v>270</v>
      </c>
      <c r="O1918" s="25">
        <f t="shared" si="194"/>
        <v>7</v>
      </c>
      <c r="P1918" s="25">
        <f t="shared" si="193"/>
        <v>2020</v>
      </c>
      <c r="Q1918" s="25">
        <v>12</v>
      </c>
    </row>
    <row r="1919" spans="13:17" x14ac:dyDescent="0.25">
      <c r="M1919" s="38">
        <f t="shared" si="196"/>
        <v>43913</v>
      </c>
      <c r="N1919" s="25">
        <f t="shared" si="195"/>
        <v>298</v>
      </c>
      <c r="O1919" s="25">
        <f t="shared" si="194"/>
        <v>1</v>
      </c>
      <c r="P1919" s="25">
        <f t="shared" si="193"/>
        <v>2020</v>
      </c>
      <c r="Q1919" s="25">
        <v>13</v>
      </c>
    </row>
    <row r="1920" spans="13:17" x14ac:dyDescent="0.25">
      <c r="M1920" s="38">
        <f t="shared" si="196"/>
        <v>43914</v>
      </c>
      <c r="N1920" s="25">
        <f t="shared" si="195"/>
        <v>281</v>
      </c>
      <c r="O1920" s="25">
        <f t="shared" si="194"/>
        <v>2</v>
      </c>
      <c r="P1920" s="25">
        <f t="shared" si="193"/>
        <v>2020</v>
      </c>
      <c r="Q1920" s="25">
        <v>13</v>
      </c>
    </row>
    <row r="1921" spans="13:17" x14ac:dyDescent="0.25">
      <c r="M1921" s="38">
        <f t="shared" si="196"/>
        <v>43915</v>
      </c>
      <c r="N1921" s="25">
        <f t="shared" si="195"/>
        <v>294</v>
      </c>
      <c r="O1921" s="25">
        <f t="shared" si="194"/>
        <v>3</v>
      </c>
      <c r="P1921" s="25">
        <f t="shared" si="193"/>
        <v>2020</v>
      </c>
      <c r="Q1921" s="25">
        <v>13</v>
      </c>
    </row>
    <row r="1922" spans="13:17" x14ac:dyDescent="0.25">
      <c r="M1922" s="38">
        <f t="shared" si="196"/>
        <v>43916</v>
      </c>
      <c r="N1922" s="25">
        <f t="shared" si="195"/>
        <v>303</v>
      </c>
      <c r="O1922" s="25">
        <f t="shared" si="194"/>
        <v>4</v>
      </c>
      <c r="P1922" s="25">
        <f t="shared" si="193"/>
        <v>2020</v>
      </c>
      <c r="Q1922" s="25">
        <v>13</v>
      </c>
    </row>
    <row r="1923" spans="13:17" x14ac:dyDescent="0.25">
      <c r="M1923" s="38">
        <f t="shared" si="196"/>
        <v>43917</v>
      </c>
      <c r="N1923" s="25">
        <f t="shared" si="195"/>
        <v>292</v>
      </c>
      <c r="O1923" s="25">
        <f t="shared" si="194"/>
        <v>5</v>
      </c>
      <c r="P1923" s="25">
        <f t="shared" si="193"/>
        <v>2020</v>
      </c>
      <c r="Q1923" s="25">
        <v>13</v>
      </c>
    </row>
    <row r="1924" spans="13:17" x14ac:dyDescent="0.25">
      <c r="M1924" s="38">
        <f t="shared" si="196"/>
        <v>43918</v>
      </c>
      <c r="N1924" s="25">
        <f t="shared" si="195"/>
        <v>268</v>
      </c>
      <c r="O1924" s="25">
        <f t="shared" si="194"/>
        <v>6</v>
      </c>
      <c r="P1924" s="25">
        <f t="shared" si="193"/>
        <v>2020</v>
      </c>
      <c r="Q1924" s="25">
        <v>13</v>
      </c>
    </row>
    <row r="1925" spans="13:17" x14ac:dyDescent="0.25">
      <c r="M1925" s="38">
        <f t="shared" si="196"/>
        <v>43919</v>
      </c>
      <c r="N1925" s="25">
        <f t="shared" si="195"/>
        <v>301</v>
      </c>
      <c r="O1925" s="25">
        <f t="shared" si="194"/>
        <v>7</v>
      </c>
      <c r="P1925" s="25">
        <f t="shared" si="193"/>
        <v>2020</v>
      </c>
      <c r="Q1925" s="25">
        <v>13</v>
      </c>
    </row>
    <row r="1926" spans="13:17" x14ac:dyDescent="0.25">
      <c r="M1926" s="38">
        <f t="shared" si="196"/>
        <v>43920</v>
      </c>
      <c r="N1926" s="25">
        <f t="shared" si="195"/>
        <v>338</v>
      </c>
      <c r="O1926" s="25">
        <f t="shared" si="194"/>
        <v>1</v>
      </c>
      <c r="P1926" s="25">
        <f t="shared" si="193"/>
        <v>2020</v>
      </c>
      <c r="Q1926" s="25">
        <v>14</v>
      </c>
    </row>
    <row r="1927" spans="13:17" x14ac:dyDescent="0.25">
      <c r="M1927" s="38">
        <f t="shared" si="196"/>
        <v>43921</v>
      </c>
      <c r="N1927" s="25">
        <f t="shared" si="195"/>
        <v>308</v>
      </c>
      <c r="O1927" s="25">
        <f t="shared" si="194"/>
        <v>2</v>
      </c>
      <c r="P1927" s="25">
        <f t="shared" si="193"/>
        <v>2020</v>
      </c>
      <c r="Q1927" s="25">
        <v>14</v>
      </c>
    </row>
    <row r="1928" spans="13:17" x14ac:dyDescent="0.25">
      <c r="M1928" s="38">
        <f t="shared" si="196"/>
        <v>43922</v>
      </c>
      <c r="N1928" s="25">
        <f t="shared" si="195"/>
        <v>327</v>
      </c>
      <c r="O1928" s="25">
        <f t="shared" si="194"/>
        <v>3</v>
      </c>
      <c r="P1928" s="25">
        <f t="shared" si="193"/>
        <v>2020</v>
      </c>
      <c r="Q1928" s="25">
        <v>14</v>
      </c>
    </row>
    <row r="1929" spans="13:17" x14ac:dyDescent="0.25">
      <c r="M1929" s="38">
        <f t="shared" si="196"/>
        <v>43923</v>
      </c>
      <c r="N1929" s="25">
        <f t="shared" si="195"/>
        <v>369</v>
      </c>
      <c r="O1929" s="25">
        <f t="shared" si="194"/>
        <v>4</v>
      </c>
      <c r="P1929" s="25">
        <f t="shared" ref="P1929:P1992" si="197">IF(O1929=1,YEAR($M1932),P1928)</f>
        <v>2020</v>
      </c>
      <c r="Q1929" s="25">
        <v>14</v>
      </c>
    </row>
    <row r="1930" spans="13:17" x14ac:dyDescent="0.25">
      <c r="M1930" s="38">
        <f t="shared" si="196"/>
        <v>43924</v>
      </c>
      <c r="N1930" s="25">
        <f t="shared" si="195"/>
        <v>363</v>
      </c>
      <c r="O1930" s="25">
        <f t="shared" ref="O1930:O1993" si="198">MOD(O1929,7)+1</f>
        <v>5</v>
      </c>
      <c r="P1930" s="25">
        <f t="shared" si="197"/>
        <v>2020</v>
      </c>
      <c r="Q1930" s="25">
        <v>14</v>
      </c>
    </row>
    <row r="1931" spans="13:17" x14ac:dyDescent="0.25">
      <c r="M1931" s="38">
        <f t="shared" si="196"/>
        <v>43925</v>
      </c>
      <c r="N1931" s="25">
        <f t="shared" ref="N1931:N1994" si="199">VLOOKUP(DATE(2020,MONTH($M1931),DAY($M1931)),$A$8:$K$374,YEAR($M1931)-2010,FALSE)</f>
        <v>312</v>
      </c>
      <c r="O1931" s="25">
        <f t="shared" si="198"/>
        <v>6</v>
      </c>
      <c r="P1931" s="25">
        <f t="shared" si="197"/>
        <v>2020</v>
      </c>
      <c r="Q1931" s="25">
        <v>14</v>
      </c>
    </row>
    <row r="1932" spans="13:17" x14ac:dyDescent="0.25">
      <c r="M1932" s="38">
        <f t="shared" si="196"/>
        <v>43926</v>
      </c>
      <c r="N1932" s="25">
        <f t="shared" si="199"/>
        <v>362</v>
      </c>
      <c r="O1932" s="25">
        <f t="shared" si="198"/>
        <v>7</v>
      </c>
      <c r="P1932" s="25">
        <f t="shared" si="197"/>
        <v>2020</v>
      </c>
      <c r="Q1932" s="25">
        <v>14</v>
      </c>
    </row>
    <row r="1933" spans="13:17" x14ac:dyDescent="0.25">
      <c r="M1933" s="38">
        <f t="shared" ref="M1933:M1996" si="200">M1932+1</f>
        <v>43927</v>
      </c>
      <c r="N1933" s="25">
        <f t="shared" si="199"/>
        <v>369</v>
      </c>
      <c r="O1933" s="25">
        <f t="shared" si="198"/>
        <v>1</v>
      </c>
      <c r="P1933" s="25">
        <f t="shared" si="197"/>
        <v>2020</v>
      </c>
      <c r="Q1933" s="25">
        <v>15</v>
      </c>
    </row>
    <row r="1934" spans="13:17" x14ac:dyDescent="0.25">
      <c r="M1934" s="38">
        <f t="shared" si="200"/>
        <v>43928</v>
      </c>
      <c r="N1934" s="25">
        <f t="shared" si="199"/>
        <v>343</v>
      </c>
      <c r="O1934" s="25">
        <f t="shared" si="198"/>
        <v>2</v>
      </c>
      <c r="P1934" s="25">
        <f t="shared" si="197"/>
        <v>2020</v>
      </c>
      <c r="Q1934" s="25">
        <v>15</v>
      </c>
    </row>
    <row r="1935" spans="13:17" x14ac:dyDescent="0.25">
      <c r="M1935" s="38">
        <f t="shared" si="200"/>
        <v>43929</v>
      </c>
      <c r="N1935" s="25">
        <f t="shared" si="199"/>
        <v>392</v>
      </c>
      <c r="O1935" s="25">
        <f t="shared" si="198"/>
        <v>3</v>
      </c>
      <c r="P1935" s="25">
        <f t="shared" si="197"/>
        <v>2020</v>
      </c>
      <c r="Q1935" s="25">
        <v>15</v>
      </c>
    </row>
    <row r="1936" spans="13:17" x14ac:dyDescent="0.25">
      <c r="M1936" s="38">
        <f t="shared" si="200"/>
        <v>43930</v>
      </c>
      <c r="N1936" s="25">
        <f t="shared" si="199"/>
        <v>364</v>
      </c>
      <c r="O1936" s="25">
        <f t="shared" si="198"/>
        <v>4</v>
      </c>
      <c r="P1936" s="25">
        <f t="shared" si="197"/>
        <v>2020</v>
      </c>
      <c r="Q1936" s="25">
        <v>15</v>
      </c>
    </row>
    <row r="1937" spans="13:17" x14ac:dyDescent="0.25">
      <c r="M1937" s="38">
        <f t="shared" si="200"/>
        <v>43931</v>
      </c>
      <c r="N1937" s="25">
        <f t="shared" si="199"/>
        <v>376</v>
      </c>
      <c r="O1937" s="25">
        <f t="shared" si="198"/>
        <v>5</v>
      </c>
      <c r="P1937" s="25">
        <f t="shared" si="197"/>
        <v>2020</v>
      </c>
      <c r="Q1937" s="25">
        <v>15</v>
      </c>
    </row>
    <row r="1938" spans="13:17" x14ac:dyDescent="0.25">
      <c r="M1938" s="38">
        <f t="shared" si="200"/>
        <v>43932</v>
      </c>
      <c r="N1938" s="25">
        <f t="shared" si="199"/>
        <v>365</v>
      </c>
      <c r="O1938" s="25">
        <f t="shared" si="198"/>
        <v>6</v>
      </c>
      <c r="P1938" s="25">
        <f t="shared" si="197"/>
        <v>2020</v>
      </c>
      <c r="Q1938" s="25">
        <v>15</v>
      </c>
    </row>
    <row r="1939" spans="13:17" x14ac:dyDescent="0.25">
      <c r="M1939" s="38">
        <f t="shared" si="200"/>
        <v>43933</v>
      </c>
      <c r="N1939" s="25">
        <f t="shared" si="199"/>
        <v>356</v>
      </c>
      <c r="O1939" s="25">
        <f t="shared" si="198"/>
        <v>7</v>
      </c>
      <c r="P1939" s="25">
        <f t="shared" si="197"/>
        <v>2020</v>
      </c>
      <c r="Q1939" s="25">
        <v>15</v>
      </c>
    </row>
    <row r="1940" spans="13:17" x14ac:dyDescent="0.25">
      <c r="M1940" s="38">
        <f t="shared" si="200"/>
        <v>43934</v>
      </c>
      <c r="N1940" s="25">
        <f t="shared" si="199"/>
        <v>353</v>
      </c>
      <c r="O1940" s="25">
        <f t="shared" si="198"/>
        <v>1</v>
      </c>
      <c r="P1940" s="25">
        <f t="shared" si="197"/>
        <v>2020</v>
      </c>
      <c r="Q1940" s="25">
        <v>16</v>
      </c>
    </row>
    <row r="1941" spans="13:17" x14ac:dyDescent="0.25">
      <c r="M1941" s="38">
        <f t="shared" si="200"/>
        <v>43935</v>
      </c>
      <c r="N1941" s="25">
        <f t="shared" si="199"/>
        <v>353</v>
      </c>
      <c r="O1941" s="25">
        <f t="shared" si="198"/>
        <v>2</v>
      </c>
      <c r="P1941" s="25">
        <f t="shared" si="197"/>
        <v>2020</v>
      </c>
      <c r="Q1941" s="25">
        <v>16</v>
      </c>
    </row>
    <row r="1942" spans="13:17" x14ac:dyDescent="0.25">
      <c r="M1942" s="38">
        <f t="shared" si="200"/>
        <v>43936</v>
      </c>
      <c r="N1942" s="25">
        <f t="shared" si="199"/>
        <v>398</v>
      </c>
      <c r="O1942" s="25">
        <f t="shared" si="198"/>
        <v>3</v>
      </c>
      <c r="P1942" s="25">
        <f t="shared" si="197"/>
        <v>2020</v>
      </c>
      <c r="Q1942" s="25">
        <v>16</v>
      </c>
    </row>
    <row r="1943" spans="13:17" x14ac:dyDescent="0.25">
      <c r="M1943" s="38">
        <f t="shared" si="200"/>
        <v>43937</v>
      </c>
      <c r="N1943" s="25">
        <f t="shared" si="199"/>
        <v>398</v>
      </c>
      <c r="O1943" s="25">
        <f t="shared" si="198"/>
        <v>4</v>
      </c>
      <c r="P1943" s="25">
        <f t="shared" si="197"/>
        <v>2020</v>
      </c>
      <c r="Q1943" s="25">
        <v>16</v>
      </c>
    </row>
    <row r="1944" spans="13:17" x14ac:dyDescent="0.25">
      <c r="M1944" s="38">
        <f t="shared" si="200"/>
        <v>43938</v>
      </c>
      <c r="N1944" s="25">
        <f t="shared" si="199"/>
        <v>354</v>
      </c>
      <c r="O1944" s="25">
        <f t="shared" si="198"/>
        <v>5</v>
      </c>
      <c r="P1944" s="25">
        <f t="shared" si="197"/>
        <v>2020</v>
      </c>
      <c r="Q1944" s="25">
        <v>16</v>
      </c>
    </row>
    <row r="1945" spans="13:17" x14ac:dyDescent="0.25">
      <c r="M1945" s="38">
        <f t="shared" si="200"/>
        <v>43939</v>
      </c>
      <c r="N1945" s="25">
        <f t="shared" si="199"/>
        <v>338</v>
      </c>
      <c r="O1945" s="25">
        <f t="shared" si="198"/>
        <v>6</v>
      </c>
      <c r="P1945" s="25">
        <f t="shared" si="197"/>
        <v>2020</v>
      </c>
      <c r="Q1945" s="25">
        <v>16</v>
      </c>
    </row>
    <row r="1946" spans="13:17" x14ac:dyDescent="0.25">
      <c r="M1946" s="38">
        <f t="shared" si="200"/>
        <v>43940</v>
      </c>
      <c r="N1946" s="25">
        <f t="shared" si="199"/>
        <v>327</v>
      </c>
      <c r="O1946" s="25">
        <f t="shared" si="198"/>
        <v>7</v>
      </c>
      <c r="P1946" s="25">
        <f t="shared" si="197"/>
        <v>2020</v>
      </c>
      <c r="Q1946" s="25">
        <v>16</v>
      </c>
    </row>
    <row r="1947" spans="13:17" x14ac:dyDescent="0.25">
      <c r="M1947" s="38">
        <f t="shared" si="200"/>
        <v>43941</v>
      </c>
      <c r="N1947" s="25">
        <f t="shared" si="199"/>
        <v>310</v>
      </c>
      <c r="O1947" s="25">
        <f t="shared" si="198"/>
        <v>1</v>
      </c>
      <c r="P1947" s="25">
        <f t="shared" si="197"/>
        <v>2020</v>
      </c>
      <c r="Q1947" s="25">
        <v>17</v>
      </c>
    </row>
    <row r="1948" spans="13:17" x14ac:dyDescent="0.25">
      <c r="M1948" s="38">
        <f t="shared" si="200"/>
        <v>43942</v>
      </c>
      <c r="N1948" s="25">
        <f t="shared" si="199"/>
        <v>330</v>
      </c>
      <c r="O1948" s="25">
        <f t="shared" si="198"/>
        <v>2</v>
      </c>
      <c r="P1948" s="25">
        <f t="shared" si="197"/>
        <v>2020</v>
      </c>
      <c r="Q1948" s="25">
        <v>17</v>
      </c>
    </row>
    <row r="1949" spans="13:17" x14ac:dyDescent="0.25">
      <c r="M1949" s="38">
        <f t="shared" si="200"/>
        <v>43943</v>
      </c>
      <c r="N1949" s="25">
        <f t="shared" si="199"/>
        <v>333</v>
      </c>
      <c r="O1949" s="25">
        <f t="shared" si="198"/>
        <v>3</v>
      </c>
      <c r="P1949" s="25">
        <f t="shared" si="197"/>
        <v>2020</v>
      </c>
      <c r="Q1949" s="25">
        <v>17</v>
      </c>
    </row>
    <row r="1950" spans="13:17" x14ac:dyDescent="0.25">
      <c r="M1950" s="38">
        <f t="shared" si="200"/>
        <v>43944</v>
      </c>
      <c r="N1950" s="25">
        <f t="shared" si="199"/>
        <v>324</v>
      </c>
      <c r="O1950" s="25">
        <f t="shared" si="198"/>
        <v>4</v>
      </c>
      <c r="P1950" s="25">
        <f t="shared" si="197"/>
        <v>2020</v>
      </c>
      <c r="Q1950" s="25">
        <v>17</v>
      </c>
    </row>
    <row r="1951" spans="13:17" x14ac:dyDescent="0.25">
      <c r="M1951" s="38">
        <f t="shared" si="200"/>
        <v>43945</v>
      </c>
      <c r="N1951" s="25">
        <f t="shared" si="199"/>
        <v>312</v>
      </c>
      <c r="O1951" s="25">
        <f t="shared" si="198"/>
        <v>5</v>
      </c>
      <c r="P1951" s="25">
        <f t="shared" si="197"/>
        <v>2020</v>
      </c>
      <c r="Q1951" s="25">
        <v>17</v>
      </c>
    </row>
    <row r="1952" spans="13:17" x14ac:dyDescent="0.25">
      <c r="M1952" s="38">
        <f t="shared" si="200"/>
        <v>43946</v>
      </c>
      <c r="N1952" s="25">
        <f t="shared" si="199"/>
        <v>331</v>
      </c>
      <c r="O1952" s="25">
        <f t="shared" si="198"/>
        <v>6</v>
      </c>
      <c r="P1952" s="25">
        <f t="shared" si="197"/>
        <v>2020</v>
      </c>
      <c r="Q1952" s="25">
        <v>17</v>
      </c>
    </row>
    <row r="1953" spans="13:17" x14ac:dyDescent="0.25">
      <c r="M1953" s="38">
        <f t="shared" si="200"/>
        <v>43947</v>
      </c>
      <c r="N1953" s="25">
        <f t="shared" si="199"/>
        <v>325</v>
      </c>
      <c r="O1953" s="25">
        <f t="shared" si="198"/>
        <v>7</v>
      </c>
      <c r="P1953" s="25">
        <f t="shared" si="197"/>
        <v>2020</v>
      </c>
      <c r="Q1953" s="25">
        <v>17</v>
      </c>
    </row>
    <row r="1954" spans="13:17" x14ac:dyDescent="0.25">
      <c r="M1954" s="38">
        <f t="shared" si="200"/>
        <v>43948</v>
      </c>
      <c r="N1954" s="25">
        <f t="shared" si="199"/>
        <v>299</v>
      </c>
      <c r="O1954" s="25">
        <f t="shared" si="198"/>
        <v>1</v>
      </c>
      <c r="P1954" s="25">
        <f t="shared" si="197"/>
        <v>2020</v>
      </c>
      <c r="Q1954" s="25">
        <v>18</v>
      </c>
    </row>
    <row r="1955" spans="13:17" x14ac:dyDescent="0.25">
      <c r="M1955" s="38">
        <f t="shared" si="200"/>
        <v>43949</v>
      </c>
      <c r="N1955" s="25">
        <f t="shared" si="199"/>
        <v>335</v>
      </c>
      <c r="O1955" s="25">
        <f t="shared" si="198"/>
        <v>2</v>
      </c>
      <c r="P1955" s="25">
        <f t="shared" si="197"/>
        <v>2020</v>
      </c>
      <c r="Q1955" s="25">
        <v>18</v>
      </c>
    </row>
    <row r="1956" spans="13:17" x14ac:dyDescent="0.25">
      <c r="M1956" s="38">
        <f t="shared" si="200"/>
        <v>43950</v>
      </c>
      <c r="N1956" s="25">
        <f t="shared" si="199"/>
        <v>322</v>
      </c>
      <c r="O1956" s="25">
        <f t="shared" si="198"/>
        <v>3</v>
      </c>
      <c r="P1956" s="25">
        <f t="shared" si="197"/>
        <v>2020</v>
      </c>
      <c r="Q1956" s="25">
        <v>18</v>
      </c>
    </row>
    <row r="1957" spans="13:17" x14ac:dyDescent="0.25">
      <c r="M1957" s="38">
        <f t="shared" si="200"/>
        <v>43951</v>
      </c>
      <c r="N1957" s="25">
        <f t="shared" si="199"/>
        <v>319</v>
      </c>
      <c r="O1957" s="25">
        <f t="shared" si="198"/>
        <v>4</v>
      </c>
      <c r="P1957" s="25">
        <f t="shared" si="197"/>
        <v>2020</v>
      </c>
      <c r="Q1957" s="25">
        <v>18</v>
      </c>
    </row>
    <row r="1958" spans="13:17" x14ac:dyDescent="0.25">
      <c r="M1958" s="38">
        <f t="shared" si="200"/>
        <v>43952</v>
      </c>
      <c r="N1958" s="25">
        <f t="shared" si="199"/>
        <v>362</v>
      </c>
      <c r="O1958" s="25">
        <f t="shared" si="198"/>
        <v>5</v>
      </c>
      <c r="P1958" s="25">
        <f t="shared" si="197"/>
        <v>2020</v>
      </c>
      <c r="Q1958" s="25">
        <v>18</v>
      </c>
    </row>
    <row r="1959" spans="13:17" x14ac:dyDescent="0.25">
      <c r="M1959" s="38">
        <f t="shared" si="200"/>
        <v>43953</v>
      </c>
      <c r="N1959" s="25">
        <f t="shared" si="199"/>
        <v>294</v>
      </c>
      <c r="O1959" s="25">
        <f t="shared" si="198"/>
        <v>6</v>
      </c>
      <c r="P1959" s="25">
        <f t="shared" si="197"/>
        <v>2020</v>
      </c>
      <c r="Q1959" s="25">
        <v>18</v>
      </c>
    </row>
    <row r="1960" spans="13:17" x14ac:dyDescent="0.25">
      <c r="M1960" s="38">
        <f t="shared" si="200"/>
        <v>43954</v>
      </c>
      <c r="N1960" s="25">
        <f t="shared" si="199"/>
        <v>305</v>
      </c>
      <c r="O1960" s="25">
        <f t="shared" si="198"/>
        <v>7</v>
      </c>
      <c r="P1960" s="25">
        <f t="shared" si="197"/>
        <v>2020</v>
      </c>
      <c r="Q1960" s="25">
        <v>18</v>
      </c>
    </row>
    <row r="1961" spans="13:17" x14ac:dyDescent="0.25">
      <c r="M1961" s="38">
        <f t="shared" si="200"/>
        <v>43955</v>
      </c>
      <c r="N1961" s="25">
        <f t="shared" si="199"/>
        <v>328</v>
      </c>
      <c r="O1961" s="25">
        <f t="shared" si="198"/>
        <v>1</v>
      </c>
      <c r="P1961" s="25">
        <f t="shared" si="197"/>
        <v>2020</v>
      </c>
      <c r="Q1961" s="25">
        <v>19</v>
      </c>
    </row>
    <row r="1962" spans="13:17" x14ac:dyDescent="0.25">
      <c r="M1962" s="38">
        <f t="shared" si="200"/>
        <v>43956</v>
      </c>
      <c r="N1962" s="25">
        <f t="shared" si="199"/>
        <v>308</v>
      </c>
      <c r="O1962" s="25">
        <f t="shared" si="198"/>
        <v>2</v>
      </c>
      <c r="P1962" s="25">
        <f t="shared" si="197"/>
        <v>2020</v>
      </c>
      <c r="Q1962" s="25">
        <v>19</v>
      </c>
    </row>
    <row r="1963" spans="13:17" x14ac:dyDescent="0.25">
      <c r="M1963" s="38">
        <f t="shared" si="200"/>
        <v>43957</v>
      </c>
      <c r="N1963" s="25">
        <f t="shared" si="199"/>
        <v>324</v>
      </c>
      <c r="O1963" s="25">
        <f t="shared" si="198"/>
        <v>3</v>
      </c>
      <c r="P1963" s="25">
        <f t="shared" si="197"/>
        <v>2020</v>
      </c>
      <c r="Q1963" s="25">
        <v>19</v>
      </c>
    </row>
    <row r="1964" spans="13:17" x14ac:dyDescent="0.25">
      <c r="M1964" s="38">
        <f t="shared" si="200"/>
        <v>43958</v>
      </c>
      <c r="N1964" s="25">
        <f t="shared" si="199"/>
        <v>327</v>
      </c>
      <c r="O1964" s="25">
        <f t="shared" si="198"/>
        <v>4</v>
      </c>
      <c r="P1964" s="25">
        <f t="shared" si="197"/>
        <v>2020</v>
      </c>
      <c r="Q1964" s="25">
        <v>19</v>
      </c>
    </row>
    <row r="1965" spans="13:17" x14ac:dyDescent="0.25">
      <c r="M1965" s="38">
        <f t="shared" si="200"/>
        <v>43959</v>
      </c>
      <c r="N1965" s="25">
        <f t="shared" si="199"/>
        <v>294</v>
      </c>
      <c r="O1965" s="25">
        <f t="shared" si="198"/>
        <v>5</v>
      </c>
      <c r="P1965" s="25">
        <f t="shared" si="197"/>
        <v>2020</v>
      </c>
      <c r="Q1965" s="25">
        <v>19</v>
      </c>
    </row>
    <row r="1966" spans="13:17" x14ac:dyDescent="0.25">
      <c r="M1966" s="38">
        <f t="shared" si="200"/>
        <v>43960</v>
      </c>
      <c r="N1966" s="25">
        <f t="shared" si="199"/>
        <v>284</v>
      </c>
      <c r="O1966" s="25">
        <f t="shared" si="198"/>
        <v>6</v>
      </c>
      <c r="P1966" s="25">
        <f t="shared" si="197"/>
        <v>2020</v>
      </c>
      <c r="Q1966" s="25">
        <v>19</v>
      </c>
    </row>
    <row r="1967" spans="13:17" x14ac:dyDescent="0.25">
      <c r="M1967" s="38">
        <f t="shared" si="200"/>
        <v>43961</v>
      </c>
      <c r="N1967" s="25">
        <f t="shared" si="199"/>
        <v>310</v>
      </c>
      <c r="O1967" s="25">
        <f t="shared" si="198"/>
        <v>7</v>
      </c>
      <c r="P1967" s="25">
        <f t="shared" si="197"/>
        <v>2020</v>
      </c>
      <c r="Q1967" s="25">
        <v>19</v>
      </c>
    </row>
    <row r="1968" spans="13:17" x14ac:dyDescent="0.25">
      <c r="M1968" s="38">
        <f t="shared" si="200"/>
        <v>43962</v>
      </c>
      <c r="N1968" s="25">
        <f t="shared" si="199"/>
        <v>319</v>
      </c>
      <c r="O1968" s="25">
        <f t="shared" si="198"/>
        <v>1</v>
      </c>
      <c r="P1968" s="25">
        <f t="shared" si="197"/>
        <v>2020</v>
      </c>
      <c r="Q1968" s="25">
        <v>20</v>
      </c>
    </row>
    <row r="1969" spans="13:17" x14ac:dyDescent="0.25">
      <c r="M1969" s="38">
        <f t="shared" si="200"/>
        <v>43963</v>
      </c>
      <c r="N1969" s="25">
        <f t="shared" si="199"/>
        <v>289</v>
      </c>
      <c r="O1969" s="25">
        <f t="shared" si="198"/>
        <v>2</v>
      </c>
      <c r="P1969" s="25">
        <f t="shared" si="197"/>
        <v>2020</v>
      </c>
      <c r="Q1969" s="25">
        <v>20</v>
      </c>
    </row>
    <row r="1970" spans="13:17" x14ac:dyDescent="0.25">
      <c r="M1970" s="38">
        <f t="shared" si="200"/>
        <v>43964</v>
      </c>
      <c r="N1970" s="25">
        <f t="shared" si="199"/>
        <v>284</v>
      </c>
      <c r="O1970" s="25">
        <f t="shared" si="198"/>
        <v>3</v>
      </c>
      <c r="P1970" s="25">
        <f t="shared" si="197"/>
        <v>2020</v>
      </c>
      <c r="Q1970" s="25">
        <v>20</v>
      </c>
    </row>
    <row r="1971" spans="13:17" x14ac:dyDescent="0.25">
      <c r="M1971" s="38">
        <f t="shared" si="200"/>
        <v>43965</v>
      </c>
      <c r="N1971" s="25">
        <f t="shared" si="199"/>
        <v>275</v>
      </c>
      <c r="O1971" s="25">
        <f t="shared" si="198"/>
        <v>4</v>
      </c>
      <c r="P1971" s="25">
        <f t="shared" si="197"/>
        <v>2020</v>
      </c>
      <c r="Q1971" s="25">
        <v>20</v>
      </c>
    </row>
    <row r="1972" spans="13:17" x14ac:dyDescent="0.25">
      <c r="M1972" s="38">
        <f t="shared" si="200"/>
        <v>43966</v>
      </c>
      <c r="N1972" s="25">
        <f t="shared" si="199"/>
        <v>275</v>
      </c>
      <c r="O1972" s="25">
        <f t="shared" si="198"/>
        <v>5</v>
      </c>
      <c r="P1972" s="25">
        <f t="shared" si="197"/>
        <v>2020</v>
      </c>
      <c r="Q1972" s="25">
        <v>20</v>
      </c>
    </row>
    <row r="1973" spans="13:17" x14ac:dyDescent="0.25">
      <c r="M1973" s="38">
        <f t="shared" si="200"/>
        <v>43967</v>
      </c>
      <c r="N1973" s="25">
        <f t="shared" si="199"/>
        <v>264</v>
      </c>
      <c r="O1973" s="25">
        <f t="shared" si="198"/>
        <v>6</v>
      </c>
      <c r="P1973" s="25">
        <f t="shared" si="197"/>
        <v>2020</v>
      </c>
      <c r="Q1973" s="25">
        <v>20</v>
      </c>
    </row>
    <row r="1974" spans="13:17" x14ac:dyDescent="0.25">
      <c r="M1974" s="38">
        <f t="shared" si="200"/>
        <v>43968</v>
      </c>
      <c r="N1974" s="25">
        <f t="shared" si="199"/>
        <v>278</v>
      </c>
      <c r="O1974" s="25">
        <f t="shared" si="198"/>
        <v>7</v>
      </c>
      <c r="P1974" s="25">
        <f t="shared" si="197"/>
        <v>2020</v>
      </c>
      <c r="Q1974" s="25">
        <v>20</v>
      </c>
    </row>
    <row r="1975" spans="13:17" x14ac:dyDescent="0.25">
      <c r="M1975" s="38">
        <f t="shared" si="200"/>
        <v>43969</v>
      </c>
      <c r="N1975" s="25">
        <f t="shared" si="199"/>
        <v>302</v>
      </c>
      <c r="O1975" s="25">
        <f t="shared" si="198"/>
        <v>1</v>
      </c>
      <c r="P1975" s="25">
        <f t="shared" si="197"/>
        <v>2020</v>
      </c>
      <c r="Q1975" s="25">
        <v>21</v>
      </c>
    </row>
    <row r="1976" spans="13:17" x14ac:dyDescent="0.25">
      <c r="M1976" s="38">
        <f t="shared" si="200"/>
        <v>43970</v>
      </c>
      <c r="N1976" s="25">
        <f t="shared" si="199"/>
        <v>258</v>
      </c>
      <c r="O1976" s="25">
        <f t="shared" si="198"/>
        <v>2</v>
      </c>
      <c r="P1976" s="25">
        <f t="shared" si="197"/>
        <v>2020</v>
      </c>
      <c r="Q1976" s="25">
        <v>21</v>
      </c>
    </row>
    <row r="1977" spans="13:17" x14ac:dyDescent="0.25">
      <c r="M1977" s="38">
        <f t="shared" si="200"/>
        <v>43971</v>
      </c>
      <c r="N1977" s="25">
        <f t="shared" si="199"/>
        <v>278</v>
      </c>
      <c r="O1977" s="25">
        <f t="shared" si="198"/>
        <v>3</v>
      </c>
      <c r="P1977" s="25">
        <f t="shared" si="197"/>
        <v>2020</v>
      </c>
      <c r="Q1977" s="25">
        <v>21</v>
      </c>
    </row>
    <row r="1978" spans="13:17" x14ac:dyDescent="0.25">
      <c r="M1978" s="38">
        <f t="shared" si="200"/>
        <v>43972</v>
      </c>
      <c r="N1978" s="25">
        <f t="shared" si="199"/>
        <v>247</v>
      </c>
      <c r="O1978" s="25">
        <f t="shared" si="198"/>
        <v>4</v>
      </c>
      <c r="P1978" s="25">
        <f t="shared" si="197"/>
        <v>2020</v>
      </c>
      <c r="Q1978" s="25">
        <v>21</v>
      </c>
    </row>
    <row r="1979" spans="13:17" x14ac:dyDescent="0.25">
      <c r="M1979" s="38">
        <f t="shared" si="200"/>
        <v>43973</v>
      </c>
      <c r="N1979" s="25">
        <f t="shared" si="199"/>
        <v>292</v>
      </c>
      <c r="O1979" s="25">
        <f t="shared" si="198"/>
        <v>5</v>
      </c>
      <c r="P1979" s="25">
        <f t="shared" si="197"/>
        <v>2020</v>
      </c>
      <c r="Q1979" s="25">
        <v>21</v>
      </c>
    </row>
    <row r="1980" spans="13:17" x14ac:dyDescent="0.25">
      <c r="M1980" s="38">
        <f t="shared" si="200"/>
        <v>43974</v>
      </c>
      <c r="N1980" s="25">
        <f t="shared" si="199"/>
        <v>270</v>
      </c>
      <c r="O1980" s="25">
        <f t="shared" si="198"/>
        <v>6</v>
      </c>
      <c r="P1980" s="25">
        <f t="shared" si="197"/>
        <v>2020</v>
      </c>
      <c r="Q1980" s="25">
        <v>21</v>
      </c>
    </row>
    <row r="1981" spans="13:17" x14ac:dyDescent="0.25">
      <c r="M1981" s="38">
        <f t="shared" si="200"/>
        <v>43975</v>
      </c>
      <c r="N1981" s="25">
        <f t="shared" si="199"/>
        <v>268</v>
      </c>
      <c r="O1981" s="25">
        <f t="shared" si="198"/>
        <v>7</v>
      </c>
      <c r="P1981" s="25">
        <f t="shared" si="197"/>
        <v>2020</v>
      </c>
      <c r="Q1981" s="25">
        <v>21</v>
      </c>
    </row>
    <row r="1982" spans="13:17" x14ac:dyDescent="0.25">
      <c r="M1982" s="38">
        <f t="shared" si="200"/>
        <v>43976</v>
      </c>
      <c r="N1982" s="25">
        <f t="shared" si="199"/>
        <v>240</v>
      </c>
      <c r="O1982" s="25">
        <f t="shared" si="198"/>
        <v>1</v>
      </c>
      <c r="P1982" s="25">
        <f t="shared" si="197"/>
        <v>2020</v>
      </c>
      <c r="Q1982" s="25">
        <v>22</v>
      </c>
    </row>
    <row r="1983" spans="13:17" x14ac:dyDescent="0.25">
      <c r="M1983" s="38">
        <f t="shared" si="200"/>
        <v>43977</v>
      </c>
      <c r="N1983" s="25">
        <f t="shared" si="199"/>
        <v>226</v>
      </c>
      <c r="O1983" s="25">
        <f t="shared" si="198"/>
        <v>2</v>
      </c>
      <c r="P1983" s="25">
        <f t="shared" si="197"/>
        <v>2020</v>
      </c>
      <c r="Q1983" s="25">
        <v>22</v>
      </c>
    </row>
    <row r="1984" spans="13:17" x14ac:dyDescent="0.25">
      <c r="M1984" s="38">
        <f t="shared" si="200"/>
        <v>43978</v>
      </c>
      <c r="N1984" s="25">
        <f t="shared" si="199"/>
        <v>244</v>
      </c>
      <c r="O1984" s="25">
        <f t="shared" si="198"/>
        <v>3</v>
      </c>
      <c r="P1984" s="25">
        <f t="shared" si="197"/>
        <v>2020</v>
      </c>
      <c r="Q1984" s="25">
        <v>22</v>
      </c>
    </row>
    <row r="1985" spans="13:17" x14ac:dyDescent="0.25">
      <c r="M1985" s="38">
        <f t="shared" si="200"/>
        <v>43979</v>
      </c>
      <c r="N1985" s="25">
        <f t="shared" si="199"/>
        <v>216</v>
      </c>
      <c r="O1985" s="25">
        <f t="shared" si="198"/>
        <v>4</v>
      </c>
      <c r="P1985" s="25">
        <f t="shared" si="197"/>
        <v>2020</v>
      </c>
      <c r="Q1985" s="25">
        <v>22</v>
      </c>
    </row>
    <row r="1986" spans="13:17" x14ac:dyDescent="0.25">
      <c r="M1986" s="38">
        <f t="shared" si="200"/>
        <v>43980</v>
      </c>
      <c r="N1986" s="25">
        <f t="shared" si="199"/>
        <v>226</v>
      </c>
      <c r="O1986" s="25">
        <f t="shared" si="198"/>
        <v>5</v>
      </c>
      <c r="P1986" s="25">
        <f t="shared" si="197"/>
        <v>2020</v>
      </c>
      <c r="Q1986" s="25">
        <v>22</v>
      </c>
    </row>
    <row r="1987" spans="13:17" x14ac:dyDescent="0.25">
      <c r="M1987" s="38">
        <f t="shared" si="200"/>
        <v>43981</v>
      </c>
      <c r="N1987" s="25">
        <f t="shared" si="199"/>
        <v>240</v>
      </c>
      <c r="O1987" s="25">
        <f t="shared" si="198"/>
        <v>6</v>
      </c>
      <c r="P1987" s="25">
        <f t="shared" si="197"/>
        <v>2020</v>
      </c>
      <c r="Q1987" s="25">
        <v>22</v>
      </c>
    </row>
    <row r="1988" spans="13:17" x14ac:dyDescent="0.25">
      <c r="M1988" s="38">
        <f t="shared" si="200"/>
        <v>43982</v>
      </c>
      <c r="N1988" s="25">
        <f t="shared" si="199"/>
        <v>255</v>
      </c>
      <c r="O1988" s="25">
        <f t="shared" si="198"/>
        <v>7</v>
      </c>
      <c r="P1988" s="25">
        <f t="shared" si="197"/>
        <v>2020</v>
      </c>
      <c r="Q1988" s="25">
        <v>22</v>
      </c>
    </row>
    <row r="1989" spans="13:17" x14ac:dyDescent="0.25">
      <c r="M1989" s="38">
        <f t="shared" si="200"/>
        <v>43983</v>
      </c>
      <c r="N1989" s="25">
        <f t="shared" si="199"/>
        <v>262</v>
      </c>
      <c r="O1989" s="25">
        <f t="shared" si="198"/>
        <v>1</v>
      </c>
      <c r="P1989" s="25">
        <f t="shared" si="197"/>
        <v>2020</v>
      </c>
      <c r="Q1989" s="25">
        <v>23</v>
      </c>
    </row>
    <row r="1990" spans="13:17" x14ac:dyDescent="0.25">
      <c r="M1990" s="38">
        <f t="shared" si="200"/>
        <v>43984</v>
      </c>
      <c r="N1990" s="25">
        <f t="shared" si="199"/>
        <v>268</v>
      </c>
      <c r="O1990" s="25">
        <f t="shared" si="198"/>
        <v>2</v>
      </c>
      <c r="P1990" s="25">
        <f t="shared" si="197"/>
        <v>2020</v>
      </c>
      <c r="Q1990" s="25">
        <v>23</v>
      </c>
    </row>
    <row r="1991" spans="13:17" x14ac:dyDescent="0.25">
      <c r="M1991" s="38">
        <f t="shared" si="200"/>
        <v>43985</v>
      </c>
      <c r="N1991" s="25">
        <f t="shared" si="199"/>
        <v>247</v>
      </c>
      <c r="O1991" s="25">
        <f t="shared" si="198"/>
        <v>3</v>
      </c>
      <c r="P1991" s="25">
        <f t="shared" si="197"/>
        <v>2020</v>
      </c>
      <c r="Q1991" s="25">
        <v>23</v>
      </c>
    </row>
    <row r="1992" spans="13:17" x14ac:dyDescent="0.25">
      <c r="M1992" s="38">
        <f t="shared" si="200"/>
        <v>43986</v>
      </c>
      <c r="N1992" s="25">
        <f t="shared" si="199"/>
        <v>225</v>
      </c>
      <c r="O1992" s="25">
        <f t="shared" si="198"/>
        <v>4</v>
      </c>
      <c r="P1992" s="25">
        <f t="shared" si="197"/>
        <v>2020</v>
      </c>
      <c r="Q1992" s="25">
        <v>23</v>
      </c>
    </row>
    <row r="1993" spans="13:17" x14ac:dyDescent="0.25">
      <c r="M1993" s="38">
        <f t="shared" si="200"/>
        <v>43987</v>
      </c>
      <c r="N1993" s="25">
        <f t="shared" si="199"/>
        <v>266</v>
      </c>
      <c r="O1993" s="25">
        <f t="shared" si="198"/>
        <v>5</v>
      </c>
      <c r="P1993" s="25">
        <f t="shared" ref="P1993:P2056" si="201">IF(O1993=1,YEAR($M1996),P1992)</f>
        <v>2020</v>
      </c>
      <c r="Q1993" s="25">
        <v>23</v>
      </c>
    </row>
    <row r="1994" spans="13:17" x14ac:dyDescent="0.25">
      <c r="M1994" s="38">
        <f t="shared" si="200"/>
        <v>43988</v>
      </c>
      <c r="N1994" s="25">
        <f t="shared" si="199"/>
        <v>230</v>
      </c>
      <c r="O1994" s="25">
        <f t="shared" ref="O1994:O2057" si="202">MOD(O1993,7)+1</f>
        <v>6</v>
      </c>
      <c r="P1994" s="25">
        <f t="shared" si="201"/>
        <v>2020</v>
      </c>
      <c r="Q1994" s="25">
        <v>23</v>
      </c>
    </row>
    <row r="1995" spans="13:17" x14ac:dyDescent="0.25">
      <c r="M1995" s="38">
        <f t="shared" si="200"/>
        <v>43989</v>
      </c>
      <c r="N1995" s="25">
        <f t="shared" ref="N1995:N2058" si="203">VLOOKUP(DATE(2020,MONTH($M1995),DAY($M1995)),$A$8:$K$374,YEAR($M1995)-2010,FALSE)</f>
        <v>234</v>
      </c>
      <c r="O1995" s="25">
        <f t="shared" si="202"/>
        <v>7</v>
      </c>
      <c r="P1995" s="25">
        <f t="shared" si="201"/>
        <v>2020</v>
      </c>
      <c r="Q1995" s="25">
        <v>23</v>
      </c>
    </row>
    <row r="1996" spans="13:17" x14ac:dyDescent="0.25">
      <c r="M1996" s="38">
        <f t="shared" si="200"/>
        <v>43990</v>
      </c>
      <c r="N1996" s="25">
        <f t="shared" si="203"/>
        <v>229</v>
      </c>
      <c r="O1996" s="25">
        <f t="shared" si="202"/>
        <v>1</v>
      </c>
      <c r="P1996" s="25">
        <f t="shared" si="201"/>
        <v>2020</v>
      </c>
      <c r="Q1996" s="25">
        <v>24</v>
      </c>
    </row>
    <row r="1997" spans="13:17" x14ac:dyDescent="0.25">
      <c r="M1997" s="38">
        <f t="shared" ref="M1997:M2060" si="204">M1996+1</f>
        <v>43991</v>
      </c>
      <c r="N1997" s="25">
        <f t="shared" si="203"/>
        <v>255</v>
      </c>
      <c r="O1997" s="25">
        <f t="shared" si="202"/>
        <v>2</v>
      </c>
      <c r="P1997" s="25">
        <f t="shared" si="201"/>
        <v>2020</v>
      </c>
      <c r="Q1997" s="25">
        <v>24</v>
      </c>
    </row>
    <row r="1998" spans="13:17" x14ac:dyDescent="0.25">
      <c r="M1998" s="38">
        <f t="shared" si="204"/>
        <v>43992</v>
      </c>
      <c r="N1998" s="25">
        <f t="shared" si="203"/>
        <v>272</v>
      </c>
      <c r="O1998" s="25">
        <f t="shared" si="202"/>
        <v>3</v>
      </c>
      <c r="P1998" s="25">
        <f t="shared" si="201"/>
        <v>2020</v>
      </c>
      <c r="Q1998" s="25">
        <v>24</v>
      </c>
    </row>
    <row r="1999" spans="13:17" x14ac:dyDescent="0.25">
      <c r="M1999" s="38">
        <f t="shared" si="204"/>
        <v>43993</v>
      </c>
      <c r="N1999" s="25">
        <f t="shared" si="203"/>
        <v>235</v>
      </c>
      <c r="O1999" s="25">
        <f t="shared" si="202"/>
        <v>4</v>
      </c>
      <c r="P1999" s="25">
        <f t="shared" si="201"/>
        <v>2020</v>
      </c>
      <c r="Q1999" s="25">
        <v>24</v>
      </c>
    </row>
    <row r="2000" spans="13:17" x14ac:dyDescent="0.25">
      <c r="M2000" s="38">
        <f t="shared" si="204"/>
        <v>43994</v>
      </c>
      <c r="N2000" s="25">
        <f t="shared" si="203"/>
        <v>237</v>
      </c>
      <c r="O2000" s="25">
        <f t="shared" si="202"/>
        <v>5</v>
      </c>
      <c r="P2000" s="25">
        <f t="shared" si="201"/>
        <v>2020</v>
      </c>
      <c r="Q2000" s="25">
        <v>24</v>
      </c>
    </row>
    <row r="2001" spans="13:17" x14ac:dyDescent="0.25">
      <c r="M2001" s="38">
        <f t="shared" si="204"/>
        <v>43995</v>
      </c>
      <c r="N2001" s="25">
        <f t="shared" si="203"/>
        <v>241</v>
      </c>
      <c r="O2001" s="25">
        <f t="shared" si="202"/>
        <v>6</v>
      </c>
      <c r="P2001" s="25">
        <f t="shared" si="201"/>
        <v>2020</v>
      </c>
      <c r="Q2001" s="25">
        <v>24</v>
      </c>
    </row>
    <row r="2002" spans="13:17" x14ac:dyDescent="0.25">
      <c r="M2002" s="38">
        <f t="shared" si="204"/>
        <v>43996</v>
      </c>
      <c r="N2002" s="25">
        <f t="shared" si="203"/>
        <v>207</v>
      </c>
      <c r="O2002" s="25">
        <f t="shared" si="202"/>
        <v>7</v>
      </c>
      <c r="P2002" s="25">
        <f t="shared" si="201"/>
        <v>2020</v>
      </c>
      <c r="Q2002" s="25">
        <v>24</v>
      </c>
    </row>
    <row r="2003" spans="13:17" x14ac:dyDescent="0.25">
      <c r="M2003" s="38">
        <f t="shared" si="204"/>
        <v>43997</v>
      </c>
      <c r="N2003" s="25">
        <f t="shared" si="203"/>
        <v>234</v>
      </c>
      <c r="O2003" s="25">
        <f t="shared" si="202"/>
        <v>1</v>
      </c>
      <c r="P2003" s="25">
        <f t="shared" si="201"/>
        <v>2020</v>
      </c>
      <c r="Q2003" s="25">
        <v>25</v>
      </c>
    </row>
    <row r="2004" spans="13:17" x14ac:dyDescent="0.25">
      <c r="M2004" s="38">
        <f t="shared" si="204"/>
        <v>43998</v>
      </c>
      <c r="N2004" s="25">
        <f t="shared" si="203"/>
        <v>224</v>
      </c>
      <c r="O2004" s="25">
        <f t="shared" si="202"/>
        <v>2</v>
      </c>
      <c r="P2004" s="25">
        <f t="shared" si="201"/>
        <v>2020</v>
      </c>
      <c r="Q2004" s="25">
        <v>25</v>
      </c>
    </row>
    <row r="2005" spans="13:17" x14ac:dyDescent="0.25">
      <c r="M2005" s="38">
        <f t="shared" si="204"/>
        <v>43999</v>
      </c>
      <c r="N2005" s="25">
        <f t="shared" si="203"/>
        <v>236</v>
      </c>
      <c r="O2005" s="25">
        <f t="shared" si="202"/>
        <v>3</v>
      </c>
      <c r="P2005" s="25">
        <f t="shared" si="201"/>
        <v>2020</v>
      </c>
      <c r="Q2005" s="25">
        <v>25</v>
      </c>
    </row>
    <row r="2006" spans="13:17" x14ac:dyDescent="0.25">
      <c r="M2006" s="38">
        <f t="shared" si="204"/>
        <v>44000</v>
      </c>
      <c r="N2006" s="25">
        <f t="shared" si="203"/>
        <v>236</v>
      </c>
      <c r="O2006" s="25">
        <f t="shared" si="202"/>
        <v>4</v>
      </c>
      <c r="P2006" s="25">
        <f t="shared" si="201"/>
        <v>2020</v>
      </c>
      <c r="Q2006" s="25">
        <v>25</v>
      </c>
    </row>
    <row r="2007" spans="13:17" x14ac:dyDescent="0.25">
      <c r="M2007" s="38">
        <f t="shared" si="204"/>
        <v>44001</v>
      </c>
      <c r="N2007" s="25">
        <f t="shared" si="203"/>
        <v>192</v>
      </c>
      <c r="O2007" s="25">
        <f t="shared" si="202"/>
        <v>5</v>
      </c>
      <c r="P2007" s="25">
        <f t="shared" si="201"/>
        <v>2020</v>
      </c>
      <c r="Q2007" s="25">
        <v>25</v>
      </c>
    </row>
    <row r="2008" spans="13:17" x14ac:dyDescent="0.25">
      <c r="M2008" s="38">
        <f t="shared" si="204"/>
        <v>44002</v>
      </c>
      <c r="N2008" s="25">
        <f t="shared" si="203"/>
        <v>191</v>
      </c>
      <c r="O2008" s="25">
        <f t="shared" si="202"/>
        <v>6</v>
      </c>
      <c r="P2008" s="25">
        <f t="shared" si="201"/>
        <v>2020</v>
      </c>
      <c r="Q2008" s="25">
        <v>25</v>
      </c>
    </row>
    <row r="2009" spans="13:17" x14ac:dyDescent="0.25">
      <c r="M2009" s="38">
        <f t="shared" si="204"/>
        <v>44003</v>
      </c>
      <c r="N2009" s="25">
        <f t="shared" si="203"/>
        <v>183</v>
      </c>
      <c r="O2009" s="25">
        <f t="shared" si="202"/>
        <v>7</v>
      </c>
      <c r="P2009" s="25">
        <f t="shared" si="201"/>
        <v>2020</v>
      </c>
      <c r="Q2009" s="25">
        <v>25</v>
      </c>
    </row>
    <row r="2010" spans="13:17" x14ac:dyDescent="0.25">
      <c r="M2010" s="38">
        <f t="shared" si="204"/>
        <v>44004</v>
      </c>
      <c r="N2010" s="25">
        <f t="shared" si="203"/>
        <v>183</v>
      </c>
      <c r="O2010" s="25">
        <f t="shared" si="202"/>
        <v>1</v>
      </c>
      <c r="P2010" s="25">
        <f t="shared" si="201"/>
        <v>2020</v>
      </c>
      <c r="Q2010" s="25">
        <v>26</v>
      </c>
    </row>
    <row r="2011" spans="13:17" x14ac:dyDescent="0.25">
      <c r="M2011" s="38">
        <f t="shared" si="204"/>
        <v>44005</v>
      </c>
      <c r="N2011" s="25">
        <f t="shared" si="203"/>
        <v>144</v>
      </c>
      <c r="O2011" s="25">
        <f t="shared" si="202"/>
        <v>2</v>
      </c>
      <c r="P2011" s="25">
        <f t="shared" si="201"/>
        <v>2020</v>
      </c>
      <c r="Q2011" s="25">
        <v>26</v>
      </c>
    </row>
    <row r="2012" spans="13:17" x14ac:dyDescent="0.25">
      <c r="M2012" s="38">
        <f t="shared" si="204"/>
        <v>44006</v>
      </c>
      <c r="N2012" s="25">
        <f t="shared" si="203"/>
        <v>80</v>
      </c>
      <c r="O2012" s="25">
        <f t="shared" si="202"/>
        <v>3</v>
      </c>
      <c r="P2012" s="25">
        <f t="shared" si="201"/>
        <v>2020</v>
      </c>
      <c r="Q2012" s="25">
        <v>26</v>
      </c>
    </row>
    <row r="2013" spans="13:17" x14ac:dyDescent="0.25">
      <c r="M2013" s="38">
        <f t="shared" si="204"/>
        <v>44007</v>
      </c>
      <c r="N2013" s="25">
        <f t="shared" si="203"/>
        <v>44</v>
      </c>
      <c r="O2013" s="25">
        <f t="shared" si="202"/>
        <v>4</v>
      </c>
      <c r="P2013" s="25">
        <f t="shared" si="201"/>
        <v>2020</v>
      </c>
      <c r="Q2013" s="25">
        <v>26</v>
      </c>
    </row>
    <row r="2014" spans="13:17" x14ac:dyDescent="0.25">
      <c r="M2014" s="38">
        <f t="shared" si="204"/>
        <v>44008</v>
      </c>
      <c r="N2014" s="25">
        <f t="shared" si="203"/>
        <v>2</v>
      </c>
      <c r="O2014" s="25">
        <f t="shared" si="202"/>
        <v>5</v>
      </c>
      <c r="P2014" s="25">
        <f t="shared" si="201"/>
        <v>2020</v>
      </c>
      <c r="Q2014" s="25">
        <v>26</v>
      </c>
    </row>
    <row r="2015" spans="13:17" x14ac:dyDescent="0.25">
      <c r="M2015" s="38">
        <f t="shared" si="204"/>
        <v>44009</v>
      </c>
      <c r="N2015" s="25">
        <f t="shared" si="203"/>
        <v>0</v>
      </c>
      <c r="O2015" s="25">
        <f t="shared" si="202"/>
        <v>6</v>
      </c>
      <c r="P2015" s="25">
        <f t="shared" si="201"/>
        <v>2020</v>
      </c>
      <c r="Q2015" s="25">
        <v>26</v>
      </c>
    </row>
    <row r="2016" spans="13:17" x14ac:dyDescent="0.25">
      <c r="M2016" s="38">
        <f t="shared" si="204"/>
        <v>44010</v>
      </c>
      <c r="N2016" s="25">
        <f t="shared" si="203"/>
        <v>0</v>
      </c>
      <c r="O2016" s="25">
        <f t="shared" si="202"/>
        <v>7</v>
      </c>
      <c r="P2016" s="25">
        <f t="shared" si="201"/>
        <v>2020</v>
      </c>
      <c r="Q2016" s="25">
        <v>26</v>
      </c>
    </row>
    <row r="2017" spans="13:17" x14ac:dyDescent="0.25">
      <c r="M2017" s="38">
        <f t="shared" si="204"/>
        <v>44011</v>
      </c>
      <c r="N2017" s="25">
        <f t="shared" si="203"/>
        <v>0</v>
      </c>
      <c r="O2017" s="25">
        <f t="shared" si="202"/>
        <v>1</v>
      </c>
      <c r="P2017" s="25">
        <f t="shared" si="201"/>
        <v>2020</v>
      </c>
      <c r="Q2017" s="25">
        <v>27</v>
      </c>
    </row>
    <row r="2018" spans="13:17" x14ac:dyDescent="0.25">
      <c r="M2018" s="38">
        <f t="shared" si="204"/>
        <v>44012</v>
      </c>
      <c r="N2018" s="25">
        <f t="shared" si="203"/>
        <v>0</v>
      </c>
      <c r="O2018" s="25">
        <f t="shared" si="202"/>
        <v>2</v>
      </c>
      <c r="P2018" s="25">
        <f t="shared" si="201"/>
        <v>2020</v>
      </c>
      <c r="Q2018" s="25">
        <v>27</v>
      </c>
    </row>
    <row r="2019" spans="13:17" x14ac:dyDescent="0.25">
      <c r="M2019" s="38">
        <f t="shared" si="204"/>
        <v>44013</v>
      </c>
      <c r="N2019" s="25">
        <f t="shared" si="203"/>
        <v>0</v>
      </c>
      <c r="O2019" s="25">
        <f t="shared" si="202"/>
        <v>3</v>
      </c>
      <c r="P2019" s="25">
        <f t="shared" si="201"/>
        <v>2020</v>
      </c>
      <c r="Q2019" s="25">
        <v>27</v>
      </c>
    </row>
    <row r="2020" spans="13:17" x14ac:dyDescent="0.25">
      <c r="M2020" s="38">
        <f t="shared" si="204"/>
        <v>44014</v>
      </c>
      <c r="N2020" s="25">
        <f t="shared" si="203"/>
        <v>0</v>
      </c>
      <c r="O2020" s="25">
        <f t="shared" si="202"/>
        <v>4</v>
      </c>
      <c r="P2020" s="25">
        <f t="shared" si="201"/>
        <v>2020</v>
      </c>
      <c r="Q2020" s="25">
        <v>27</v>
      </c>
    </row>
    <row r="2021" spans="13:17" x14ac:dyDescent="0.25">
      <c r="M2021" s="38">
        <f t="shared" si="204"/>
        <v>44015</v>
      </c>
      <c r="N2021" s="25">
        <f t="shared" si="203"/>
        <v>0</v>
      </c>
      <c r="O2021" s="25">
        <f t="shared" si="202"/>
        <v>5</v>
      </c>
      <c r="P2021" s="25">
        <f t="shared" si="201"/>
        <v>2020</v>
      </c>
      <c r="Q2021" s="25">
        <v>27</v>
      </c>
    </row>
    <row r="2022" spans="13:17" x14ac:dyDescent="0.25">
      <c r="M2022" s="38">
        <f t="shared" si="204"/>
        <v>44016</v>
      </c>
      <c r="N2022" s="25">
        <f t="shared" si="203"/>
        <v>0</v>
      </c>
      <c r="O2022" s="25">
        <f t="shared" si="202"/>
        <v>6</v>
      </c>
      <c r="P2022" s="25">
        <f t="shared" si="201"/>
        <v>2020</v>
      </c>
      <c r="Q2022" s="25">
        <v>27</v>
      </c>
    </row>
    <row r="2023" spans="13:17" x14ac:dyDescent="0.25">
      <c r="M2023" s="38">
        <f t="shared" si="204"/>
        <v>44017</v>
      </c>
      <c r="N2023" s="25">
        <f t="shared" si="203"/>
        <v>0</v>
      </c>
      <c r="O2023" s="25">
        <f t="shared" si="202"/>
        <v>7</v>
      </c>
      <c r="P2023" s="25">
        <f t="shared" si="201"/>
        <v>2020</v>
      </c>
      <c r="Q2023" s="25">
        <v>27</v>
      </c>
    </row>
    <row r="2024" spans="13:17" x14ac:dyDescent="0.25">
      <c r="M2024" s="38">
        <f t="shared" si="204"/>
        <v>44018</v>
      </c>
      <c r="N2024" s="25">
        <f t="shared" si="203"/>
        <v>0</v>
      </c>
      <c r="O2024" s="25">
        <f t="shared" si="202"/>
        <v>1</v>
      </c>
      <c r="P2024" s="25">
        <f t="shared" si="201"/>
        <v>2020</v>
      </c>
      <c r="Q2024" s="25">
        <v>28</v>
      </c>
    </row>
    <row r="2025" spans="13:17" x14ac:dyDescent="0.25">
      <c r="M2025" s="38">
        <f t="shared" si="204"/>
        <v>44019</v>
      </c>
      <c r="N2025" s="25">
        <f t="shared" si="203"/>
        <v>0</v>
      </c>
      <c r="O2025" s="25">
        <f t="shared" si="202"/>
        <v>2</v>
      </c>
      <c r="P2025" s="25">
        <f t="shared" si="201"/>
        <v>2020</v>
      </c>
      <c r="Q2025" s="25">
        <v>28</v>
      </c>
    </row>
    <row r="2026" spans="13:17" x14ac:dyDescent="0.25">
      <c r="M2026" s="38">
        <f t="shared" si="204"/>
        <v>44020</v>
      </c>
      <c r="N2026" s="25">
        <f t="shared" si="203"/>
        <v>0</v>
      </c>
      <c r="O2026" s="25">
        <f t="shared" si="202"/>
        <v>3</v>
      </c>
      <c r="P2026" s="25">
        <f t="shared" si="201"/>
        <v>2020</v>
      </c>
      <c r="Q2026" s="25">
        <v>28</v>
      </c>
    </row>
    <row r="2027" spans="13:17" x14ac:dyDescent="0.25">
      <c r="M2027" s="38">
        <f t="shared" si="204"/>
        <v>44021</v>
      </c>
      <c r="N2027" s="25">
        <f t="shared" si="203"/>
        <v>0</v>
      </c>
      <c r="O2027" s="25">
        <f t="shared" si="202"/>
        <v>4</v>
      </c>
      <c r="P2027" s="25">
        <f t="shared" si="201"/>
        <v>2020</v>
      </c>
      <c r="Q2027" s="25">
        <v>28</v>
      </c>
    </row>
    <row r="2028" spans="13:17" x14ac:dyDescent="0.25">
      <c r="M2028" s="38">
        <f t="shared" si="204"/>
        <v>44022</v>
      </c>
      <c r="N2028" s="25">
        <f t="shared" si="203"/>
        <v>0</v>
      </c>
      <c r="O2028" s="25">
        <f t="shared" si="202"/>
        <v>5</v>
      </c>
      <c r="P2028" s="25">
        <f t="shared" si="201"/>
        <v>2020</v>
      </c>
      <c r="Q2028" s="25">
        <v>28</v>
      </c>
    </row>
    <row r="2029" spans="13:17" x14ac:dyDescent="0.25">
      <c r="M2029" s="38">
        <f t="shared" si="204"/>
        <v>44023</v>
      </c>
      <c r="N2029" s="25">
        <f t="shared" si="203"/>
        <v>0</v>
      </c>
      <c r="O2029" s="25">
        <f t="shared" si="202"/>
        <v>6</v>
      </c>
      <c r="P2029" s="25">
        <f t="shared" si="201"/>
        <v>2020</v>
      </c>
      <c r="Q2029" s="25">
        <v>28</v>
      </c>
    </row>
    <row r="2030" spans="13:17" x14ac:dyDescent="0.25">
      <c r="M2030" s="38">
        <f t="shared" si="204"/>
        <v>44024</v>
      </c>
      <c r="N2030" s="25">
        <f t="shared" si="203"/>
        <v>0</v>
      </c>
      <c r="O2030" s="25">
        <f t="shared" si="202"/>
        <v>7</v>
      </c>
      <c r="P2030" s="25">
        <f t="shared" si="201"/>
        <v>2020</v>
      </c>
      <c r="Q2030" s="25">
        <v>28</v>
      </c>
    </row>
    <row r="2031" spans="13:17" x14ac:dyDescent="0.25">
      <c r="M2031" s="38">
        <f t="shared" si="204"/>
        <v>44025</v>
      </c>
      <c r="N2031" s="25">
        <f t="shared" si="203"/>
        <v>0</v>
      </c>
      <c r="O2031" s="25">
        <f t="shared" si="202"/>
        <v>1</v>
      </c>
      <c r="P2031" s="25">
        <f t="shared" si="201"/>
        <v>2020</v>
      </c>
      <c r="Q2031" s="25">
        <v>29</v>
      </c>
    </row>
    <row r="2032" spans="13:17" x14ac:dyDescent="0.25">
      <c r="M2032" s="38">
        <f t="shared" si="204"/>
        <v>44026</v>
      </c>
      <c r="N2032" s="25">
        <f t="shared" si="203"/>
        <v>0</v>
      </c>
      <c r="O2032" s="25">
        <f t="shared" si="202"/>
        <v>2</v>
      </c>
      <c r="P2032" s="25">
        <f t="shared" si="201"/>
        <v>2020</v>
      </c>
      <c r="Q2032" s="25">
        <v>29</v>
      </c>
    </row>
    <row r="2033" spans="13:17" x14ac:dyDescent="0.25">
      <c r="M2033" s="38">
        <f t="shared" si="204"/>
        <v>44027</v>
      </c>
      <c r="N2033" s="25">
        <f t="shared" si="203"/>
        <v>0</v>
      </c>
      <c r="O2033" s="25">
        <f t="shared" si="202"/>
        <v>3</v>
      </c>
      <c r="P2033" s="25">
        <f t="shared" si="201"/>
        <v>2020</v>
      </c>
      <c r="Q2033" s="25">
        <v>29</v>
      </c>
    </row>
    <row r="2034" spans="13:17" x14ac:dyDescent="0.25">
      <c r="M2034" s="38">
        <f t="shared" si="204"/>
        <v>44028</v>
      </c>
      <c r="N2034" s="25">
        <f t="shared" si="203"/>
        <v>0</v>
      </c>
      <c r="O2034" s="25">
        <f t="shared" si="202"/>
        <v>4</v>
      </c>
      <c r="P2034" s="25">
        <f t="shared" si="201"/>
        <v>2020</v>
      </c>
      <c r="Q2034" s="25">
        <v>29</v>
      </c>
    </row>
    <row r="2035" spans="13:17" x14ac:dyDescent="0.25">
      <c r="M2035" s="38">
        <f t="shared" si="204"/>
        <v>44029</v>
      </c>
      <c r="N2035" s="25">
        <f t="shared" si="203"/>
        <v>0</v>
      </c>
      <c r="O2035" s="25">
        <f t="shared" si="202"/>
        <v>5</v>
      </c>
      <c r="P2035" s="25">
        <f t="shared" si="201"/>
        <v>2020</v>
      </c>
      <c r="Q2035" s="25">
        <v>29</v>
      </c>
    </row>
    <row r="2036" spans="13:17" x14ac:dyDescent="0.25">
      <c r="M2036" s="38">
        <f t="shared" si="204"/>
        <v>44030</v>
      </c>
      <c r="N2036" s="25">
        <f t="shared" si="203"/>
        <v>0</v>
      </c>
      <c r="O2036" s="25">
        <f t="shared" si="202"/>
        <v>6</v>
      </c>
      <c r="P2036" s="25">
        <f t="shared" si="201"/>
        <v>2020</v>
      </c>
      <c r="Q2036" s="25">
        <v>29</v>
      </c>
    </row>
    <row r="2037" spans="13:17" x14ac:dyDescent="0.25">
      <c r="M2037" s="38">
        <f t="shared" si="204"/>
        <v>44031</v>
      </c>
      <c r="N2037" s="25">
        <f t="shared" si="203"/>
        <v>0</v>
      </c>
      <c r="O2037" s="25">
        <f t="shared" si="202"/>
        <v>7</v>
      </c>
      <c r="P2037" s="25">
        <f t="shared" si="201"/>
        <v>2020</v>
      </c>
      <c r="Q2037" s="25">
        <v>29</v>
      </c>
    </row>
    <row r="2038" spans="13:17" x14ac:dyDescent="0.25">
      <c r="M2038" s="38">
        <f t="shared" si="204"/>
        <v>44032</v>
      </c>
      <c r="N2038" s="25">
        <f t="shared" si="203"/>
        <v>0</v>
      </c>
      <c r="O2038" s="25">
        <f t="shared" si="202"/>
        <v>1</v>
      </c>
      <c r="P2038" s="25">
        <f t="shared" si="201"/>
        <v>2020</v>
      </c>
      <c r="Q2038" s="25">
        <v>30</v>
      </c>
    </row>
    <row r="2039" spans="13:17" x14ac:dyDescent="0.25">
      <c r="M2039" s="38">
        <f t="shared" si="204"/>
        <v>44033</v>
      </c>
      <c r="N2039" s="25">
        <f t="shared" si="203"/>
        <v>0</v>
      </c>
      <c r="O2039" s="25">
        <f t="shared" si="202"/>
        <v>2</v>
      </c>
      <c r="P2039" s="25">
        <f t="shared" si="201"/>
        <v>2020</v>
      </c>
      <c r="Q2039" s="25">
        <v>30</v>
      </c>
    </row>
    <row r="2040" spans="13:17" x14ac:dyDescent="0.25">
      <c r="M2040" s="38">
        <f t="shared" si="204"/>
        <v>44034</v>
      </c>
      <c r="N2040" s="25">
        <f t="shared" si="203"/>
        <v>0</v>
      </c>
      <c r="O2040" s="25">
        <f t="shared" si="202"/>
        <v>3</v>
      </c>
      <c r="P2040" s="25">
        <f t="shared" si="201"/>
        <v>2020</v>
      </c>
      <c r="Q2040" s="25">
        <v>30</v>
      </c>
    </row>
    <row r="2041" spans="13:17" x14ac:dyDescent="0.25">
      <c r="M2041" s="38">
        <f t="shared" si="204"/>
        <v>44035</v>
      </c>
      <c r="N2041" s="25">
        <f t="shared" si="203"/>
        <v>0</v>
      </c>
      <c r="O2041" s="25">
        <f t="shared" si="202"/>
        <v>4</v>
      </c>
      <c r="P2041" s="25">
        <f t="shared" si="201"/>
        <v>2020</v>
      </c>
      <c r="Q2041" s="25">
        <v>30</v>
      </c>
    </row>
    <row r="2042" spans="13:17" x14ac:dyDescent="0.25">
      <c r="M2042" s="38">
        <f t="shared" si="204"/>
        <v>44036</v>
      </c>
      <c r="N2042" s="25">
        <f t="shared" si="203"/>
        <v>0</v>
      </c>
      <c r="O2042" s="25">
        <f t="shared" si="202"/>
        <v>5</v>
      </c>
      <c r="P2042" s="25">
        <f t="shared" si="201"/>
        <v>2020</v>
      </c>
      <c r="Q2042" s="25">
        <v>30</v>
      </c>
    </row>
    <row r="2043" spans="13:17" x14ac:dyDescent="0.25">
      <c r="M2043" s="38">
        <f t="shared" si="204"/>
        <v>44037</v>
      </c>
      <c r="N2043" s="25">
        <f t="shared" si="203"/>
        <v>0</v>
      </c>
      <c r="O2043" s="25">
        <f t="shared" si="202"/>
        <v>6</v>
      </c>
      <c r="P2043" s="25">
        <f t="shared" si="201"/>
        <v>2020</v>
      </c>
      <c r="Q2043" s="25">
        <v>30</v>
      </c>
    </row>
    <row r="2044" spans="13:17" x14ac:dyDescent="0.25">
      <c r="M2044" s="38">
        <f t="shared" si="204"/>
        <v>44038</v>
      </c>
      <c r="N2044" s="25">
        <f t="shared" si="203"/>
        <v>0</v>
      </c>
      <c r="O2044" s="25">
        <f t="shared" si="202"/>
        <v>7</v>
      </c>
      <c r="P2044" s="25">
        <f t="shared" si="201"/>
        <v>2020</v>
      </c>
      <c r="Q2044" s="25">
        <v>30</v>
      </c>
    </row>
    <row r="2045" spans="13:17" x14ac:dyDescent="0.25">
      <c r="M2045" s="38">
        <f t="shared" si="204"/>
        <v>44039</v>
      </c>
      <c r="N2045" s="25">
        <f t="shared" si="203"/>
        <v>0</v>
      </c>
      <c r="O2045" s="25">
        <f t="shared" si="202"/>
        <v>1</v>
      </c>
      <c r="P2045" s="25">
        <f t="shared" si="201"/>
        <v>2020</v>
      </c>
      <c r="Q2045" s="25">
        <v>31</v>
      </c>
    </row>
    <row r="2046" spans="13:17" x14ac:dyDescent="0.25">
      <c r="M2046" s="38">
        <f t="shared" si="204"/>
        <v>44040</v>
      </c>
      <c r="N2046" s="25">
        <f t="shared" si="203"/>
        <v>0</v>
      </c>
      <c r="O2046" s="25">
        <f t="shared" si="202"/>
        <v>2</v>
      </c>
      <c r="P2046" s="25">
        <f t="shared" si="201"/>
        <v>2020</v>
      </c>
      <c r="Q2046" s="25">
        <v>31</v>
      </c>
    </row>
    <row r="2047" spans="13:17" x14ac:dyDescent="0.25">
      <c r="M2047" s="38">
        <f t="shared" si="204"/>
        <v>44041</v>
      </c>
      <c r="N2047" s="25">
        <f t="shared" si="203"/>
        <v>0</v>
      </c>
      <c r="O2047" s="25">
        <f t="shared" si="202"/>
        <v>3</v>
      </c>
      <c r="P2047" s="25">
        <f t="shared" si="201"/>
        <v>2020</v>
      </c>
      <c r="Q2047" s="25">
        <v>31</v>
      </c>
    </row>
    <row r="2048" spans="13:17" x14ac:dyDescent="0.25">
      <c r="M2048" s="38">
        <f t="shared" si="204"/>
        <v>44042</v>
      </c>
      <c r="N2048" s="25">
        <f t="shared" si="203"/>
        <v>0</v>
      </c>
      <c r="O2048" s="25">
        <f t="shared" si="202"/>
        <v>4</v>
      </c>
      <c r="P2048" s="25">
        <f t="shared" si="201"/>
        <v>2020</v>
      </c>
      <c r="Q2048" s="25">
        <v>31</v>
      </c>
    </row>
    <row r="2049" spans="13:17" x14ac:dyDescent="0.25">
      <c r="M2049" s="38">
        <f t="shared" si="204"/>
        <v>44043</v>
      </c>
      <c r="N2049" s="25">
        <f t="shared" si="203"/>
        <v>0</v>
      </c>
      <c r="O2049" s="25">
        <f t="shared" si="202"/>
        <v>5</v>
      </c>
      <c r="P2049" s="25">
        <f t="shared" si="201"/>
        <v>2020</v>
      </c>
      <c r="Q2049" s="25">
        <v>31</v>
      </c>
    </row>
    <row r="2050" spans="13:17" x14ac:dyDescent="0.25">
      <c r="M2050" s="38">
        <f t="shared" si="204"/>
        <v>44044</v>
      </c>
      <c r="N2050" s="25">
        <f t="shared" si="203"/>
        <v>0</v>
      </c>
      <c r="O2050" s="25">
        <f t="shared" si="202"/>
        <v>6</v>
      </c>
      <c r="P2050" s="25">
        <f t="shared" si="201"/>
        <v>2020</v>
      </c>
      <c r="Q2050" s="25">
        <v>31</v>
      </c>
    </row>
    <row r="2051" spans="13:17" x14ac:dyDescent="0.25">
      <c r="M2051" s="38">
        <f t="shared" si="204"/>
        <v>44045</v>
      </c>
      <c r="N2051" s="25">
        <f t="shared" si="203"/>
        <v>0</v>
      </c>
      <c r="O2051" s="25">
        <f t="shared" si="202"/>
        <v>7</v>
      </c>
      <c r="P2051" s="25">
        <f t="shared" si="201"/>
        <v>2020</v>
      </c>
      <c r="Q2051" s="25">
        <v>31</v>
      </c>
    </row>
    <row r="2052" spans="13:17" x14ac:dyDescent="0.25">
      <c r="M2052" s="38">
        <f t="shared" si="204"/>
        <v>44046</v>
      </c>
      <c r="N2052" s="25">
        <f t="shared" si="203"/>
        <v>0</v>
      </c>
      <c r="O2052" s="25">
        <f t="shared" si="202"/>
        <v>1</v>
      </c>
      <c r="P2052" s="25">
        <f t="shared" si="201"/>
        <v>2020</v>
      </c>
      <c r="Q2052" s="25">
        <v>32</v>
      </c>
    </row>
    <row r="2053" spans="13:17" x14ac:dyDescent="0.25">
      <c r="M2053" s="38">
        <f t="shared" si="204"/>
        <v>44047</v>
      </c>
      <c r="N2053" s="25">
        <f t="shared" si="203"/>
        <v>0</v>
      </c>
      <c r="O2053" s="25">
        <f t="shared" si="202"/>
        <v>2</v>
      </c>
      <c r="P2053" s="25">
        <f t="shared" si="201"/>
        <v>2020</v>
      </c>
      <c r="Q2053" s="25">
        <v>32</v>
      </c>
    </row>
    <row r="2054" spans="13:17" x14ac:dyDescent="0.25">
      <c r="M2054" s="38">
        <f t="shared" si="204"/>
        <v>44048</v>
      </c>
      <c r="N2054" s="25">
        <f t="shared" si="203"/>
        <v>0</v>
      </c>
      <c r="O2054" s="25">
        <f t="shared" si="202"/>
        <v>3</v>
      </c>
      <c r="P2054" s="25">
        <f t="shared" si="201"/>
        <v>2020</v>
      </c>
      <c r="Q2054" s="25">
        <v>32</v>
      </c>
    </row>
    <row r="2055" spans="13:17" x14ac:dyDescent="0.25">
      <c r="M2055" s="38">
        <f t="shared" si="204"/>
        <v>44049</v>
      </c>
      <c r="N2055" s="25">
        <f t="shared" si="203"/>
        <v>0</v>
      </c>
      <c r="O2055" s="25">
        <f t="shared" si="202"/>
        <v>4</v>
      </c>
      <c r="P2055" s="25">
        <f t="shared" si="201"/>
        <v>2020</v>
      </c>
      <c r="Q2055" s="25">
        <v>32</v>
      </c>
    </row>
    <row r="2056" spans="13:17" x14ac:dyDescent="0.25">
      <c r="M2056" s="38">
        <f t="shared" si="204"/>
        <v>44050</v>
      </c>
      <c r="N2056" s="25">
        <f t="shared" si="203"/>
        <v>0</v>
      </c>
      <c r="O2056" s="25">
        <f t="shared" si="202"/>
        <v>5</v>
      </c>
      <c r="P2056" s="25">
        <f t="shared" si="201"/>
        <v>2020</v>
      </c>
      <c r="Q2056" s="25">
        <v>32</v>
      </c>
    </row>
    <row r="2057" spans="13:17" x14ac:dyDescent="0.25">
      <c r="M2057" s="38">
        <f t="shared" si="204"/>
        <v>44051</v>
      </c>
      <c r="N2057" s="25">
        <f t="shared" si="203"/>
        <v>0</v>
      </c>
      <c r="O2057" s="25">
        <f t="shared" si="202"/>
        <v>6</v>
      </c>
      <c r="P2057" s="25">
        <f t="shared" ref="P2057:P2120" si="205">IF(O2057=1,YEAR($M2060),P2056)</f>
        <v>2020</v>
      </c>
      <c r="Q2057" s="25">
        <v>32</v>
      </c>
    </row>
    <row r="2058" spans="13:17" x14ac:dyDescent="0.25">
      <c r="M2058" s="38">
        <f t="shared" si="204"/>
        <v>44052</v>
      </c>
      <c r="N2058" s="25">
        <f t="shared" si="203"/>
        <v>0</v>
      </c>
      <c r="O2058" s="25">
        <f t="shared" ref="O2058:O2121" si="206">MOD(O2057,7)+1</f>
        <v>7</v>
      </c>
      <c r="P2058" s="25">
        <f t="shared" si="205"/>
        <v>2020</v>
      </c>
      <c r="Q2058" s="25">
        <v>32</v>
      </c>
    </row>
    <row r="2059" spans="13:17" x14ac:dyDescent="0.25">
      <c r="M2059" s="38">
        <f t="shared" si="204"/>
        <v>44053</v>
      </c>
      <c r="N2059" s="25">
        <f t="shared" ref="N2059:N2122" si="207">VLOOKUP(DATE(2020,MONTH($M2059),DAY($M2059)),$A$8:$K$374,YEAR($M2059)-2010,FALSE)</f>
        <v>0</v>
      </c>
      <c r="O2059" s="25">
        <f t="shared" si="206"/>
        <v>1</v>
      </c>
      <c r="P2059" s="25">
        <f t="shared" si="205"/>
        <v>2020</v>
      </c>
      <c r="Q2059" s="25">
        <v>33</v>
      </c>
    </row>
    <row r="2060" spans="13:17" x14ac:dyDescent="0.25">
      <c r="M2060" s="38">
        <f t="shared" si="204"/>
        <v>44054</v>
      </c>
      <c r="N2060" s="25">
        <f t="shared" si="207"/>
        <v>0</v>
      </c>
      <c r="O2060" s="25">
        <f t="shared" si="206"/>
        <v>2</v>
      </c>
      <c r="P2060" s="25">
        <f t="shared" si="205"/>
        <v>2020</v>
      </c>
      <c r="Q2060" s="25">
        <v>33</v>
      </c>
    </row>
    <row r="2061" spans="13:17" x14ac:dyDescent="0.25">
      <c r="M2061" s="38">
        <f t="shared" ref="M2061:M2124" si="208">M2060+1</f>
        <v>44055</v>
      </c>
      <c r="N2061" s="25">
        <f t="shared" si="207"/>
        <v>0</v>
      </c>
      <c r="O2061" s="25">
        <f t="shared" si="206"/>
        <v>3</v>
      </c>
      <c r="P2061" s="25">
        <f t="shared" si="205"/>
        <v>2020</v>
      </c>
      <c r="Q2061" s="25">
        <v>33</v>
      </c>
    </row>
    <row r="2062" spans="13:17" x14ac:dyDescent="0.25">
      <c r="M2062" s="38">
        <f t="shared" si="208"/>
        <v>44056</v>
      </c>
      <c r="N2062" s="25">
        <f t="shared" si="207"/>
        <v>0</v>
      </c>
      <c r="O2062" s="25">
        <f t="shared" si="206"/>
        <v>4</v>
      </c>
      <c r="P2062" s="25">
        <f t="shared" si="205"/>
        <v>2020</v>
      </c>
      <c r="Q2062" s="25">
        <v>33</v>
      </c>
    </row>
    <row r="2063" spans="13:17" x14ac:dyDescent="0.25">
      <c r="M2063" s="38">
        <f t="shared" si="208"/>
        <v>44057</v>
      </c>
      <c r="N2063" s="25">
        <f t="shared" si="207"/>
        <v>0</v>
      </c>
      <c r="O2063" s="25">
        <f t="shared" si="206"/>
        <v>5</v>
      </c>
      <c r="P2063" s="25">
        <f t="shared" si="205"/>
        <v>2020</v>
      </c>
      <c r="Q2063" s="25">
        <v>33</v>
      </c>
    </row>
    <row r="2064" spans="13:17" x14ac:dyDescent="0.25">
      <c r="M2064" s="38">
        <f t="shared" si="208"/>
        <v>44058</v>
      </c>
      <c r="N2064" s="25">
        <f t="shared" si="207"/>
        <v>0</v>
      </c>
      <c r="O2064" s="25">
        <f t="shared" si="206"/>
        <v>6</v>
      </c>
      <c r="P2064" s="25">
        <f t="shared" si="205"/>
        <v>2020</v>
      </c>
      <c r="Q2064" s="25">
        <v>33</v>
      </c>
    </row>
    <row r="2065" spans="13:17" x14ac:dyDescent="0.25">
      <c r="M2065" s="38">
        <f t="shared" si="208"/>
        <v>44059</v>
      </c>
      <c r="N2065" s="25">
        <f t="shared" si="207"/>
        <v>0</v>
      </c>
      <c r="O2065" s="25">
        <f t="shared" si="206"/>
        <v>7</v>
      </c>
      <c r="P2065" s="25">
        <f t="shared" si="205"/>
        <v>2020</v>
      </c>
      <c r="Q2065" s="25">
        <v>33</v>
      </c>
    </row>
    <row r="2066" spans="13:17" x14ac:dyDescent="0.25">
      <c r="M2066" s="38">
        <f t="shared" si="208"/>
        <v>44060</v>
      </c>
      <c r="N2066" s="25">
        <f t="shared" si="207"/>
        <v>0</v>
      </c>
      <c r="O2066" s="25">
        <f t="shared" si="206"/>
        <v>1</v>
      </c>
      <c r="P2066" s="25">
        <f t="shared" si="205"/>
        <v>2020</v>
      </c>
      <c r="Q2066" s="25">
        <v>34</v>
      </c>
    </row>
    <row r="2067" spans="13:17" x14ac:dyDescent="0.25">
      <c r="M2067" s="38">
        <f t="shared" si="208"/>
        <v>44061</v>
      </c>
      <c r="N2067" s="25">
        <f t="shared" si="207"/>
        <v>0</v>
      </c>
      <c r="O2067" s="25">
        <f t="shared" si="206"/>
        <v>2</v>
      </c>
      <c r="P2067" s="25">
        <f t="shared" si="205"/>
        <v>2020</v>
      </c>
      <c r="Q2067" s="25">
        <v>34</v>
      </c>
    </row>
    <row r="2068" spans="13:17" x14ac:dyDescent="0.25">
      <c r="M2068" s="38">
        <f t="shared" si="208"/>
        <v>44062</v>
      </c>
      <c r="N2068" s="25">
        <f t="shared" si="207"/>
        <v>0</v>
      </c>
      <c r="O2068" s="25">
        <f t="shared" si="206"/>
        <v>3</v>
      </c>
      <c r="P2068" s="25">
        <f t="shared" si="205"/>
        <v>2020</v>
      </c>
      <c r="Q2068" s="25">
        <v>34</v>
      </c>
    </row>
    <row r="2069" spans="13:17" x14ac:dyDescent="0.25">
      <c r="M2069" s="38">
        <f t="shared" si="208"/>
        <v>44063</v>
      </c>
      <c r="N2069" s="25">
        <f t="shared" si="207"/>
        <v>0</v>
      </c>
      <c r="O2069" s="25">
        <f t="shared" si="206"/>
        <v>4</v>
      </c>
      <c r="P2069" s="25">
        <f t="shared" si="205"/>
        <v>2020</v>
      </c>
      <c r="Q2069" s="25">
        <v>34</v>
      </c>
    </row>
    <row r="2070" spans="13:17" x14ac:dyDescent="0.25">
      <c r="M2070" s="38">
        <f t="shared" si="208"/>
        <v>44064</v>
      </c>
      <c r="N2070" s="25">
        <f t="shared" si="207"/>
        <v>0</v>
      </c>
      <c r="O2070" s="25">
        <f t="shared" si="206"/>
        <v>5</v>
      </c>
      <c r="P2070" s="25">
        <f t="shared" si="205"/>
        <v>2020</v>
      </c>
      <c r="Q2070" s="25">
        <v>34</v>
      </c>
    </row>
    <row r="2071" spans="13:17" x14ac:dyDescent="0.25">
      <c r="M2071" s="38">
        <f t="shared" si="208"/>
        <v>44065</v>
      </c>
      <c r="N2071" s="25">
        <f t="shared" si="207"/>
        <v>0</v>
      </c>
      <c r="O2071" s="25">
        <f t="shared" si="206"/>
        <v>6</v>
      </c>
      <c r="P2071" s="25">
        <f t="shared" si="205"/>
        <v>2020</v>
      </c>
      <c r="Q2071" s="25">
        <v>34</v>
      </c>
    </row>
    <row r="2072" spans="13:17" x14ac:dyDescent="0.25">
      <c r="M2072" s="38">
        <f t="shared" si="208"/>
        <v>44066</v>
      </c>
      <c r="N2072" s="25">
        <f t="shared" si="207"/>
        <v>0</v>
      </c>
      <c r="O2072" s="25">
        <f t="shared" si="206"/>
        <v>7</v>
      </c>
      <c r="P2072" s="25">
        <f t="shared" si="205"/>
        <v>2020</v>
      </c>
      <c r="Q2072" s="25">
        <v>34</v>
      </c>
    </row>
    <row r="2073" spans="13:17" x14ac:dyDescent="0.25">
      <c r="M2073" s="38">
        <f t="shared" si="208"/>
        <v>44067</v>
      </c>
      <c r="N2073" s="25">
        <f t="shared" si="207"/>
        <v>0</v>
      </c>
      <c r="O2073" s="25">
        <f t="shared" si="206"/>
        <v>1</v>
      </c>
      <c r="P2073" s="25">
        <f t="shared" si="205"/>
        <v>2020</v>
      </c>
      <c r="Q2073" s="25">
        <v>35</v>
      </c>
    </row>
    <row r="2074" spans="13:17" x14ac:dyDescent="0.25">
      <c r="M2074" s="38">
        <f t="shared" si="208"/>
        <v>44068</v>
      </c>
      <c r="N2074" s="25">
        <f t="shared" si="207"/>
        <v>0</v>
      </c>
      <c r="O2074" s="25">
        <f t="shared" si="206"/>
        <v>2</v>
      </c>
      <c r="P2074" s="25">
        <f t="shared" si="205"/>
        <v>2020</v>
      </c>
      <c r="Q2074" s="25">
        <v>35</v>
      </c>
    </row>
    <row r="2075" spans="13:17" x14ac:dyDescent="0.25">
      <c r="M2075" s="38">
        <f t="shared" si="208"/>
        <v>44069</v>
      </c>
      <c r="N2075" s="25">
        <f t="shared" si="207"/>
        <v>0</v>
      </c>
      <c r="O2075" s="25">
        <f t="shared" si="206"/>
        <v>3</v>
      </c>
      <c r="P2075" s="25">
        <f t="shared" si="205"/>
        <v>2020</v>
      </c>
      <c r="Q2075" s="25">
        <v>35</v>
      </c>
    </row>
    <row r="2076" spans="13:17" x14ac:dyDescent="0.25">
      <c r="M2076" s="38">
        <f t="shared" si="208"/>
        <v>44070</v>
      </c>
      <c r="N2076" s="25">
        <f t="shared" si="207"/>
        <v>0</v>
      </c>
      <c r="O2076" s="25">
        <f t="shared" si="206"/>
        <v>4</v>
      </c>
      <c r="P2076" s="25">
        <f t="shared" si="205"/>
        <v>2020</v>
      </c>
      <c r="Q2076" s="25">
        <v>35</v>
      </c>
    </row>
    <row r="2077" spans="13:17" x14ac:dyDescent="0.25">
      <c r="M2077" s="38">
        <f t="shared" si="208"/>
        <v>44071</v>
      </c>
      <c r="N2077" s="25">
        <f t="shared" si="207"/>
        <v>0</v>
      </c>
      <c r="O2077" s="25">
        <f t="shared" si="206"/>
        <v>5</v>
      </c>
      <c r="P2077" s="25">
        <f t="shared" si="205"/>
        <v>2020</v>
      </c>
      <c r="Q2077" s="25">
        <v>35</v>
      </c>
    </row>
    <row r="2078" spans="13:17" x14ac:dyDescent="0.25">
      <c r="M2078" s="38">
        <f t="shared" si="208"/>
        <v>44072</v>
      </c>
      <c r="N2078" s="25">
        <f t="shared" si="207"/>
        <v>0</v>
      </c>
      <c r="O2078" s="25">
        <f t="shared" si="206"/>
        <v>6</v>
      </c>
      <c r="P2078" s="25">
        <f t="shared" si="205"/>
        <v>2020</v>
      </c>
      <c r="Q2078" s="25">
        <v>35</v>
      </c>
    </row>
    <row r="2079" spans="13:17" x14ac:dyDescent="0.25">
      <c r="M2079" s="38">
        <f t="shared" si="208"/>
        <v>44073</v>
      </c>
      <c r="N2079" s="25">
        <f t="shared" si="207"/>
        <v>0</v>
      </c>
      <c r="O2079" s="25">
        <f t="shared" si="206"/>
        <v>7</v>
      </c>
      <c r="P2079" s="25">
        <f t="shared" si="205"/>
        <v>2020</v>
      </c>
      <c r="Q2079" s="25">
        <v>35</v>
      </c>
    </row>
    <row r="2080" spans="13:17" x14ac:dyDescent="0.25">
      <c r="M2080" s="38">
        <f t="shared" si="208"/>
        <v>44074</v>
      </c>
      <c r="N2080" s="25">
        <f t="shared" si="207"/>
        <v>0</v>
      </c>
      <c r="O2080" s="25">
        <f t="shared" si="206"/>
        <v>1</v>
      </c>
      <c r="P2080" s="25">
        <f t="shared" si="205"/>
        <v>2020</v>
      </c>
      <c r="Q2080" s="25">
        <v>36</v>
      </c>
    </row>
    <row r="2081" spans="13:17" x14ac:dyDescent="0.25">
      <c r="M2081" s="38">
        <f t="shared" si="208"/>
        <v>44075</v>
      </c>
      <c r="N2081" s="25">
        <f t="shared" si="207"/>
        <v>0</v>
      </c>
      <c r="O2081" s="25">
        <f t="shared" si="206"/>
        <v>2</v>
      </c>
      <c r="P2081" s="25">
        <f t="shared" si="205"/>
        <v>2020</v>
      </c>
      <c r="Q2081" s="25">
        <v>36</v>
      </c>
    </row>
    <row r="2082" spans="13:17" x14ac:dyDescent="0.25">
      <c r="M2082" s="38">
        <f t="shared" si="208"/>
        <v>44076</v>
      </c>
      <c r="N2082" s="25">
        <f t="shared" si="207"/>
        <v>0</v>
      </c>
      <c r="O2082" s="25">
        <f t="shared" si="206"/>
        <v>3</v>
      </c>
      <c r="P2082" s="25">
        <f t="shared" si="205"/>
        <v>2020</v>
      </c>
      <c r="Q2082" s="25">
        <v>36</v>
      </c>
    </row>
    <row r="2083" spans="13:17" x14ac:dyDescent="0.25">
      <c r="M2083" s="38">
        <f t="shared" si="208"/>
        <v>44077</v>
      </c>
      <c r="N2083" s="25">
        <f t="shared" si="207"/>
        <v>0</v>
      </c>
      <c r="O2083" s="25">
        <f t="shared" si="206"/>
        <v>4</v>
      </c>
      <c r="P2083" s="25">
        <f t="shared" si="205"/>
        <v>2020</v>
      </c>
      <c r="Q2083" s="25">
        <v>36</v>
      </c>
    </row>
    <row r="2084" spans="13:17" x14ac:dyDescent="0.25">
      <c r="M2084" s="38">
        <f t="shared" si="208"/>
        <v>44078</v>
      </c>
      <c r="N2084" s="25">
        <f t="shared" si="207"/>
        <v>0</v>
      </c>
      <c r="O2084" s="25">
        <f t="shared" si="206"/>
        <v>5</v>
      </c>
      <c r="P2084" s="25">
        <f t="shared" si="205"/>
        <v>2020</v>
      </c>
      <c r="Q2084" s="25">
        <v>36</v>
      </c>
    </row>
    <row r="2085" spans="13:17" x14ac:dyDescent="0.25">
      <c r="M2085" s="38">
        <f t="shared" si="208"/>
        <v>44079</v>
      </c>
      <c r="N2085" s="25">
        <f t="shared" si="207"/>
        <v>0</v>
      </c>
      <c r="O2085" s="25">
        <f t="shared" si="206"/>
        <v>6</v>
      </c>
      <c r="P2085" s="25">
        <f t="shared" si="205"/>
        <v>2020</v>
      </c>
      <c r="Q2085" s="25">
        <v>36</v>
      </c>
    </row>
    <row r="2086" spans="13:17" x14ac:dyDescent="0.25">
      <c r="M2086" s="38">
        <f t="shared" si="208"/>
        <v>44080</v>
      </c>
      <c r="N2086" s="25">
        <f t="shared" si="207"/>
        <v>0</v>
      </c>
      <c r="O2086" s="25">
        <f t="shared" si="206"/>
        <v>7</v>
      </c>
      <c r="P2086" s="25">
        <f t="shared" si="205"/>
        <v>2020</v>
      </c>
      <c r="Q2086" s="25">
        <v>36</v>
      </c>
    </row>
    <row r="2087" spans="13:17" x14ac:dyDescent="0.25">
      <c r="M2087" s="38">
        <f t="shared" si="208"/>
        <v>44081</v>
      </c>
      <c r="N2087" s="25">
        <f t="shared" si="207"/>
        <v>0</v>
      </c>
      <c r="O2087" s="25">
        <f t="shared" si="206"/>
        <v>1</v>
      </c>
      <c r="P2087" s="25">
        <f t="shared" si="205"/>
        <v>2020</v>
      </c>
      <c r="Q2087" s="25">
        <v>37</v>
      </c>
    </row>
    <row r="2088" spans="13:17" x14ac:dyDescent="0.25">
      <c r="M2088" s="38">
        <f t="shared" si="208"/>
        <v>44082</v>
      </c>
      <c r="N2088" s="25">
        <f t="shared" si="207"/>
        <v>0</v>
      </c>
      <c r="O2088" s="25">
        <f t="shared" si="206"/>
        <v>2</v>
      </c>
      <c r="P2088" s="25">
        <f t="shared" si="205"/>
        <v>2020</v>
      </c>
      <c r="Q2088" s="25">
        <v>37</v>
      </c>
    </row>
    <row r="2089" spans="13:17" x14ac:dyDescent="0.25">
      <c r="M2089" s="38">
        <f t="shared" si="208"/>
        <v>44083</v>
      </c>
      <c r="N2089" s="25">
        <f t="shared" si="207"/>
        <v>0</v>
      </c>
      <c r="O2089" s="25">
        <f t="shared" si="206"/>
        <v>3</v>
      </c>
      <c r="P2089" s="25">
        <f t="shared" si="205"/>
        <v>2020</v>
      </c>
      <c r="Q2089" s="25">
        <v>37</v>
      </c>
    </row>
    <row r="2090" spans="13:17" x14ac:dyDescent="0.25">
      <c r="M2090" s="38">
        <f t="shared" si="208"/>
        <v>44084</v>
      </c>
      <c r="N2090" s="25">
        <f t="shared" si="207"/>
        <v>0</v>
      </c>
      <c r="O2090" s="25">
        <f t="shared" si="206"/>
        <v>4</v>
      </c>
      <c r="P2090" s="25">
        <f t="shared" si="205"/>
        <v>2020</v>
      </c>
      <c r="Q2090" s="25">
        <v>37</v>
      </c>
    </row>
    <row r="2091" spans="13:17" x14ac:dyDescent="0.25">
      <c r="M2091" s="38">
        <f t="shared" si="208"/>
        <v>44085</v>
      </c>
      <c r="N2091" s="25">
        <f t="shared" si="207"/>
        <v>0</v>
      </c>
      <c r="O2091" s="25">
        <f t="shared" si="206"/>
        <v>5</v>
      </c>
      <c r="P2091" s="25">
        <f t="shared" si="205"/>
        <v>2020</v>
      </c>
      <c r="Q2091" s="25">
        <v>37</v>
      </c>
    </row>
    <row r="2092" spans="13:17" x14ac:dyDescent="0.25">
      <c r="M2092" s="38">
        <f t="shared" si="208"/>
        <v>44086</v>
      </c>
      <c r="N2092" s="25">
        <f t="shared" si="207"/>
        <v>0</v>
      </c>
      <c r="O2092" s="25">
        <f t="shared" si="206"/>
        <v>6</v>
      </c>
      <c r="P2092" s="25">
        <f t="shared" si="205"/>
        <v>2020</v>
      </c>
      <c r="Q2092" s="25">
        <v>37</v>
      </c>
    </row>
    <row r="2093" spans="13:17" x14ac:dyDescent="0.25">
      <c r="M2093" s="38">
        <f t="shared" si="208"/>
        <v>44087</v>
      </c>
      <c r="N2093" s="25">
        <f t="shared" si="207"/>
        <v>0</v>
      </c>
      <c r="O2093" s="25">
        <f t="shared" si="206"/>
        <v>7</v>
      </c>
      <c r="P2093" s="25">
        <f t="shared" si="205"/>
        <v>2020</v>
      </c>
      <c r="Q2093" s="25">
        <v>37</v>
      </c>
    </row>
    <row r="2094" spans="13:17" x14ac:dyDescent="0.25">
      <c r="M2094" s="38">
        <f t="shared" si="208"/>
        <v>44088</v>
      </c>
      <c r="N2094" s="25">
        <f t="shared" si="207"/>
        <v>0</v>
      </c>
      <c r="O2094" s="25">
        <f t="shared" si="206"/>
        <v>1</v>
      </c>
      <c r="P2094" s="25">
        <f t="shared" si="205"/>
        <v>2020</v>
      </c>
      <c r="Q2094" s="25">
        <v>38</v>
      </c>
    </row>
    <row r="2095" spans="13:17" x14ac:dyDescent="0.25">
      <c r="M2095" s="38">
        <f t="shared" si="208"/>
        <v>44089</v>
      </c>
      <c r="N2095" s="25">
        <f t="shared" si="207"/>
        <v>0</v>
      </c>
      <c r="O2095" s="25">
        <f t="shared" si="206"/>
        <v>2</v>
      </c>
      <c r="P2095" s="25">
        <f t="shared" si="205"/>
        <v>2020</v>
      </c>
      <c r="Q2095" s="25">
        <v>38</v>
      </c>
    </row>
    <row r="2096" spans="13:17" x14ac:dyDescent="0.25">
      <c r="M2096" s="38">
        <f t="shared" si="208"/>
        <v>44090</v>
      </c>
      <c r="N2096" s="25">
        <f t="shared" si="207"/>
        <v>0</v>
      </c>
      <c r="O2096" s="25">
        <f t="shared" si="206"/>
        <v>3</v>
      </c>
      <c r="P2096" s="25">
        <f t="shared" si="205"/>
        <v>2020</v>
      </c>
      <c r="Q2096" s="25">
        <v>38</v>
      </c>
    </row>
    <row r="2097" spans="13:17" x14ac:dyDescent="0.25">
      <c r="M2097" s="38">
        <f t="shared" si="208"/>
        <v>44091</v>
      </c>
      <c r="N2097" s="25">
        <f t="shared" si="207"/>
        <v>0</v>
      </c>
      <c r="O2097" s="25">
        <f t="shared" si="206"/>
        <v>4</v>
      </c>
      <c r="P2097" s="25">
        <f t="shared" si="205"/>
        <v>2020</v>
      </c>
      <c r="Q2097" s="25">
        <v>38</v>
      </c>
    </row>
    <row r="2098" spans="13:17" x14ac:dyDescent="0.25">
      <c r="M2098" s="38">
        <f t="shared" si="208"/>
        <v>44092</v>
      </c>
      <c r="N2098" s="25">
        <f t="shared" si="207"/>
        <v>0</v>
      </c>
      <c r="O2098" s="25">
        <f t="shared" si="206"/>
        <v>5</v>
      </c>
      <c r="P2098" s="25">
        <f t="shared" si="205"/>
        <v>2020</v>
      </c>
      <c r="Q2098" s="25">
        <v>38</v>
      </c>
    </row>
    <row r="2099" spans="13:17" x14ac:dyDescent="0.25">
      <c r="M2099" s="38">
        <f t="shared" si="208"/>
        <v>44093</v>
      </c>
      <c r="N2099" s="25">
        <f t="shared" si="207"/>
        <v>0</v>
      </c>
      <c r="O2099" s="25">
        <f t="shared" si="206"/>
        <v>6</v>
      </c>
      <c r="P2099" s="25">
        <f t="shared" si="205"/>
        <v>2020</v>
      </c>
      <c r="Q2099" s="25">
        <v>38</v>
      </c>
    </row>
    <row r="2100" spans="13:17" x14ac:dyDescent="0.25">
      <c r="M2100" s="38">
        <f t="shared" si="208"/>
        <v>44094</v>
      </c>
      <c r="N2100" s="25">
        <f t="shared" si="207"/>
        <v>0</v>
      </c>
      <c r="O2100" s="25">
        <f t="shared" si="206"/>
        <v>7</v>
      </c>
      <c r="P2100" s="25">
        <f t="shared" si="205"/>
        <v>2020</v>
      </c>
      <c r="Q2100" s="25">
        <v>38</v>
      </c>
    </row>
    <row r="2101" spans="13:17" x14ac:dyDescent="0.25">
      <c r="M2101" s="38">
        <f t="shared" si="208"/>
        <v>44095</v>
      </c>
      <c r="N2101" s="25">
        <f t="shared" si="207"/>
        <v>0</v>
      </c>
      <c r="O2101" s="25">
        <f t="shared" si="206"/>
        <v>1</v>
      </c>
      <c r="P2101" s="25">
        <f t="shared" si="205"/>
        <v>2020</v>
      </c>
      <c r="Q2101" s="25">
        <v>39</v>
      </c>
    </row>
    <row r="2102" spans="13:17" x14ac:dyDescent="0.25">
      <c r="M2102" s="38">
        <f t="shared" si="208"/>
        <v>44096</v>
      </c>
      <c r="N2102" s="25">
        <f t="shared" si="207"/>
        <v>0</v>
      </c>
      <c r="O2102" s="25">
        <f t="shared" si="206"/>
        <v>2</v>
      </c>
      <c r="P2102" s="25">
        <f t="shared" si="205"/>
        <v>2020</v>
      </c>
      <c r="Q2102" s="25">
        <v>39</v>
      </c>
    </row>
    <row r="2103" spans="13:17" x14ac:dyDescent="0.25">
      <c r="M2103" s="38">
        <f t="shared" si="208"/>
        <v>44097</v>
      </c>
      <c r="N2103" s="25">
        <f t="shared" si="207"/>
        <v>0</v>
      </c>
      <c r="O2103" s="25">
        <f t="shared" si="206"/>
        <v>3</v>
      </c>
      <c r="P2103" s="25">
        <f t="shared" si="205"/>
        <v>2020</v>
      </c>
      <c r="Q2103" s="25">
        <v>39</v>
      </c>
    </row>
    <row r="2104" spans="13:17" x14ac:dyDescent="0.25">
      <c r="M2104" s="38">
        <f t="shared" si="208"/>
        <v>44098</v>
      </c>
      <c r="N2104" s="25">
        <f t="shared" si="207"/>
        <v>0</v>
      </c>
      <c r="O2104" s="25">
        <f t="shared" si="206"/>
        <v>4</v>
      </c>
      <c r="P2104" s="25">
        <f t="shared" si="205"/>
        <v>2020</v>
      </c>
      <c r="Q2104" s="25">
        <v>39</v>
      </c>
    </row>
    <row r="2105" spans="13:17" x14ac:dyDescent="0.25">
      <c r="M2105" s="38">
        <f t="shared" si="208"/>
        <v>44099</v>
      </c>
      <c r="N2105" s="25">
        <f t="shared" si="207"/>
        <v>0</v>
      </c>
      <c r="O2105" s="25">
        <f t="shared" si="206"/>
        <v>5</v>
      </c>
      <c r="P2105" s="25">
        <f t="shared" si="205"/>
        <v>2020</v>
      </c>
      <c r="Q2105" s="25">
        <v>39</v>
      </c>
    </row>
    <row r="2106" spans="13:17" x14ac:dyDescent="0.25">
      <c r="M2106" s="38">
        <f t="shared" si="208"/>
        <v>44100</v>
      </c>
      <c r="N2106" s="25">
        <f t="shared" si="207"/>
        <v>0</v>
      </c>
      <c r="O2106" s="25">
        <f t="shared" si="206"/>
        <v>6</v>
      </c>
      <c r="P2106" s="25">
        <f t="shared" si="205"/>
        <v>2020</v>
      </c>
      <c r="Q2106" s="25">
        <v>39</v>
      </c>
    </row>
    <row r="2107" spans="13:17" x14ac:dyDescent="0.25">
      <c r="M2107" s="38">
        <f t="shared" si="208"/>
        <v>44101</v>
      </c>
      <c r="N2107" s="25">
        <f t="shared" si="207"/>
        <v>0</v>
      </c>
      <c r="O2107" s="25">
        <f t="shared" si="206"/>
        <v>7</v>
      </c>
      <c r="P2107" s="25">
        <f t="shared" si="205"/>
        <v>2020</v>
      </c>
      <c r="Q2107" s="25">
        <v>39</v>
      </c>
    </row>
    <row r="2108" spans="13:17" x14ac:dyDescent="0.25">
      <c r="M2108" s="38">
        <f t="shared" si="208"/>
        <v>44102</v>
      </c>
      <c r="N2108" s="25">
        <f t="shared" si="207"/>
        <v>0</v>
      </c>
      <c r="O2108" s="25">
        <f t="shared" si="206"/>
        <v>1</v>
      </c>
      <c r="P2108" s="25">
        <f t="shared" si="205"/>
        <v>2020</v>
      </c>
      <c r="Q2108" s="25">
        <v>40</v>
      </c>
    </row>
    <row r="2109" spans="13:17" x14ac:dyDescent="0.25">
      <c r="M2109" s="38">
        <f t="shared" si="208"/>
        <v>44103</v>
      </c>
      <c r="N2109" s="25">
        <f t="shared" si="207"/>
        <v>0</v>
      </c>
      <c r="O2109" s="25">
        <f t="shared" si="206"/>
        <v>2</v>
      </c>
      <c r="P2109" s="25">
        <f t="shared" si="205"/>
        <v>2020</v>
      </c>
      <c r="Q2109" s="25">
        <v>40</v>
      </c>
    </row>
    <row r="2110" spans="13:17" x14ac:dyDescent="0.25">
      <c r="M2110" s="38">
        <f t="shared" si="208"/>
        <v>44104</v>
      </c>
      <c r="N2110" s="25">
        <f t="shared" si="207"/>
        <v>0</v>
      </c>
      <c r="O2110" s="25">
        <f t="shared" si="206"/>
        <v>3</v>
      </c>
      <c r="P2110" s="25">
        <f t="shared" si="205"/>
        <v>2020</v>
      </c>
      <c r="Q2110" s="25">
        <v>40</v>
      </c>
    </row>
    <row r="2111" spans="13:17" x14ac:dyDescent="0.25">
      <c r="M2111" s="38">
        <f t="shared" si="208"/>
        <v>44105</v>
      </c>
      <c r="N2111" s="25">
        <f t="shared" si="207"/>
        <v>0</v>
      </c>
      <c r="O2111" s="25">
        <f t="shared" si="206"/>
        <v>4</v>
      </c>
      <c r="P2111" s="25">
        <f t="shared" si="205"/>
        <v>2020</v>
      </c>
      <c r="Q2111" s="25">
        <v>40</v>
      </c>
    </row>
    <row r="2112" spans="13:17" x14ac:dyDescent="0.25">
      <c r="M2112" s="38">
        <f t="shared" si="208"/>
        <v>44106</v>
      </c>
      <c r="N2112" s="25">
        <f t="shared" si="207"/>
        <v>0</v>
      </c>
      <c r="O2112" s="25">
        <f t="shared" si="206"/>
        <v>5</v>
      </c>
      <c r="P2112" s="25">
        <f t="shared" si="205"/>
        <v>2020</v>
      </c>
      <c r="Q2112" s="25">
        <v>40</v>
      </c>
    </row>
    <row r="2113" spans="13:17" x14ac:dyDescent="0.25">
      <c r="M2113" s="38">
        <f t="shared" si="208"/>
        <v>44107</v>
      </c>
      <c r="N2113" s="25">
        <f t="shared" si="207"/>
        <v>0</v>
      </c>
      <c r="O2113" s="25">
        <f t="shared" si="206"/>
        <v>6</v>
      </c>
      <c r="P2113" s="25">
        <f t="shared" si="205"/>
        <v>2020</v>
      </c>
      <c r="Q2113" s="25">
        <v>40</v>
      </c>
    </row>
    <row r="2114" spans="13:17" x14ac:dyDescent="0.25">
      <c r="M2114" s="38">
        <f t="shared" si="208"/>
        <v>44108</v>
      </c>
      <c r="N2114" s="25">
        <f t="shared" si="207"/>
        <v>0</v>
      </c>
      <c r="O2114" s="25">
        <f t="shared" si="206"/>
        <v>7</v>
      </c>
      <c r="P2114" s="25">
        <f t="shared" si="205"/>
        <v>2020</v>
      </c>
      <c r="Q2114" s="25">
        <v>40</v>
      </c>
    </row>
    <row r="2115" spans="13:17" x14ac:dyDescent="0.25">
      <c r="M2115" s="38">
        <f t="shared" si="208"/>
        <v>44109</v>
      </c>
      <c r="N2115" s="25">
        <f t="shared" si="207"/>
        <v>0</v>
      </c>
      <c r="O2115" s="25">
        <f t="shared" si="206"/>
        <v>1</v>
      </c>
      <c r="P2115" s="25">
        <f t="shared" si="205"/>
        <v>2020</v>
      </c>
      <c r="Q2115" s="25">
        <v>41</v>
      </c>
    </row>
    <row r="2116" spans="13:17" x14ac:dyDescent="0.25">
      <c r="M2116" s="38">
        <f t="shared" si="208"/>
        <v>44110</v>
      </c>
      <c r="N2116" s="25">
        <f t="shared" si="207"/>
        <v>0</v>
      </c>
      <c r="O2116" s="25">
        <f t="shared" si="206"/>
        <v>2</v>
      </c>
      <c r="P2116" s="25">
        <f t="shared" si="205"/>
        <v>2020</v>
      </c>
      <c r="Q2116" s="25">
        <v>41</v>
      </c>
    </row>
    <row r="2117" spans="13:17" x14ac:dyDescent="0.25">
      <c r="M2117" s="38">
        <f t="shared" si="208"/>
        <v>44111</v>
      </c>
      <c r="N2117" s="25">
        <f t="shared" si="207"/>
        <v>0</v>
      </c>
      <c r="O2117" s="25">
        <f t="shared" si="206"/>
        <v>3</v>
      </c>
      <c r="P2117" s="25">
        <f t="shared" si="205"/>
        <v>2020</v>
      </c>
      <c r="Q2117" s="25">
        <v>41</v>
      </c>
    </row>
    <row r="2118" spans="13:17" x14ac:dyDescent="0.25">
      <c r="M2118" s="38">
        <f t="shared" si="208"/>
        <v>44112</v>
      </c>
      <c r="N2118" s="25">
        <f t="shared" si="207"/>
        <v>0</v>
      </c>
      <c r="O2118" s="25">
        <f t="shared" si="206"/>
        <v>4</v>
      </c>
      <c r="P2118" s="25">
        <f t="shared" si="205"/>
        <v>2020</v>
      </c>
      <c r="Q2118" s="25">
        <v>41</v>
      </c>
    </row>
    <row r="2119" spans="13:17" x14ac:dyDescent="0.25">
      <c r="M2119" s="38">
        <f t="shared" si="208"/>
        <v>44113</v>
      </c>
      <c r="N2119" s="25">
        <f t="shared" si="207"/>
        <v>0</v>
      </c>
      <c r="O2119" s="25">
        <f t="shared" si="206"/>
        <v>5</v>
      </c>
      <c r="P2119" s="25">
        <f t="shared" si="205"/>
        <v>2020</v>
      </c>
      <c r="Q2119" s="25">
        <v>41</v>
      </c>
    </row>
    <row r="2120" spans="13:17" x14ac:dyDescent="0.25">
      <c r="M2120" s="38">
        <f t="shared" si="208"/>
        <v>44114</v>
      </c>
      <c r="N2120" s="25">
        <f t="shared" si="207"/>
        <v>0</v>
      </c>
      <c r="O2120" s="25">
        <f t="shared" si="206"/>
        <v>6</v>
      </c>
      <c r="P2120" s="25">
        <f t="shared" si="205"/>
        <v>2020</v>
      </c>
      <c r="Q2120" s="25">
        <v>41</v>
      </c>
    </row>
    <row r="2121" spans="13:17" x14ac:dyDescent="0.25">
      <c r="M2121" s="38">
        <f t="shared" si="208"/>
        <v>44115</v>
      </c>
      <c r="N2121" s="25">
        <f t="shared" si="207"/>
        <v>0</v>
      </c>
      <c r="O2121" s="25">
        <f t="shared" si="206"/>
        <v>7</v>
      </c>
      <c r="P2121" s="25">
        <f t="shared" ref="P2121:P2184" si="209">IF(O2121=1,YEAR($M2124),P2120)</f>
        <v>2020</v>
      </c>
      <c r="Q2121" s="25">
        <v>41</v>
      </c>
    </row>
    <row r="2122" spans="13:17" x14ac:dyDescent="0.25">
      <c r="M2122" s="38">
        <f t="shared" si="208"/>
        <v>44116</v>
      </c>
      <c r="N2122" s="25">
        <f t="shared" si="207"/>
        <v>0</v>
      </c>
      <c r="O2122" s="25">
        <f t="shared" ref="O2122:O2185" si="210">MOD(O2121,7)+1</f>
        <v>1</v>
      </c>
      <c r="P2122" s="25">
        <f t="shared" si="209"/>
        <v>2020</v>
      </c>
      <c r="Q2122" s="25">
        <v>42</v>
      </c>
    </row>
    <row r="2123" spans="13:17" x14ac:dyDescent="0.25">
      <c r="M2123" s="38">
        <f t="shared" si="208"/>
        <v>44117</v>
      </c>
      <c r="N2123" s="25">
        <f t="shared" ref="N2123:N2186" si="211">VLOOKUP(DATE(2020,MONTH($M2123),DAY($M2123)),$A$8:$K$374,YEAR($M2123)-2010,FALSE)</f>
        <v>0</v>
      </c>
      <c r="O2123" s="25">
        <f t="shared" si="210"/>
        <v>2</v>
      </c>
      <c r="P2123" s="25">
        <f t="shared" si="209"/>
        <v>2020</v>
      </c>
      <c r="Q2123" s="25">
        <v>42</v>
      </c>
    </row>
    <row r="2124" spans="13:17" x14ac:dyDescent="0.25">
      <c r="M2124" s="38">
        <f t="shared" si="208"/>
        <v>44118</v>
      </c>
      <c r="N2124" s="25">
        <f t="shared" si="211"/>
        <v>0</v>
      </c>
      <c r="O2124" s="25">
        <f t="shared" si="210"/>
        <v>3</v>
      </c>
      <c r="P2124" s="25">
        <f t="shared" si="209"/>
        <v>2020</v>
      </c>
      <c r="Q2124" s="25">
        <v>42</v>
      </c>
    </row>
    <row r="2125" spans="13:17" x14ac:dyDescent="0.25">
      <c r="M2125" s="38">
        <f t="shared" ref="M2125:M2188" si="212">M2124+1</f>
        <v>44119</v>
      </c>
      <c r="N2125" s="25">
        <f t="shared" si="211"/>
        <v>0</v>
      </c>
      <c r="O2125" s="25">
        <f t="shared" si="210"/>
        <v>4</v>
      </c>
      <c r="P2125" s="25">
        <f t="shared" si="209"/>
        <v>2020</v>
      </c>
      <c r="Q2125" s="25">
        <v>42</v>
      </c>
    </row>
    <row r="2126" spans="13:17" x14ac:dyDescent="0.25">
      <c r="M2126" s="38">
        <f t="shared" si="212"/>
        <v>44120</v>
      </c>
      <c r="N2126" s="25">
        <f t="shared" si="211"/>
        <v>0</v>
      </c>
      <c r="O2126" s="25">
        <f t="shared" si="210"/>
        <v>5</v>
      </c>
      <c r="P2126" s="25">
        <f t="shared" si="209"/>
        <v>2020</v>
      </c>
      <c r="Q2126" s="25">
        <v>42</v>
      </c>
    </row>
    <row r="2127" spans="13:17" x14ac:dyDescent="0.25">
      <c r="M2127" s="38">
        <f t="shared" si="212"/>
        <v>44121</v>
      </c>
      <c r="N2127" s="25">
        <f t="shared" si="211"/>
        <v>0</v>
      </c>
      <c r="O2127" s="25">
        <f t="shared" si="210"/>
        <v>6</v>
      </c>
      <c r="P2127" s="25">
        <f t="shared" si="209"/>
        <v>2020</v>
      </c>
      <c r="Q2127" s="25">
        <v>42</v>
      </c>
    </row>
    <row r="2128" spans="13:17" x14ac:dyDescent="0.25">
      <c r="M2128" s="38">
        <f t="shared" si="212"/>
        <v>44122</v>
      </c>
      <c r="N2128" s="25">
        <f t="shared" si="211"/>
        <v>0</v>
      </c>
      <c r="O2128" s="25">
        <f t="shared" si="210"/>
        <v>7</v>
      </c>
      <c r="P2128" s="25">
        <f t="shared" si="209"/>
        <v>2020</v>
      </c>
      <c r="Q2128" s="25">
        <v>42</v>
      </c>
    </row>
    <row r="2129" spans="13:17" x14ac:dyDescent="0.25">
      <c r="M2129" s="38">
        <f t="shared" si="212"/>
        <v>44123</v>
      </c>
      <c r="N2129" s="25">
        <f t="shared" si="211"/>
        <v>0</v>
      </c>
      <c r="O2129" s="25">
        <f t="shared" si="210"/>
        <v>1</v>
      </c>
      <c r="P2129" s="25">
        <f t="shared" si="209"/>
        <v>2020</v>
      </c>
      <c r="Q2129" s="25">
        <v>43</v>
      </c>
    </row>
    <row r="2130" spans="13:17" x14ac:dyDescent="0.25">
      <c r="M2130" s="38">
        <f t="shared" si="212"/>
        <v>44124</v>
      </c>
      <c r="N2130" s="25">
        <f t="shared" si="211"/>
        <v>0</v>
      </c>
      <c r="O2130" s="25">
        <f t="shared" si="210"/>
        <v>2</v>
      </c>
      <c r="P2130" s="25">
        <f t="shared" si="209"/>
        <v>2020</v>
      </c>
      <c r="Q2130" s="25">
        <v>43</v>
      </c>
    </row>
    <row r="2131" spans="13:17" x14ac:dyDescent="0.25">
      <c r="M2131" s="38">
        <f t="shared" si="212"/>
        <v>44125</v>
      </c>
      <c r="N2131" s="25">
        <f t="shared" si="211"/>
        <v>0</v>
      </c>
      <c r="O2131" s="25">
        <f t="shared" si="210"/>
        <v>3</v>
      </c>
      <c r="P2131" s="25">
        <f t="shared" si="209"/>
        <v>2020</v>
      </c>
      <c r="Q2131" s="25">
        <v>43</v>
      </c>
    </row>
    <row r="2132" spans="13:17" x14ac:dyDescent="0.25">
      <c r="M2132" s="38">
        <f t="shared" si="212"/>
        <v>44126</v>
      </c>
      <c r="N2132" s="25">
        <f t="shared" si="211"/>
        <v>0</v>
      </c>
      <c r="O2132" s="25">
        <f t="shared" si="210"/>
        <v>4</v>
      </c>
      <c r="P2132" s="25">
        <f t="shared" si="209"/>
        <v>2020</v>
      </c>
      <c r="Q2132" s="25">
        <v>43</v>
      </c>
    </row>
    <row r="2133" spans="13:17" x14ac:dyDescent="0.25">
      <c r="M2133" s="38">
        <f t="shared" si="212"/>
        <v>44127</v>
      </c>
      <c r="N2133" s="25">
        <f t="shared" si="211"/>
        <v>0</v>
      </c>
      <c r="O2133" s="25">
        <f t="shared" si="210"/>
        <v>5</v>
      </c>
      <c r="P2133" s="25">
        <f t="shared" si="209"/>
        <v>2020</v>
      </c>
      <c r="Q2133" s="25">
        <v>43</v>
      </c>
    </row>
    <row r="2134" spans="13:17" x14ac:dyDescent="0.25">
      <c r="M2134" s="38">
        <f t="shared" si="212"/>
        <v>44128</v>
      </c>
      <c r="N2134" s="25">
        <f t="shared" si="211"/>
        <v>0</v>
      </c>
      <c r="O2134" s="25">
        <f t="shared" si="210"/>
        <v>6</v>
      </c>
      <c r="P2134" s="25">
        <f t="shared" si="209"/>
        <v>2020</v>
      </c>
      <c r="Q2134" s="25">
        <v>43</v>
      </c>
    </row>
    <row r="2135" spans="13:17" x14ac:dyDescent="0.25">
      <c r="M2135" s="38">
        <f t="shared" si="212"/>
        <v>44129</v>
      </c>
      <c r="N2135" s="25">
        <f t="shared" si="211"/>
        <v>0</v>
      </c>
      <c r="O2135" s="25">
        <f t="shared" si="210"/>
        <v>7</v>
      </c>
      <c r="P2135" s="25">
        <f t="shared" si="209"/>
        <v>2020</v>
      </c>
      <c r="Q2135" s="25">
        <v>43</v>
      </c>
    </row>
    <row r="2136" spans="13:17" x14ac:dyDescent="0.25">
      <c r="M2136" s="38">
        <f t="shared" si="212"/>
        <v>44130</v>
      </c>
      <c r="N2136" s="25">
        <f t="shared" si="211"/>
        <v>0</v>
      </c>
      <c r="O2136" s="25">
        <f t="shared" si="210"/>
        <v>1</v>
      </c>
      <c r="P2136" s="25">
        <f t="shared" si="209"/>
        <v>2020</v>
      </c>
      <c r="Q2136" s="25">
        <v>44</v>
      </c>
    </row>
    <row r="2137" spans="13:17" x14ac:dyDescent="0.25">
      <c r="M2137" s="38">
        <f t="shared" si="212"/>
        <v>44131</v>
      </c>
      <c r="N2137" s="25">
        <f t="shared" si="211"/>
        <v>0</v>
      </c>
      <c r="O2137" s="25">
        <f t="shared" si="210"/>
        <v>2</v>
      </c>
      <c r="P2137" s="25">
        <f t="shared" si="209"/>
        <v>2020</v>
      </c>
      <c r="Q2137" s="25">
        <v>44</v>
      </c>
    </row>
    <row r="2138" spans="13:17" x14ac:dyDescent="0.25">
      <c r="M2138" s="38">
        <f t="shared" si="212"/>
        <v>44132</v>
      </c>
      <c r="N2138" s="25">
        <f t="shared" si="211"/>
        <v>0</v>
      </c>
      <c r="O2138" s="25">
        <f t="shared" si="210"/>
        <v>3</v>
      </c>
      <c r="P2138" s="25">
        <f t="shared" si="209"/>
        <v>2020</v>
      </c>
      <c r="Q2138" s="25">
        <v>44</v>
      </c>
    </row>
    <row r="2139" spans="13:17" x14ac:dyDescent="0.25">
      <c r="M2139" s="38">
        <f t="shared" si="212"/>
        <v>44133</v>
      </c>
      <c r="N2139" s="25">
        <f t="shared" si="211"/>
        <v>0</v>
      </c>
      <c r="O2139" s="25">
        <f t="shared" si="210"/>
        <v>4</v>
      </c>
      <c r="P2139" s="25">
        <f t="shared" si="209"/>
        <v>2020</v>
      </c>
      <c r="Q2139" s="25">
        <v>44</v>
      </c>
    </row>
    <row r="2140" spans="13:17" x14ac:dyDescent="0.25">
      <c r="M2140" s="38">
        <f t="shared" si="212"/>
        <v>44134</v>
      </c>
      <c r="N2140" s="25">
        <f t="shared" si="211"/>
        <v>0</v>
      </c>
      <c r="O2140" s="25">
        <f t="shared" si="210"/>
        <v>5</v>
      </c>
      <c r="P2140" s="25">
        <f t="shared" si="209"/>
        <v>2020</v>
      </c>
      <c r="Q2140" s="25">
        <v>44</v>
      </c>
    </row>
    <row r="2141" spans="13:17" x14ac:dyDescent="0.25">
      <c r="M2141" s="38">
        <f t="shared" si="212"/>
        <v>44135</v>
      </c>
      <c r="N2141" s="25">
        <f t="shared" si="211"/>
        <v>0</v>
      </c>
      <c r="O2141" s="25">
        <f t="shared" si="210"/>
        <v>6</v>
      </c>
      <c r="P2141" s="25">
        <f t="shared" si="209"/>
        <v>2020</v>
      </c>
      <c r="Q2141" s="25">
        <v>44</v>
      </c>
    </row>
    <row r="2142" spans="13:17" x14ac:dyDescent="0.25">
      <c r="M2142" s="38">
        <f t="shared" si="212"/>
        <v>44136</v>
      </c>
      <c r="N2142" s="25">
        <f t="shared" si="211"/>
        <v>0</v>
      </c>
      <c r="O2142" s="25">
        <f t="shared" si="210"/>
        <v>7</v>
      </c>
      <c r="P2142" s="25">
        <f t="shared" si="209"/>
        <v>2020</v>
      </c>
      <c r="Q2142" s="25">
        <v>44</v>
      </c>
    </row>
    <row r="2143" spans="13:17" x14ac:dyDescent="0.25">
      <c r="M2143" s="38">
        <f t="shared" si="212"/>
        <v>44137</v>
      </c>
      <c r="N2143" s="25">
        <f t="shared" si="211"/>
        <v>0</v>
      </c>
      <c r="O2143" s="25">
        <f t="shared" si="210"/>
        <v>1</v>
      </c>
      <c r="P2143" s="25">
        <f t="shared" si="209"/>
        <v>2020</v>
      </c>
      <c r="Q2143" s="25">
        <v>45</v>
      </c>
    </row>
    <row r="2144" spans="13:17" x14ac:dyDescent="0.25">
      <c r="M2144" s="38">
        <f t="shared" si="212"/>
        <v>44138</v>
      </c>
      <c r="N2144" s="25">
        <f t="shared" si="211"/>
        <v>0</v>
      </c>
      <c r="O2144" s="25">
        <f t="shared" si="210"/>
        <v>2</v>
      </c>
      <c r="P2144" s="25">
        <f t="shared" si="209"/>
        <v>2020</v>
      </c>
      <c r="Q2144" s="25">
        <v>45</v>
      </c>
    </row>
    <row r="2145" spans="13:17" x14ac:dyDescent="0.25">
      <c r="M2145" s="38">
        <f t="shared" si="212"/>
        <v>44139</v>
      </c>
      <c r="N2145" s="25">
        <f t="shared" si="211"/>
        <v>0</v>
      </c>
      <c r="O2145" s="25">
        <f t="shared" si="210"/>
        <v>3</v>
      </c>
      <c r="P2145" s="25">
        <f t="shared" si="209"/>
        <v>2020</v>
      </c>
      <c r="Q2145" s="25">
        <v>45</v>
      </c>
    </row>
    <row r="2146" spans="13:17" x14ac:dyDescent="0.25">
      <c r="M2146" s="38">
        <f t="shared" si="212"/>
        <v>44140</v>
      </c>
      <c r="N2146" s="25">
        <f t="shared" si="211"/>
        <v>0</v>
      </c>
      <c r="O2146" s="25">
        <f t="shared" si="210"/>
        <v>4</v>
      </c>
      <c r="P2146" s="25">
        <f t="shared" si="209"/>
        <v>2020</v>
      </c>
      <c r="Q2146" s="25">
        <v>45</v>
      </c>
    </row>
    <row r="2147" spans="13:17" x14ac:dyDescent="0.25">
      <c r="M2147" s="38">
        <f t="shared" si="212"/>
        <v>44141</v>
      </c>
      <c r="N2147" s="25">
        <f t="shared" si="211"/>
        <v>0</v>
      </c>
      <c r="O2147" s="25">
        <f t="shared" si="210"/>
        <v>5</v>
      </c>
      <c r="P2147" s="25">
        <f t="shared" si="209"/>
        <v>2020</v>
      </c>
      <c r="Q2147" s="25">
        <v>45</v>
      </c>
    </row>
    <row r="2148" spans="13:17" x14ac:dyDescent="0.25">
      <c r="M2148" s="38">
        <f t="shared" si="212"/>
        <v>44142</v>
      </c>
      <c r="N2148" s="25">
        <f t="shared" si="211"/>
        <v>0</v>
      </c>
      <c r="O2148" s="25">
        <f t="shared" si="210"/>
        <v>6</v>
      </c>
      <c r="P2148" s="25">
        <f t="shared" si="209"/>
        <v>2020</v>
      </c>
      <c r="Q2148" s="25">
        <v>45</v>
      </c>
    </row>
    <row r="2149" spans="13:17" x14ac:dyDescent="0.25">
      <c r="M2149" s="38">
        <f t="shared" si="212"/>
        <v>44143</v>
      </c>
      <c r="N2149" s="25">
        <f t="shared" si="211"/>
        <v>0</v>
      </c>
      <c r="O2149" s="25">
        <f t="shared" si="210"/>
        <v>7</v>
      </c>
      <c r="P2149" s="25">
        <f t="shared" si="209"/>
        <v>2020</v>
      </c>
      <c r="Q2149" s="25">
        <v>45</v>
      </c>
    </row>
    <row r="2150" spans="13:17" x14ac:dyDescent="0.25">
      <c r="M2150" s="38">
        <f t="shared" si="212"/>
        <v>44144</v>
      </c>
      <c r="N2150" s="25">
        <f t="shared" si="211"/>
        <v>0</v>
      </c>
      <c r="O2150" s="25">
        <f t="shared" si="210"/>
        <v>1</v>
      </c>
      <c r="P2150" s="25">
        <f t="shared" si="209"/>
        <v>2020</v>
      </c>
      <c r="Q2150" s="25">
        <v>46</v>
      </c>
    </row>
    <row r="2151" spans="13:17" x14ac:dyDescent="0.25">
      <c r="M2151" s="38">
        <f t="shared" si="212"/>
        <v>44145</v>
      </c>
      <c r="N2151" s="25">
        <f t="shared" si="211"/>
        <v>0</v>
      </c>
      <c r="O2151" s="25">
        <f t="shared" si="210"/>
        <v>2</v>
      </c>
      <c r="P2151" s="25">
        <f t="shared" si="209"/>
        <v>2020</v>
      </c>
      <c r="Q2151" s="25">
        <v>46</v>
      </c>
    </row>
    <row r="2152" spans="13:17" x14ac:dyDescent="0.25">
      <c r="M2152" s="38">
        <f t="shared" si="212"/>
        <v>44146</v>
      </c>
      <c r="N2152" s="25">
        <f t="shared" si="211"/>
        <v>0</v>
      </c>
      <c r="O2152" s="25">
        <f t="shared" si="210"/>
        <v>3</v>
      </c>
      <c r="P2152" s="25">
        <f t="shared" si="209"/>
        <v>2020</v>
      </c>
      <c r="Q2152" s="25">
        <v>46</v>
      </c>
    </row>
    <row r="2153" spans="13:17" x14ac:dyDescent="0.25">
      <c r="M2153" s="38">
        <f t="shared" si="212"/>
        <v>44147</v>
      </c>
      <c r="N2153" s="25">
        <f t="shared" si="211"/>
        <v>0</v>
      </c>
      <c r="O2153" s="25">
        <f t="shared" si="210"/>
        <v>4</v>
      </c>
      <c r="P2153" s="25">
        <f t="shared" si="209"/>
        <v>2020</v>
      </c>
      <c r="Q2153" s="25">
        <v>46</v>
      </c>
    </row>
    <row r="2154" spans="13:17" x14ac:dyDescent="0.25">
      <c r="M2154" s="38">
        <f t="shared" si="212"/>
        <v>44148</v>
      </c>
      <c r="N2154" s="25">
        <f t="shared" si="211"/>
        <v>0</v>
      </c>
      <c r="O2154" s="25">
        <f t="shared" si="210"/>
        <v>5</v>
      </c>
      <c r="P2154" s="25">
        <f t="shared" si="209"/>
        <v>2020</v>
      </c>
      <c r="Q2154" s="25">
        <v>46</v>
      </c>
    </row>
    <row r="2155" spans="13:17" x14ac:dyDescent="0.25">
      <c r="M2155" s="38">
        <f t="shared" si="212"/>
        <v>44149</v>
      </c>
      <c r="N2155" s="25">
        <f t="shared" si="211"/>
        <v>0</v>
      </c>
      <c r="O2155" s="25">
        <f t="shared" si="210"/>
        <v>6</v>
      </c>
      <c r="P2155" s="25">
        <f t="shared" si="209"/>
        <v>2020</v>
      </c>
      <c r="Q2155" s="25">
        <v>46</v>
      </c>
    </row>
    <row r="2156" spans="13:17" x14ac:dyDescent="0.25">
      <c r="M2156" s="38">
        <f t="shared" si="212"/>
        <v>44150</v>
      </c>
      <c r="N2156" s="25">
        <f t="shared" si="211"/>
        <v>0</v>
      </c>
      <c r="O2156" s="25">
        <f t="shared" si="210"/>
        <v>7</v>
      </c>
      <c r="P2156" s="25">
        <f t="shared" si="209"/>
        <v>2020</v>
      </c>
      <c r="Q2156" s="25">
        <v>46</v>
      </c>
    </row>
    <row r="2157" spans="13:17" x14ac:dyDescent="0.25">
      <c r="M2157" s="38">
        <f t="shared" si="212"/>
        <v>44151</v>
      </c>
      <c r="N2157" s="25">
        <f t="shared" si="211"/>
        <v>0</v>
      </c>
      <c r="O2157" s="25">
        <f t="shared" si="210"/>
        <v>1</v>
      </c>
      <c r="P2157" s="25">
        <f t="shared" si="209"/>
        <v>2020</v>
      </c>
      <c r="Q2157" s="25">
        <v>47</v>
      </c>
    </row>
    <row r="2158" spans="13:17" x14ac:dyDescent="0.25">
      <c r="M2158" s="38">
        <f t="shared" si="212"/>
        <v>44152</v>
      </c>
      <c r="N2158" s="25">
        <f t="shared" si="211"/>
        <v>0</v>
      </c>
      <c r="O2158" s="25">
        <f t="shared" si="210"/>
        <v>2</v>
      </c>
      <c r="P2158" s="25">
        <f t="shared" si="209"/>
        <v>2020</v>
      </c>
      <c r="Q2158" s="25">
        <v>47</v>
      </c>
    </row>
    <row r="2159" spans="13:17" x14ac:dyDescent="0.25">
      <c r="M2159" s="38">
        <f t="shared" si="212"/>
        <v>44153</v>
      </c>
      <c r="N2159" s="25">
        <f t="shared" si="211"/>
        <v>0</v>
      </c>
      <c r="O2159" s="25">
        <f t="shared" si="210"/>
        <v>3</v>
      </c>
      <c r="P2159" s="25">
        <f t="shared" si="209"/>
        <v>2020</v>
      </c>
      <c r="Q2159" s="25">
        <v>47</v>
      </c>
    </row>
    <row r="2160" spans="13:17" x14ac:dyDescent="0.25">
      <c r="M2160" s="38">
        <f t="shared" si="212"/>
        <v>44154</v>
      </c>
      <c r="N2160" s="25">
        <f t="shared" si="211"/>
        <v>0</v>
      </c>
      <c r="O2160" s="25">
        <f t="shared" si="210"/>
        <v>4</v>
      </c>
      <c r="P2160" s="25">
        <f t="shared" si="209"/>
        <v>2020</v>
      </c>
      <c r="Q2160" s="25">
        <v>47</v>
      </c>
    </row>
    <row r="2161" spans="13:17" x14ac:dyDescent="0.25">
      <c r="M2161" s="38">
        <f t="shared" si="212"/>
        <v>44155</v>
      </c>
      <c r="N2161" s="25">
        <f t="shared" si="211"/>
        <v>0</v>
      </c>
      <c r="O2161" s="25">
        <f t="shared" si="210"/>
        <v>5</v>
      </c>
      <c r="P2161" s="25">
        <f t="shared" si="209"/>
        <v>2020</v>
      </c>
      <c r="Q2161" s="25">
        <v>47</v>
      </c>
    </row>
    <row r="2162" spans="13:17" x14ac:dyDescent="0.25">
      <c r="M2162" s="38">
        <f t="shared" si="212"/>
        <v>44156</v>
      </c>
      <c r="N2162" s="25">
        <f t="shared" si="211"/>
        <v>0</v>
      </c>
      <c r="O2162" s="25">
        <f t="shared" si="210"/>
        <v>6</v>
      </c>
      <c r="P2162" s="25">
        <f t="shared" si="209"/>
        <v>2020</v>
      </c>
      <c r="Q2162" s="25">
        <v>47</v>
      </c>
    </row>
    <row r="2163" spans="13:17" x14ac:dyDescent="0.25">
      <c r="M2163" s="38">
        <f t="shared" si="212"/>
        <v>44157</v>
      </c>
      <c r="N2163" s="25">
        <f t="shared" si="211"/>
        <v>0</v>
      </c>
      <c r="O2163" s="25">
        <f t="shared" si="210"/>
        <v>7</v>
      </c>
      <c r="P2163" s="25">
        <f t="shared" si="209"/>
        <v>2020</v>
      </c>
      <c r="Q2163" s="25">
        <v>47</v>
      </c>
    </row>
    <row r="2164" spans="13:17" x14ac:dyDescent="0.25">
      <c r="M2164" s="38">
        <f t="shared" si="212"/>
        <v>44158</v>
      </c>
      <c r="N2164" s="25">
        <f t="shared" si="211"/>
        <v>0</v>
      </c>
      <c r="O2164" s="25">
        <f t="shared" si="210"/>
        <v>1</v>
      </c>
      <c r="P2164" s="25">
        <f t="shared" si="209"/>
        <v>2020</v>
      </c>
      <c r="Q2164" s="25">
        <v>48</v>
      </c>
    </row>
    <row r="2165" spans="13:17" x14ac:dyDescent="0.25">
      <c r="M2165" s="38">
        <f t="shared" si="212"/>
        <v>44159</v>
      </c>
      <c r="N2165" s="25">
        <f t="shared" si="211"/>
        <v>0</v>
      </c>
      <c r="O2165" s="25">
        <f t="shared" si="210"/>
        <v>2</v>
      </c>
      <c r="P2165" s="25">
        <f t="shared" si="209"/>
        <v>2020</v>
      </c>
      <c r="Q2165" s="25">
        <v>48</v>
      </c>
    </row>
    <row r="2166" spans="13:17" x14ac:dyDescent="0.25">
      <c r="M2166" s="38">
        <f t="shared" si="212"/>
        <v>44160</v>
      </c>
      <c r="N2166" s="25">
        <f t="shared" si="211"/>
        <v>0</v>
      </c>
      <c r="O2166" s="25">
        <f t="shared" si="210"/>
        <v>3</v>
      </c>
      <c r="P2166" s="25">
        <f t="shared" si="209"/>
        <v>2020</v>
      </c>
      <c r="Q2166" s="25">
        <v>48</v>
      </c>
    </row>
    <row r="2167" spans="13:17" x14ac:dyDescent="0.25">
      <c r="M2167" s="38">
        <f t="shared" si="212"/>
        <v>44161</v>
      </c>
      <c r="N2167" s="25">
        <f t="shared" si="211"/>
        <v>0</v>
      </c>
      <c r="O2167" s="25">
        <f t="shared" si="210"/>
        <v>4</v>
      </c>
      <c r="P2167" s="25">
        <f t="shared" si="209"/>
        <v>2020</v>
      </c>
      <c r="Q2167" s="25">
        <v>48</v>
      </c>
    </row>
    <row r="2168" spans="13:17" x14ac:dyDescent="0.25">
      <c r="M2168" s="38">
        <f t="shared" si="212"/>
        <v>44162</v>
      </c>
      <c r="N2168" s="25">
        <f t="shared" si="211"/>
        <v>0</v>
      </c>
      <c r="O2168" s="25">
        <f t="shared" si="210"/>
        <v>5</v>
      </c>
      <c r="P2168" s="25">
        <f t="shared" si="209"/>
        <v>2020</v>
      </c>
      <c r="Q2168" s="25">
        <v>48</v>
      </c>
    </row>
    <row r="2169" spans="13:17" x14ac:dyDescent="0.25">
      <c r="M2169" s="38">
        <f t="shared" si="212"/>
        <v>44163</v>
      </c>
      <c r="N2169" s="25">
        <f t="shared" si="211"/>
        <v>0</v>
      </c>
      <c r="O2169" s="25">
        <f t="shared" si="210"/>
        <v>6</v>
      </c>
      <c r="P2169" s="25">
        <f t="shared" si="209"/>
        <v>2020</v>
      </c>
      <c r="Q2169" s="25">
        <v>48</v>
      </c>
    </row>
    <row r="2170" spans="13:17" x14ac:dyDescent="0.25">
      <c r="M2170" s="38">
        <f t="shared" si="212"/>
        <v>44164</v>
      </c>
      <c r="N2170" s="25">
        <f t="shared" si="211"/>
        <v>0</v>
      </c>
      <c r="O2170" s="25">
        <f t="shared" si="210"/>
        <v>7</v>
      </c>
      <c r="P2170" s="25">
        <f t="shared" si="209"/>
        <v>2020</v>
      </c>
      <c r="Q2170" s="25">
        <v>48</v>
      </c>
    </row>
    <row r="2171" spans="13:17" x14ac:dyDescent="0.25">
      <c r="M2171" s="38">
        <f t="shared" si="212"/>
        <v>44165</v>
      </c>
      <c r="N2171" s="25">
        <f t="shared" si="211"/>
        <v>0</v>
      </c>
      <c r="O2171" s="25">
        <f t="shared" si="210"/>
        <v>1</v>
      </c>
      <c r="P2171" s="25">
        <f t="shared" si="209"/>
        <v>2020</v>
      </c>
      <c r="Q2171" s="25">
        <v>49</v>
      </c>
    </row>
    <row r="2172" spans="13:17" x14ac:dyDescent="0.25">
      <c r="M2172" s="38">
        <f t="shared" si="212"/>
        <v>44166</v>
      </c>
      <c r="N2172" s="25">
        <f t="shared" si="211"/>
        <v>0</v>
      </c>
      <c r="O2172" s="25">
        <f t="shared" si="210"/>
        <v>2</v>
      </c>
      <c r="P2172" s="25">
        <f t="shared" si="209"/>
        <v>2020</v>
      </c>
      <c r="Q2172" s="25">
        <v>49</v>
      </c>
    </row>
    <row r="2173" spans="13:17" x14ac:dyDescent="0.25">
      <c r="M2173" s="38">
        <f t="shared" si="212"/>
        <v>44167</v>
      </c>
      <c r="N2173" s="25">
        <f t="shared" si="211"/>
        <v>0</v>
      </c>
      <c r="O2173" s="25">
        <f t="shared" si="210"/>
        <v>3</v>
      </c>
      <c r="P2173" s="25">
        <f t="shared" si="209"/>
        <v>2020</v>
      </c>
      <c r="Q2173" s="25">
        <v>49</v>
      </c>
    </row>
    <row r="2174" spans="13:17" x14ac:dyDescent="0.25">
      <c r="M2174" s="38">
        <f t="shared" si="212"/>
        <v>44168</v>
      </c>
      <c r="N2174" s="25">
        <f t="shared" si="211"/>
        <v>0</v>
      </c>
      <c r="O2174" s="25">
        <f t="shared" si="210"/>
        <v>4</v>
      </c>
      <c r="P2174" s="25">
        <f t="shared" si="209"/>
        <v>2020</v>
      </c>
      <c r="Q2174" s="25">
        <v>49</v>
      </c>
    </row>
    <row r="2175" spans="13:17" x14ac:dyDescent="0.25">
      <c r="M2175" s="38">
        <f t="shared" si="212"/>
        <v>44169</v>
      </c>
      <c r="N2175" s="25">
        <f t="shared" si="211"/>
        <v>0</v>
      </c>
      <c r="O2175" s="25">
        <f t="shared" si="210"/>
        <v>5</v>
      </c>
      <c r="P2175" s="25">
        <f t="shared" si="209"/>
        <v>2020</v>
      </c>
      <c r="Q2175" s="25">
        <v>49</v>
      </c>
    </row>
    <row r="2176" spans="13:17" x14ac:dyDescent="0.25">
      <c r="M2176" s="38">
        <f t="shared" si="212"/>
        <v>44170</v>
      </c>
      <c r="N2176" s="25">
        <f t="shared" si="211"/>
        <v>0</v>
      </c>
      <c r="O2176" s="25">
        <f t="shared" si="210"/>
        <v>6</v>
      </c>
      <c r="P2176" s="25">
        <f t="shared" si="209"/>
        <v>2020</v>
      </c>
      <c r="Q2176" s="25">
        <v>49</v>
      </c>
    </row>
    <row r="2177" spans="13:17" x14ac:dyDescent="0.25">
      <c r="M2177" s="38">
        <f t="shared" si="212"/>
        <v>44171</v>
      </c>
      <c r="N2177" s="25">
        <f t="shared" si="211"/>
        <v>0</v>
      </c>
      <c r="O2177" s="25">
        <f t="shared" si="210"/>
        <v>7</v>
      </c>
      <c r="P2177" s="25">
        <f t="shared" si="209"/>
        <v>2020</v>
      </c>
      <c r="Q2177" s="25">
        <v>49</v>
      </c>
    </row>
    <row r="2178" spans="13:17" x14ac:dyDescent="0.25">
      <c r="M2178" s="38">
        <f t="shared" si="212"/>
        <v>44172</v>
      </c>
      <c r="N2178" s="25">
        <f t="shared" si="211"/>
        <v>0</v>
      </c>
      <c r="O2178" s="25">
        <f t="shared" si="210"/>
        <v>1</v>
      </c>
      <c r="P2178" s="25">
        <f t="shared" si="209"/>
        <v>2020</v>
      </c>
      <c r="Q2178" s="25">
        <v>50</v>
      </c>
    </row>
    <row r="2179" spans="13:17" x14ac:dyDescent="0.25">
      <c r="M2179" s="38">
        <f t="shared" si="212"/>
        <v>44173</v>
      </c>
      <c r="N2179" s="25">
        <f t="shared" si="211"/>
        <v>0</v>
      </c>
      <c r="O2179" s="25">
        <f t="shared" si="210"/>
        <v>2</v>
      </c>
      <c r="P2179" s="25">
        <f t="shared" si="209"/>
        <v>2020</v>
      </c>
      <c r="Q2179" s="25">
        <v>50</v>
      </c>
    </row>
    <row r="2180" spans="13:17" x14ac:dyDescent="0.25">
      <c r="M2180" s="38">
        <f t="shared" si="212"/>
        <v>44174</v>
      </c>
      <c r="N2180" s="25">
        <f t="shared" si="211"/>
        <v>0</v>
      </c>
      <c r="O2180" s="25">
        <f t="shared" si="210"/>
        <v>3</v>
      </c>
      <c r="P2180" s="25">
        <f t="shared" si="209"/>
        <v>2020</v>
      </c>
      <c r="Q2180" s="25">
        <v>50</v>
      </c>
    </row>
    <row r="2181" spans="13:17" x14ac:dyDescent="0.25">
      <c r="M2181" s="38">
        <f t="shared" si="212"/>
        <v>44175</v>
      </c>
      <c r="N2181" s="25">
        <f t="shared" si="211"/>
        <v>0</v>
      </c>
      <c r="O2181" s="25">
        <f t="shared" si="210"/>
        <v>4</v>
      </c>
      <c r="P2181" s="25">
        <f t="shared" si="209"/>
        <v>2020</v>
      </c>
      <c r="Q2181" s="25">
        <v>50</v>
      </c>
    </row>
    <row r="2182" spans="13:17" x14ac:dyDescent="0.25">
      <c r="M2182" s="38">
        <f t="shared" si="212"/>
        <v>44176</v>
      </c>
      <c r="N2182" s="25">
        <f t="shared" si="211"/>
        <v>0</v>
      </c>
      <c r="O2182" s="25">
        <f t="shared" si="210"/>
        <v>5</v>
      </c>
      <c r="P2182" s="25">
        <f t="shared" si="209"/>
        <v>2020</v>
      </c>
      <c r="Q2182" s="25">
        <v>50</v>
      </c>
    </row>
    <row r="2183" spans="13:17" x14ac:dyDescent="0.25">
      <c r="M2183" s="38">
        <f t="shared" si="212"/>
        <v>44177</v>
      </c>
      <c r="N2183" s="25">
        <f t="shared" si="211"/>
        <v>0</v>
      </c>
      <c r="O2183" s="25">
        <f t="shared" si="210"/>
        <v>6</v>
      </c>
      <c r="P2183" s="25">
        <f t="shared" si="209"/>
        <v>2020</v>
      </c>
      <c r="Q2183" s="25">
        <v>50</v>
      </c>
    </row>
    <row r="2184" spans="13:17" x14ac:dyDescent="0.25">
      <c r="M2184" s="38">
        <f t="shared" si="212"/>
        <v>44178</v>
      </c>
      <c r="N2184" s="25">
        <f t="shared" si="211"/>
        <v>0</v>
      </c>
      <c r="O2184" s="25">
        <f t="shared" si="210"/>
        <v>7</v>
      </c>
      <c r="P2184" s="25">
        <f t="shared" si="209"/>
        <v>2020</v>
      </c>
      <c r="Q2184" s="25">
        <v>50</v>
      </c>
    </row>
    <row r="2185" spans="13:17" x14ac:dyDescent="0.25">
      <c r="M2185" s="38">
        <f t="shared" si="212"/>
        <v>44179</v>
      </c>
      <c r="N2185" s="25">
        <f t="shared" si="211"/>
        <v>0</v>
      </c>
      <c r="O2185" s="25">
        <f t="shared" si="210"/>
        <v>1</v>
      </c>
      <c r="P2185" s="25">
        <f t="shared" ref="P2185:P2205" si="213">IF(O2185=1,YEAR($M2188),P2184)</f>
        <v>2020</v>
      </c>
      <c r="Q2185" s="25">
        <v>51</v>
      </c>
    </row>
    <row r="2186" spans="13:17" x14ac:dyDescent="0.25">
      <c r="M2186" s="38">
        <f t="shared" si="212"/>
        <v>44180</v>
      </c>
      <c r="N2186" s="25">
        <f t="shared" si="211"/>
        <v>0</v>
      </c>
      <c r="O2186" s="25">
        <f t="shared" ref="O2186:O2205" si="214">MOD(O2185,7)+1</f>
        <v>2</v>
      </c>
      <c r="P2186" s="25">
        <f t="shared" si="213"/>
        <v>2020</v>
      </c>
      <c r="Q2186" s="25">
        <v>51</v>
      </c>
    </row>
    <row r="2187" spans="13:17" x14ac:dyDescent="0.25">
      <c r="M2187" s="38">
        <f t="shared" si="212"/>
        <v>44181</v>
      </c>
      <c r="N2187" s="25">
        <f t="shared" ref="N2187:N2205" si="215">VLOOKUP(DATE(2020,MONTH($M2187),DAY($M2187)),$A$8:$K$374,YEAR($M2187)-2010,FALSE)</f>
        <v>0</v>
      </c>
      <c r="O2187" s="25">
        <f t="shared" si="214"/>
        <v>3</v>
      </c>
      <c r="P2187" s="25">
        <f t="shared" si="213"/>
        <v>2020</v>
      </c>
      <c r="Q2187" s="25">
        <v>51</v>
      </c>
    </row>
    <row r="2188" spans="13:17" x14ac:dyDescent="0.25">
      <c r="M2188" s="38">
        <f t="shared" si="212"/>
        <v>44182</v>
      </c>
      <c r="N2188" s="25">
        <f t="shared" si="215"/>
        <v>0</v>
      </c>
      <c r="O2188" s="25">
        <f t="shared" si="214"/>
        <v>4</v>
      </c>
      <c r="P2188" s="25">
        <f t="shared" si="213"/>
        <v>2020</v>
      </c>
      <c r="Q2188" s="25">
        <v>51</v>
      </c>
    </row>
    <row r="2189" spans="13:17" x14ac:dyDescent="0.25">
      <c r="M2189" s="38">
        <f t="shared" ref="M2189:M2205" si="216">M2188+1</f>
        <v>44183</v>
      </c>
      <c r="N2189" s="25">
        <f t="shared" si="215"/>
        <v>0</v>
      </c>
      <c r="O2189" s="25">
        <f t="shared" si="214"/>
        <v>5</v>
      </c>
      <c r="P2189" s="25">
        <f t="shared" si="213"/>
        <v>2020</v>
      </c>
      <c r="Q2189" s="25">
        <v>51</v>
      </c>
    </row>
    <row r="2190" spans="13:17" x14ac:dyDescent="0.25">
      <c r="M2190" s="38">
        <f t="shared" si="216"/>
        <v>44184</v>
      </c>
      <c r="N2190" s="25">
        <f t="shared" si="215"/>
        <v>0</v>
      </c>
      <c r="O2190" s="25">
        <f t="shared" si="214"/>
        <v>6</v>
      </c>
      <c r="P2190" s="25">
        <f t="shared" si="213"/>
        <v>2020</v>
      </c>
      <c r="Q2190" s="25">
        <v>51</v>
      </c>
    </row>
    <row r="2191" spans="13:17" x14ac:dyDescent="0.25">
      <c r="M2191" s="38">
        <f t="shared" si="216"/>
        <v>44185</v>
      </c>
      <c r="N2191" s="25">
        <f t="shared" si="215"/>
        <v>0</v>
      </c>
      <c r="O2191" s="25">
        <f t="shared" si="214"/>
        <v>7</v>
      </c>
      <c r="P2191" s="25">
        <f t="shared" si="213"/>
        <v>2020</v>
      </c>
      <c r="Q2191" s="25">
        <v>51</v>
      </c>
    </row>
    <row r="2192" spans="13:17" x14ac:dyDescent="0.25">
      <c r="M2192" s="38">
        <f t="shared" si="216"/>
        <v>44186</v>
      </c>
      <c r="N2192" s="25">
        <f t="shared" si="215"/>
        <v>0</v>
      </c>
      <c r="O2192" s="25">
        <f t="shared" si="214"/>
        <v>1</v>
      </c>
      <c r="P2192" s="25">
        <f t="shared" si="213"/>
        <v>2020</v>
      </c>
      <c r="Q2192" s="25">
        <v>52</v>
      </c>
    </row>
    <row r="2193" spans="13:17" x14ac:dyDescent="0.25">
      <c r="M2193" s="38">
        <f t="shared" si="216"/>
        <v>44187</v>
      </c>
      <c r="N2193" s="25">
        <f t="shared" si="215"/>
        <v>0</v>
      </c>
      <c r="O2193" s="25">
        <f t="shared" si="214"/>
        <v>2</v>
      </c>
      <c r="P2193" s="25">
        <f t="shared" si="213"/>
        <v>2020</v>
      </c>
      <c r="Q2193" s="25">
        <v>52</v>
      </c>
    </row>
    <row r="2194" spans="13:17" x14ac:dyDescent="0.25">
      <c r="M2194" s="38">
        <f t="shared" si="216"/>
        <v>44188</v>
      </c>
      <c r="N2194" s="25">
        <f t="shared" si="215"/>
        <v>0</v>
      </c>
      <c r="O2194" s="25">
        <f t="shared" si="214"/>
        <v>3</v>
      </c>
      <c r="P2194" s="25">
        <f t="shared" si="213"/>
        <v>2020</v>
      </c>
      <c r="Q2194" s="25">
        <v>52</v>
      </c>
    </row>
    <row r="2195" spans="13:17" x14ac:dyDescent="0.25">
      <c r="M2195" s="38">
        <f t="shared" si="216"/>
        <v>44189</v>
      </c>
      <c r="N2195" s="25">
        <f t="shared" si="215"/>
        <v>0</v>
      </c>
      <c r="O2195" s="25">
        <f t="shared" si="214"/>
        <v>4</v>
      </c>
      <c r="P2195" s="25">
        <f t="shared" si="213"/>
        <v>2020</v>
      </c>
      <c r="Q2195" s="25">
        <v>52</v>
      </c>
    </row>
    <row r="2196" spans="13:17" x14ac:dyDescent="0.25">
      <c r="M2196" s="38">
        <f t="shared" si="216"/>
        <v>44190</v>
      </c>
      <c r="N2196" s="25">
        <f t="shared" si="215"/>
        <v>0</v>
      </c>
      <c r="O2196" s="25">
        <f t="shared" si="214"/>
        <v>5</v>
      </c>
      <c r="P2196" s="25">
        <f t="shared" si="213"/>
        <v>2020</v>
      </c>
      <c r="Q2196" s="25">
        <v>52</v>
      </c>
    </row>
    <row r="2197" spans="13:17" x14ac:dyDescent="0.25">
      <c r="M2197" s="38">
        <f t="shared" si="216"/>
        <v>44191</v>
      </c>
      <c r="N2197" s="25">
        <f t="shared" si="215"/>
        <v>0</v>
      </c>
      <c r="O2197" s="25">
        <f t="shared" si="214"/>
        <v>6</v>
      </c>
      <c r="P2197" s="25">
        <f t="shared" si="213"/>
        <v>2020</v>
      </c>
      <c r="Q2197" s="25">
        <v>52</v>
      </c>
    </row>
    <row r="2198" spans="13:17" x14ac:dyDescent="0.25">
      <c r="M2198" s="38">
        <f t="shared" si="216"/>
        <v>44192</v>
      </c>
      <c r="N2198" s="25">
        <f t="shared" si="215"/>
        <v>0</v>
      </c>
      <c r="O2198" s="25">
        <f t="shared" si="214"/>
        <v>7</v>
      </c>
      <c r="P2198" s="25">
        <f t="shared" si="213"/>
        <v>2020</v>
      </c>
      <c r="Q2198" s="25">
        <v>52</v>
      </c>
    </row>
    <row r="2199" spans="13:17" x14ac:dyDescent="0.25">
      <c r="M2199" s="38">
        <f t="shared" si="216"/>
        <v>44193</v>
      </c>
      <c r="N2199" s="25">
        <f t="shared" si="215"/>
        <v>0</v>
      </c>
      <c r="O2199" s="25">
        <f t="shared" si="214"/>
        <v>1</v>
      </c>
      <c r="P2199" s="25">
        <f t="shared" si="213"/>
        <v>2020</v>
      </c>
      <c r="Q2199" s="25">
        <v>53</v>
      </c>
    </row>
    <row r="2200" spans="13:17" x14ac:dyDescent="0.25">
      <c r="M2200" s="38">
        <f t="shared" si="216"/>
        <v>44194</v>
      </c>
      <c r="N2200" s="25">
        <f t="shared" si="215"/>
        <v>0</v>
      </c>
      <c r="O2200" s="25">
        <f t="shared" si="214"/>
        <v>2</v>
      </c>
      <c r="P2200" s="25">
        <f t="shared" si="213"/>
        <v>2020</v>
      </c>
      <c r="Q2200" s="25">
        <v>53</v>
      </c>
    </row>
    <row r="2201" spans="13:17" x14ac:dyDescent="0.25">
      <c r="M2201" s="38">
        <f t="shared" si="216"/>
        <v>44195</v>
      </c>
      <c r="N2201" s="25">
        <f t="shared" si="215"/>
        <v>0</v>
      </c>
      <c r="O2201" s="25">
        <f t="shared" si="214"/>
        <v>3</v>
      </c>
      <c r="P2201" s="25">
        <f t="shared" si="213"/>
        <v>2020</v>
      </c>
      <c r="Q2201" s="25">
        <v>53</v>
      </c>
    </row>
    <row r="2202" spans="13:17" x14ac:dyDescent="0.25">
      <c r="M2202" s="38">
        <f t="shared" si="216"/>
        <v>44196</v>
      </c>
      <c r="N2202" s="25">
        <f t="shared" si="215"/>
        <v>0</v>
      </c>
      <c r="O2202" s="25">
        <f t="shared" si="214"/>
        <v>4</v>
      </c>
      <c r="P2202" s="25">
        <f t="shared" si="213"/>
        <v>2020</v>
      </c>
      <c r="Q2202" s="25">
        <v>53</v>
      </c>
    </row>
    <row r="2203" spans="13:17" x14ac:dyDescent="0.25">
      <c r="M2203" s="38">
        <f t="shared" si="216"/>
        <v>44197</v>
      </c>
      <c r="N2203" s="25">
        <f t="shared" si="215"/>
        <v>0</v>
      </c>
      <c r="O2203" s="25">
        <f t="shared" si="214"/>
        <v>5</v>
      </c>
      <c r="P2203" s="25">
        <f t="shared" si="213"/>
        <v>2020</v>
      </c>
      <c r="Q2203" s="25">
        <v>53</v>
      </c>
    </row>
    <row r="2204" spans="13:17" x14ac:dyDescent="0.25">
      <c r="M2204" s="38">
        <f t="shared" si="216"/>
        <v>44198</v>
      </c>
      <c r="N2204" s="25">
        <f t="shared" si="215"/>
        <v>0</v>
      </c>
      <c r="O2204" s="25">
        <f t="shared" si="214"/>
        <v>6</v>
      </c>
      <c r="P2204" s="25">
        <f t="shared" si="213"/>
        <v>2020</v>
      </c>
      <c r="Q2204" s="25">
        <v>53</v>
      </c>
    </row>
    <row r="2205" spans="13:17" x14ac:dyDescent="0.25">
      <c r="M2205" s="38">
        <f t="shared" si="216"/>
        <v>44199</v>
      </c>
      <c r="N2205" s="25">
        <f t="shared" si="215"/>
        <v>0</v>
      </c>
      <c r="O2205" s="25">
        <f t="shared" si="214"/>
        <v>7</v>
      </c>
      <c r="P2205" s="25">
        <f t="shared" si="213"/>
        <v>2020</v>
      </c>
      <c r="Q2205" s="25">
        <v>53</v>
      </c>
    </row>
    <row r="2206" spans="13:17" x14ac:dyDescent="0.25">
      <c r="M2206" s="38"/>
    </row>
    <row r="2207" spans="13:17" x14ac:dyDescent="0.25">
      <c r="M2207" s="38"/>
    </row>
    <row r="2208" spans="13:17" x14ac:dyDescent="0.25">
      <c r="M2208" s="38"/>
    </row>
    <row r="2209" spans="13:13" x14ac:dyDescent="0.25">
      <c r="M2209" s="38"/>
    </row>
    <row r="2210" spans="13:13" x14ac:dyDescent="0.25">
      <c r="M2210" s="38"/>
    </row>
    <row r="2211" spans="13:13" x14ac:dyDescent="0.25">
      <c r="M2211" s="38"/>
    </row>
    <row r="2212" spans="13:13" x14ac:dyDescent="0.25">
      <c r="M2212" s="38"/>
    </row>
    <row r="2213" spans="13:13" x14ac:dyDescent="0.25">
      <c r="M2213" s="38"/>
    </row>
    <row r="2214" spans="13:13" x14ac:dyDescent="0.25">
      <c r="M2214" s="38"/>
    </row>
    <row r="2215" spans="13:13" x14ac:dyDescent="0.25">
      <c r="M2215" s="38"/>
    </row>
    <row r="2216" spans="13:13" x14ac:dyDescent="0.25">
      <c r="M2216" s="38"/>
    </row>
    <row r="2217" spans="13:13" x14ac:dyDescent="0.25">
      <c r="M2217" s="38"/>
    </row>
    <row r="2218" spans="13:13" x14ac:dyDescent="0.25">
      <c r="M2218" s="38"/>
    </row>
    <row r="2219" spans="13:13" x14ac:dyDescent="0.25">
      <c r="M2219" s="38"/>
    </row>
    <row r="2220" spans="13:13" x14ac:dyDescent="0.25">
      <c r="M2220" s="38"/>
    </row>
    <row r="2221" spans="13:13" x14ac:dyDescent="0.25">
      <c r="M2221" s="38"/>
    </row>
    <row r="2222" spans="13:13" x14ac:dyDescent="0.25">
      <c r="M2222" s="38"/>
    </row>
    <row r="2223" spans="13:13" x14ac:dyDescent="0.25">
      <c r="M2223" s="38"/>
    </row>
    <row r="2224" spans="13:13" x14ac:dyDescent="0.25">
      <c r="M2224" s="38"/>
    </row>
    <row r="2225" spans="13:13" x14ac:dyDescent="0.25">
      <c r="M2225" s="38"/>
    </row>
    <row r="2226" spans="13:13" x14ac:dyDescent="0.25">
      <c r="M2226" s="38"/>
    </row>
    <row r="2227" spans="13:13" x14ac:dyDescent="0.25">
      <c r="M2227" s="38"/>
    </row>
    <row r="2228" spans="13:13" x14ac:dyDescent="0.25">
      <c r="M2228" s="38"/>
    </row>
    <row r="2229" spans="13:13" x14ac:dyDescent="0.25">
      <c r="M2229" s="38"/>
    </row>
    <row r="2230" spans="13:13" x14ac:dyDescent="0.25">
      <c r="M2230" s="38"/>
    </row>
    <row r="2231" spans="13:13" x14ac:dyDescent="0.25">
      <c r="M2231" s="38"/>
    </row>
    <row r="2232" spans="13:13" x14ac:dyDescent="0.25">
      <c r="M2232" s="38"/>
    </row>
    <row r="2233" spans="13:13" x14ac:dyDescent="0.25">
      <c r="M2233" s="38"/>
    </row>
    <row r="2234" spans="13:13" x14ac:dyDescent="0.25">
      <c r="M2234" s="38"/>
    </row>
    <row r="2235" spans="13:13" x14ac:dyDescent="0.25">
      <c r="M2235" s="38"/>
    </row>
    <row r="2236" spans="13:13" x14ac:dyDescent="0.25">
      <c r="M2236" s="38"/>
    </row>
    <row r="2237" spans="13:13" x14ac:dyDescent="0.25">
      <c r="M2237" s="38"/>
    </row>
    <row r="2238" spans="13:13" x14ac:dyDescent="0.25">
      <c r="M2238" s="38"/>
    </row>
    <row r="2239" spans="13:13" x14ac:dyDescent="0.25">
      <c r="M2239" s="38"/>
    </row>
    <row r="2240" spans="13:13" x14ac:dyDescent="0.25">
      <c r="M2240" s="38"/>
    </row>
    <row r="2241" spans="13:13" x14ac:dyDescent="0.25">
      <c r="M2241" s="38"/>
    </row>
    <row r="2242" spans="13:13" x14ac:dyDescent="0.25">
      <c r="M2242" s="38"/>
    </row>
    <row r="2243" spans="13:13" x14ac:dyDescent="0.25">
      <c r="M2243" s="38"/>
    </row>
    <row r="2244" spans="13:13" x14ac:dyDescent="0.25">
      <c r="M2244" s="38"/>
    </row>
    <row r="2245" spans="13:13" x14ac:dyDescent="0.25">
      <c r="M2245" s="38"/>
    </row>
    <row r="2246" spans="13:13" x14ac:dyDescent="0.25">
      <c r="M2246" s="38"/>
    </row>
    <row r="2247" spans="13:13" x14ac:dyDescent="0.25">
      <c r="M2247" s="38"/>
    </row>
    <row r="2248" spans="13:13" x14ac:dyDescent="0.25">
      <c r="M2248" s="38"/>
    </row>
    <row r="2249" spans="13:13" x14ac:dyDescent="0.25">
      <c r="M2249" s="38"/>
    </row>
    <row r="2250" spans="13:13" x14ac:dyDescent="0.25">
      <c r="M2250" s="38"/>
    </row>
    <row r="2251" spans="13:13" x14ac:dyDescent="0.25">
      <c r="M2251" s="38"/>
    </row>
    <row r="2252" spans="13:13" x14ac:dyDescent="0.25">
      <c r="M2252" s="38"/>
    </row>
    <row r="2253" spans="13:13" x14ac:dyDescent="0.25">
      <c r="M2253" s="38"/>
    </row>
    <row r="2254" spans="13:13" x14ac:dyDescent="0.25">
      <c r="M2254" s="38"/>
    </row>
    <row r="2255" spans="13:13" x14ac:dyDescent="0.25">
      <c r="M2255" s="38"/>
    </row>
    <row r="2256" spans="13:13" x14ac:dyDescent="0.25">
      <c r="M2256" s="38"/>
    </row>
    <row r="2257" spans="13:13" x14ac:dyDescent="0.25">
      <c r="M2257" s="38"/>
    </row>
    <row r="2258" spans="13:13" x14ac:dyDescent="0.25">
      <c r="M2258" s="38"/>
    </row>
    <row r="2259" spans="13:13" x14ac:dyDescent="0.25">
      <c r="M2259" s="38"/>
    </row>
    <row r="2260" spans="13:13" x14ac:dyDescent="0.25">
      <c r="M2260" s="38"/>
    </row>
    <row r="2261" spans="13:13" x14ac:dyDescent="0.25">
      <c r="M2261" s="38"/>
    </row>
    <row r="2262" spans="13:13" x14ac:dyDescent="0.25">
      <c r="M2262" s="38"/>
    </row>
    <row r="2263" spans="13:13" x14ac:dyDescent="0.25">
      <c r="M2263" s="38"/>
    </row>
    <row r="2264" spans="13:13" x14ac:dyDescent="0.25">
      <c r="M2264" s="38"/>
    </row>
    <row r="2265" spans="13:13" x14ac:dyDescent="0.25">
      <c r="M2265" s="38"/>
    </row>
    <row r="2266" spans="13:13" x14ac:dyDescent="0.25">
      <c r="M2266" s="38"/>
    </row>
    <row r="2267" spans="13:13" x14ac:dyDescent="0.25">
      <c r="M2267" s="38"/>
    </row>
    <row r="2268" spans="13:13" x14ac:dyDescent="0.25">
      <c r="M2268" s="38"/>
    </row>
    <row r="2269" spans="13:13" x14ac:dyDescent="0.25">
      <c r="M2269" s="38"/>
    </row>
    <row r="2270" spans="13:13" x14ac:dyDescent="0.25">
      <c r="M2270" s="38"/>
    </row>
    <row r="2271" spans="13:13" x14ac:dyDescent="0.25">
      <c r="M2271" s="38"/>
    </row>
    <row r="2272" spans="13:13" x14ac:dyDescent="0.25">
      <c r="M2272" s="38"/>
    </row>
    <row r="2273" spans="13:13" x14ac:dyDescent="0.25">
      <c r="M2273" s="38"/>
    </row>
    <row r="2274" spans="13:13" x14ac:dyDescent="0.25">
      <c r="M2274" s="38"/>
    </row>
    <row r="2275" spans="13:13" x14ac:dyDescent="0.25">
      <c r="M2275" s="38"/>
    </row>
    <row r="2276" spans="13:13" x14ac:dyDescent="0.25">
      <c r="M2276" s="38"/>
    </row>
    <row r="2277" spans="13:13" x14ac:dyDescent="0.25">
      <c r="M2277" s="38"/>
    </row>
    <row r="2278" spans="13:13" x14ac:dyDescent="0.25">
      <c r="M2278" s="38"/>
    </row>
    <row r="2279" spans="13:13" x14ac:dyDescent="0.25">
      <c r="M2279" s="38"/>
    </row>
    <row r="2280" spans="13:13" x14ac:dyDescent="0.25">
      <c r="M2280" s="38"/>
    </row>
    <row r="2281" spans="13:13" x14ac:dyDescent="0.25">
      <c r="M2281" s="38"/>
    </row>
    <row r="2282" spans="13:13" x14ac:dyDescent="0.25">
      <c r="M2282" s="38"/>
    </row>
    <row r="2283" spans="13:13" x14ac:dyDescent="0.25">
      <c r="M2283" s="38"/>
    </row>
    <row r="2284" spans="13:13" x14ac:dyDescent="0.25">
      <c r="M2284" s="38"/>
    </row>
    <row r="2285" spans="13:13" x14ac:dyDescent="0.25">
      <c r="M2285" s="38"/>
    </row>
    <row r="2286" spans="13:13" x14ac:dyDescent="0.25">
      <c r="M2286" s="38"/>
    </row>
    <row r="2287" spans="13:13" x14ac:dyDescent="0.25">
      <c r="M2287" s="38"/>
    </row>
    <row r="2288" spans="13:13" x14ac:dyDescent="0.25">
      <c r="M2288" s="38"/>
    </row>
    <row r="2289" spans="13:13" x14ac:dyDescent="0.25">
      <c r="M2289" s="38"/>
    </row>
    <row r="2290" spans="13:13" x14ac:dyDescent="0.25">
      <c r="M2290" s="38"/>
    </row>
    <row r="2291" spans="13:13" x14ac:dyDescent="0.25">
      <c r="M2291" s="38"/>
    </row>
    <row r="2292" spans="13:13" x14ac:dyDescent="0.25">
      <c r="M2292" s="38"/>
    </row>
    <row r="2293" spans="13:13" x14ac:dyDescent="0.25">
      <c r="M2293" s="38"/>
    </row>
    <row r="2294" spans="13:13" x14ac:dyDescent="0.25">
      <c r="M2294" s="38"/>
    </row>
    <row r="2295" spans="13:13" x14ac:dyDescent="0.25">
      <c r="M2295" s="38"/>
    </row>
    <row r="2296" spans="13:13" x14ac:dyDescent="0.25">
      <c r="M2296" s="38"/>
    </row>
    <row r="2297" spans="13:13" x14ac:dyDescent="0.25">
      <c r="M2297" s="38"/>
    </row>
    <row r="2298" spans="13:13" x14ac:dyDescent="0.25">
      <c r="M2298" s="38"/>
    </row>
    <row r="2299" spans="13:13" x14ac:dyDescent="0.25">
      <c r="M2299" s="38"/>
    </row>
    <row r="2300" spans="13:13" x14ac:dyDescent="0.25">
      <c r="M2300" s="38"/>
    </row>
    <row r="2301" spans="13:13" x14ac:dyDescent="0.25">
      <c r="M2301" s="38"/>
    </row>
    <row r="2302" spans="13:13" x14ac:dyDescent="0.25">
      <c r="M2302" s="38"/>
    </row>
    <row r="2303" spans="13:13" x14ac:dyDescent="0.25">
      <c r="M2303" s="38"/>
    </row>
    <row r="2304" spans="13:13" x14ac:dyDescent="0.25">
      <c r="M2304" s="38"/>
    </row>
    <row r="2305" spans="13:13" x14ac:dyDescent="0.25">
      <c r="M2305" s="38"/>
    </row>
    <row r="2306" spans="13:13" x14ac:dyDescent="0.25">
      <c r="M2306" s="38"/>
    </row>
    <row r="2307" spans="13:13" x14ac:dyDescent="0.25">
      <c r="M2307" s="38"/>
    </row>
    <row r="2308" spans="13:13" x14ac:dyDescent="0.25">
      <c r="M2308" s="38"/>
    </row>
    <row r="2309" spans="13:13" x14ac:dyDescent="0.25">
      <c r="M2309" s="38"/>
    </row>
    <row r="2310" spans="13:13" x14ac:dyDescent="0.25">
      <c r="M2310" s="38"/>
    </row>
    <row r="2311" spans="13:13" x14ac:dyDescent="0.25">
      <c r="M2311" s="38"/>
    </row>
    <row r="2312" spans="13:13" x14ac:dyDescent="0.25">
      <c r="M2312" s="38"/>
    </row>
    <row r="2313" spans="13:13" x14ac:dyDescent="0.25">
      <c r="M2313" s="38"/>
    </row>
    <row r="2314" spans="13:13" x14ac:dyDescent="0.25">
      <c r="M2314" s="38"/>
    </row>
    <row r="2315" spans="13:13" x14ac:dyDescent="0.25">
      <c r="M2315" s="38"/>
    </row>
    <row r="2316" spans="13:13" x14ac:dyDescent="0.25">
      <c r="M2316" s="38"/>
    </row>
    <row r="2317" spans="13:13" x14ac:dyDescent="0.25">
      <c r="M2317" s="38"/>
    </row>
    <row r="2318" spans="13:13" x14ac:dyDescent="0.25">
      <c r="M2318" s="38"/>
    </row>
    <row r="2319" spans="13:13" x14ac:dyDescent="0.25">
      <c r="M2319" s="38"/>
    </row>
    <row r="2320" spans="13:13" x14ac:dyDescent="0.25">
      <c r="M2320" s="38"/>
    </row>
    <row r="2321" spans="13:13" x14ac:dyDescent="0.25">
      <c r="M2321" s="38"/>
    </row>
    <row r="2322" spans="13:13" x14ac:dyDescent="0.25">
      <c r="M2322" s="38"/>
    </row>
    <row r="2323" spans="13:13" x14ac:dyDescent="0.25">
      <c r="M2323" s="38"/>
    </row>
    <row r="2324" spans="13:13" x14ac:dyDescent="0.25">
      <c r="M2324" s="38"/>
    </row>
    <row r="2325" spans="13:13" x14ac:dyDescent="0.25">
      <c r="M2325" s="38"/>
    </row>
    <row r="2326" spans="13:13" x14ac:dyDescent="0.25">
      <c r="M2326" s="38"/>
    </row>
    <row r="2327" spans="13:13" x14ac:dyDescent="0.25">
      <c r="M2327" s="38"/>
    </row>
    <row r="2328" spans="13:13" x14ac:dyDescent="0.25">
      <c r="M2328" s="38"/>
    </row>
    <row r="2329" spans="13:13" x14ac:dyDescent="0.25">
      <c r="M2329" s="38"/>
    </row>
    <row r="2330" spans="13:13" x14ac:dyDescent="0.25">
      <c r="M2330" s="38"/>
    </row>
    <row r="2331" spans="13:13" x14ac:dyDescent="0.25">
      <c r="M2331" s="38"/>
    </row>
    <row r="2332" spans="13:13" x14ac:dyDescent="0.25">
      <c r="M2332" s="38"/>
    </row>
    <row r="2333" spans="13:13" x14ac:dyDescent="0.25">
      <c r="M2333" s="38"/>
    </row>
    <row r="2334" spans="13:13" x14ac:dyDescent="0.25">
      <c r="M2334" s="38"/>
    </row>
    <row r="2335" spans="13:13" x14ac:dyDescent="0.25">
      <c r="M2335" s="38"/>
    </row>
    <row r="2336" spans="13:13" x14ac:dyDescent="0.25">
      <c r="M2336" s="38"/>
    </row>
    <row r="2337" spans="13:13" x14ac:dyDescent="0.25">
      <c r="M2337" s="38"/>
    </row>
    <row r="2338" spans="13:13" x14ac:dyDescent="0.25">
      <c r="M2338" s="38"/>
    </row>
    <row r="2339" spans="13:13" x14ac:dyDescent="0.25">
      <c r="M2339" s="38"/>
    </row>
    <row r="2340" spans="13:13" x14ac:dyDescent="0.25">
      <c r="M2340" s="38"/>
    </row>
    <row r="2341" spans="13:13" x14ac:dyDescent="0.25">
      <c r="M2341" s="38"/>
    </row>
    <row r="2342" spans="13:13" x14ac:dyDescent="0.25">
      <c r="M2342" s="38"/>
    </row>
    <row r="2343" spans="13:13" x14ac:dyDescent="0.25">
      <c r="M2343" s="38"/>
    </row>
    <row r="2344" spans="13:13" x14ac:dyDescent="0.25">
      <c r="M2344" s="38"/>
    </row>
    <row r="2345" spans="13:13" x14ac:dyDescent="0.25">
      <c r="M2345" s="38"/>
    </row>
    <row r="2346" spans="13:13" x14ac:dyDescent="0.25">
      <c r="M2346" s="38"/>
    </row>
    <row r="2347" spans="13:13" x14ac:dyDescent="0.25">
      <c r="M2347" s="38"/>
    </row>
    <row r="2348" spans="13:13" x14ac:dyDescent="0.25">
      <c r="M2348" s="38"/>
    </row>
    <row r="2349" spans="13:13" x14ac:dyDescent="0.25">
      <c r="M2349" s="38"/>
    </row>
    <row r="2350" spans="13:13" x14ac:dyDescent="0.25">
      <c r="M2350" s="38"/>
    </row>
    <row r="2351" spans="13:13" x14ac:dyDescent="0.25">
      <c r="M2351" s="38"/>
    </row>
    <row r="2352" spans="13:13" x14ac:dyDescent="0.25">
      <c r="M2352" s="38"/>
    </row>
    <row r="2353" spans="13:13" x14ac:dyDescent="0.25">
      <c r="M2353" s="38"/>
    </row>
    <row r="2354" spans="13:13" x14ac:dyDescent="0.25">
      <c r="M2354" s="38"/>
    </row>
    <row r="2355" spans="13:13" x14ac:dyDescent="0.25">
      <c r="M2355" s="38"/>
    </row>
    <row r="2356" spans="13:13" x14ac:dyDescent="0.25">
      <c r="M2356" s="38"/>
    </row>
    <row r="2357" spans="13:13" x14ac:dyDescent="0.25">
      <c r="M2357" s="38"/>
    </row>
    <row r="2358" spans="13:13" x14ac:dyDescent="0.25">
      <c r="M2358" s="38"/>
    </row>
    <row r="2359" spans="13:13" x14ac:dyDescent="0.25">
      <c r="M2359" s="38"/>
    </row>
    <row r="2360" spans="13:13" x14ac:dyDescent="0.25">
      <c r="M2360" s="38"/>
    </row>
    <row r="2361" spans="13:13" x14ac:dyDescent="0.25">
      <c r="M2361" s="38"/>
    </row>
    <row r="2362" spans="13:13" x14ac:dyDescent="0.25">
      <c r="M2362" s="38"/>
    </row>
    <row r="2363" spans="13:13" x14ac:dyDescent="0.25">
      <c r="M2363" s="38"/>
    </row>
    <row r="2364" spans="13:13" x14ac:dyDescent="0.25">
      <c r="M2364" s="38"/>
    </row>
    <row r="2365" spans="13:13" x14ac:dyDescent="0.25">
      <c r="M2365" s="38"/>
    </row>
    <row r="2366" spans="13:13" x14ac:dyDescent="0.25">
      <c r="M2366" s="38"/>
    </row>
    <row r="2367" spans="13:13" x14ac:dyDescent="0.25">
      <c r="M2367" s="38"/>
    </row>
    <row r="2368" spans="13:13" x14ac:dyDescent="0.25">
      <c r="M2368" s="38"/>
    </row>
    <row r="2369" spans="13:13" x14ac:dyDescent="0.25">
      <c r="M2369" s="38"/>
    </row>
    <row r="2370" spans="13:13" x14ac:dyDescent="0.25">
      <c r="M2370" s="38"/>
    </row>
    <row r="2371" spans="13:13" x14ac:dyDescent="0.25">
      <c r="M2371" s="38"/>
    </row>
    <row r="2372" spans="13:13" x14ac:dyDescent="0.25">
      <c r="M2372" s="38"/>
    </row>
    <row r="2373" spans="13:13" x14ac:dyDescent="0.25">
      <c r="M2373" s="38"/>
    </row>
    <row r="2374" spans="13:13" x14ac:dyDescent="0.25">
      <c r="M2374" s="38"/>
    </row>
    <row r="2375" spans="13:13" x14ac:dyDescent="0.25">
      <c r="M2375" s="38"/>
    </row>
    <row r="2376" spans="13:13" x14ac:dyDescent="0.25">
      <c r="M2376" s="38"/>
    </row>
    <row r="2377" spans="13:13" x14ac:dyDescent="0.25">
      <c r="M2377" s="38"/>
    </row>
    <row r="2378" spans="13:13" x14ac:dyDescent="0.25">
      <c r="M2378" s="38"/>
    </row>
    <row r="2379" spans="13:13" x14ac:dyDescent="0.25">
      <c r="M2379" s="38"/>
    </row>
    <row r="2380" spans="13:13" x14ac:dyDescent="0.25">
      <c r="M2380" s="38"/>
    </row>
    <row r="2381" spans="13:13" x14ac:dyDescent="0.25">
      <c r="M2381" s="38"/>
    </row>
    <row r="2382" spans="13:13" x14ac:dyDescent="0.25">
      <c r="M2382" s="38"/>
    </row>
    <row r="2383" spans="13:13" x14ac:dyDescent="0.25">
      <c r="M2383" s="38"/>
    </row>
    <row r="2384" spans="13:13" x14ac:dyDescent="0.25">
      <c r="M2384" s="38"/>
    </row>
    <row r="2385" spans="13:13" x14ac:dyDescent="0.25">
      <c r="M2385" s="38"/>
    </row>
    <row r="2386" spans="13:13" x14ac:dyDescent="0.25">
      <c r="M2386" s="38"/>
    </row>
    <row r="2387" spans="13:13" x14ac:dyDescent="0.25">
      <c r="M2387" s="38"/>
    </row>
    <row r="2388" spans="13:13" x14ac:dyDescent="0.25">
      <c r="M2388" s="38"/>
    </row>
    <row r="2389" spans="13:13" x14ac:dyDescent="0.25">
      <c r="M2389" s="38"/>
    </row>
    <row r="2390" spans="13:13" x14ac:dyDescent="0.25">
      <c r="M2390" s="38"/>
    </row>
    <row r="2391" spans="13:13" x14ac:dyDescent="0.25">
      <c r="M2391" s="38"/>
    </row>
    <row r="2392" spans="13:13" x14ac:dyDescent="0.25">
      <c r="M2392" s="38"/>
    </row>
    <row r="2393" spans="13:13" x14ac:dyDescent="0.25">
      <c r="M2393" s="38"/>
    </row>
    <row r="2394" spans="13:13" x14ac:dyDescent="0.25">
      <c r="M2394" s="38"/>
    </row>
    <row r="2395" spans="13:13" x14ac:dyDescent="0.25">
      <c r="M2395" s="38"/>
    </row>
    <row r="2396" spans="13:13" x14ac:dyDescent="0.25">
      <c r="M2396" s="38"/>
    </row>
    <row r="2397" spans="13:13" x14ac:dyDescent="0.25">
      <c r="M2397" s="38"/>
    </row>
    <row r="2398" spans="13:13" x14ac:dyDescent="0.25">
      <c r="M2398" s="38"/>
    </row>
    <row r="2399" spans="13:13" x14ac:dyDescent="0.25">
      <c r="M2399" s="38"/>
    </row>
    <row r="2400" spans="13:13" x14ac:dyDescent="0.25">
      <c r="M2400" s="38"/>
    </row>
    <row r="2401" spans="13:13" x14ac:dyDescent="0.25">
      <c r="M2401" s="38"/>
    </row>
    <row r="2402" spans="13:13" x14ac:dyDescent="0.25">
      <c r="M2402" s="38"/>
    </row>
    <row r="2403" spans="13:13" x14ac:dyDescent="0.25">
      <c r="M2403" s="38"/>
    </row>
    <row r="2404" spans="13:13" x14ac:dyDescent="0.25">
      <c r="M2404" s="38"/>
    </row>
    <row r="2405" spans="13:13" x14ac:dyDescent="0.25">
      <c r="M2405" s="38"/>
    </row>
    <row r="2406" spans="13:13" x14ac:dyDescent="0.25">
      <c r="M2406" s="38"/>
    </row>
    <row r="2407" spans="13:13" x14ac:dyDescent="0.25">
      <c r="M2407" s="38"/>
    </row>
    <row r="2408" spans="13:13" x14ac:dyDescent="0.25">
      <c r="M2408" s="38"/>
    </row>
    <row r="2409" spans="13:13" x14ac:dyDescent="0.25">
      <c r="M2409" s="38"/>
    </row>
    <row r="2410" spans="13:13" x14ac:dyDescent="0.25">
      <c r="M2410" s="38"/>
    </row>
    <row r="2411" spans="13:13" x14ac:dyDescent="0.25">
      <c r="M2411" s="38"/>
    </row>
    <row r="2412" spans="13:13" x14ac:dyDescent="0.25">
      <c r="M2412" s="38"/>
    </row>
    <row r="2413" spans="13:13" x14ac:dyDescent="0.25">
      <c r="M2413" s="38"/>
    </row>
    <row r="2414" spans="13:13" x14ac:dyDescent="0.25">
      <c r="M2414" s="38"/>
    </row>
    <row r="2415" spans="13:13" x14ac:dyDescent="0.25">
      <c r="M2415" s="38"/>
    </row>
    <row r="2416" spans="13:13" x14ac:dyDescent="0.25">
      <c r="M2416" s="38"/>
    </row>
    <row r="2417" spans="13:13" x14ac:dyDescent="0.25">
      <c r="M2417" s="38"/>
    </row>
    <row r="2418" spans="13:13" x14ac:dyDescent="0.25">
      <c r="M2418" s="38"/>
    </row>
    <row r="2419" spans="13:13" x14ac:dyDescent="0.25">
      <c r="M2419" s="38"/>
    </row>
    <row r="2420" spans="13:13" x14ac:dyDescent="0.25">
      <c r="M2420" s="38"/>
    </row>
    <row r="2421" spans="13:13" x14ac:dyDescent="0.25">
      <c r="M2421" s="38"/>
    </row>
    <row r="2422" spans="13:13" x14ac:dyDescent="0.25">
      <c r="M2422" s="38"/>
    </row>
    <row r="2423" spans="13:13" x14ac:dyDescent="0.25">
      <c r="M2423" s="38"/>
    </row>
    <row r="2424" spans="13:13" x14ac:dyDescent="0.25">
      <c r="M2424" s="38"/>
    </row>
    <row r="2425" spans="13:13" x14ac:dyDescent="0.25">
      <c r="M2425" s="38"/>
    </row>
    <row r="2426" spans="13:13" x14ac:dyDescent="0.25">
      <c r="M2426" s="38"/>
    </row>
    <row r="2427" spans="13:13" x14ac:dyDescent="0.25">
      <c r="M2427" s="38"/>
    </row>
    <row r="2428" spans="13:13" x14ac:dyDescent="0.25">
      <c r="M2428" s="38"/>
    </row>
    <row r="2429" spans="13:13" x14ac:dyDescent="0.25">
      <c r="M2429" s="38"/>
    </row>
    <row r="2430" spans="13:13" x14ac:dyDescent="0.25">
      <c r="M2430" s="38"/>
    </row>
    <row r="2431" spans="13:13" x14ac:dyDescent="0.25">
      <c r="M2431" s="38"/>
    </row>
    <row r="2432" spans="13:13" x14ac:dyDescent="0.25">
      <c r="M2432" s="38"/>
    </row>
    <row r="2433" spans="13:13" x14ac:dyDescent="0.25">
      <c r="M2433" s="38"/>
    </row>
    <row r="2434" spans="13:13" x14ac:dyDescent="0.25">
      <c r="M2434" s="38"/>
    </row>
    <row r="2435" spans="13:13" x14ac:dyDescent="0.25">
      <c r="M2435" s="38"/>
    </row>
    <row r="2436" spans="13:13" x14ac:dyDescent="0.25">
      <c r="M2436" s="38"/>
    </row>
    <row r="2437" spans="13:13" x14ac:dyDescent="0.25">
      <c r="M2437" s="38"/>
    </row>
    <row r="2438" spans="13:13" x14ac:dyDescent="0.25">
      <c r="M2438" s="38"/>
    </row>
    <row r="2439" spans="13:13" x14ac:dyDescent="0.25">
      <c r="M2439" s="38"/>
    </row>
    <row r="2440" spans="13:13" x14ac:dyDescent="0.25">
      <c r="M2440" s="38"/>
    </row>
    <row r="2441" spans="13:13" x14ac:dyDescent="0.25">
      <c r="M2441" s="38"/>
    </row>
    <row r="2442" spans="13:13" x14ac:dyDescent="0.25">
      <c r="M2442" s="38"/>
    </row>
    <row r="2443" spans="13:13" x14ac:dyDescent="0.25">
      <c r="M2443" s="38"/>
    </row>
    <row r="2444" spans="13:13" x14ac:dyDescent="0.25">
      <c r="M2444" s="38"/>
    </row>
    <row r="2445" spans="13:13" x14ac:dyDescent="0.25">
      <c r="M2445" s="38"/>
    </row>
    <row r="2446" spans="13:13" x14ac:dyDescent="0.25">
      <c r="M2446" s="38"/>
    </row>
    <row r="2447" spans="13:13" x14ac:dyDescent="0.25">
      <c r="M2447" s="38"/>
    </row>
    <row r="2448" spans="13:13" x14ac:dyDescent="0.25">
      <c r="M2448" s="38"/>
    </row>
    <row r="2449" spans="13:13" x14ac:dyDescent="0.25">
      <c r="M2449" s="38"/>
    </row>
    <row r="2450" spans="13:13" x14ac:dyDescent="0.25">
      <c r="M2450" s="38"/>
    </row>
    <row r="2451" spans="13:13" x14ac:dyDescent="0.25">
      <c r="M2451" s="38"/>
    </row>
    <row r="2452" spans="13:13" x14ac:dyDescent="0.25">
      <c r="M2452" s="38"/>
    </row>
    <row r="2453" spans="13:13" x14ac:dyDescent="0.25">
      <c r="M2453" s="38"/>
    </row>
    <row r="2454" spans="13:13" x14ac:dyDescent="0.25">
      <c r="M2454" s="38"/>
    </row>
    <row r="2455" spans="13:13" x14ac:dyDescent="0.25">
      <c r="M2455" s="38"/>
    </row>
    <row r="2456" spans="13:13" x14ac:dyDescent="0.25">
      <c r="M2456" s="38"/>
    </row>
    <row r="2457" spans="13:13" x14ac:dyDescent="0.25">
      <c r="M2457" s="38"/>
    </row>
    <row r="2458" spans="13:13" x14ac:dyDescent="0.25">
      <c r="M2458" s="38"/>
    </row>
    <row r="2459" spans="13:13" x14ac:dyDescent="0.25">
      <c r="M2459" s="38"/>
    </row>
    <row r="2460" spans="13:13" x14ac:dyDescent="0.25">
      <c r="M2460" s="38"/>
    </row>
    <row r="2461" spans="13:13" x14ac:dyDescent="0.25">
      <c r="M2461" s="38"/>
    </row>
    <row r="2462" spans="13:13" x14ac:dyDescent="0.25">
      <c r="M2462" s="38"/>
    </row>
    <row r="2463" spans="13:13" x14ac:dyDescent="0.25">
      <c r="M2463" s="38"/>
    </row>
    <row r="2464" spans="13:13" x14ac:dyDescent="0.25">
      <c r="M2464" s="38"/>
    </row>
    <row r="2465" spans="13:13" x14ac:dyDescent="0.25">
      <c r="M2465" s="38"/>
    </row>
    <row r="2466" spans="13:13" x14ac:dyDescent="0.25">
      <c r="M2466" s="38"/>
    </row>
    <row r="2467" spans="13:13" x14ac:dyDescent="0.25">
      <c r="M2467" s="38"/>
    </row>
    <row r="2468" spans="13:13" x14ac:dyDescent="0.25">
      <c r="M2468" s="38"/>
    </row>
    <row r="2469" spans="13:13" x14ac:dyDescent="0.25">
      <c r="M2469" s="38"/>
    </row>
    <row r="2470" spans="13:13" x14ac:dyDescent="0.25">
      <c r="M2470" s="38"/>
    </row>
    <row r="2471" spans="13:13" x14ac:dyDescent="0.25">
      <c r="M2471" s="38"/>
    </row>
    <row r="2472" spans="13:13" x14ac:dyDescent="0.25">
      <c r="M2472" s="38"/>
    </row>
    <row r="2473" spans="13:13" x14ac:dyDescent="0.25">
      <c r="M2473" s="38"/>
    </row>
    <row r="2474" spans="13:13" x14ac:dyDescent="0.25">
      <c r="M2474" s="38"/>
    </row>
    <row r="2475" spans="13:13" x14ac:dyDescent="0.25">
      <c r="M2475" s="38"/>
    </row>
    <row r="2476" spans="13:13" x14ac:dyDescent="0.25">
      <c r="M2476" s="38"/>
    </row>
    <row r="2477" spans="13:13" x14ac:dyDescent="0.25">
      <c r="M2477" s="38"/>
    </row>
    <row r="2478" spans="13:13" x14ac:dyDescent="0.25">
      <c r="M2478" s="38"/>
    </row>
    <row r="2479" spans="13:13" x14ac:dyDescent="0.25">
      <c r="M2479" s="38"/>
    </row>
    <row r="2480" spans="13:13" x14ac:dyDescent="0.25">
      <c r="M2480" s="38"/>
    </row>
    <row r="2481" spans="13:13" x14ac:dyDescent="0.25">
      <c r="M2481" s="38"/>
    </row>
    <row r="2482" spans="13:13" x14ac:dyDescent="0.25">
      <c r="M2482" s="38"/>
    </row>
    <row r="2483" spans="13:13" x14ac:dyDescent="0.25">
      <c r="M2483" s="38"/>
    </row>
    <row r="2484" spans="13:13" x14ac:dyDescent="0.25">
      <c r="M2484" s="38"/>
    </row>
    <row r="2485" spans="13:13" x14ac:dyDescent="0.25">
      <c r="M2485" s="38"/>
    </row>
    <row r="2486" spans="13:13" x14ac:dyDescent="0.25">
      <c r="M2486" s="38"/>
    </row>
    <row r="2487" spans="13:13" x14ac:dyDescent="0.25">
      <c r="M2487" s="38"/>
    </row>
    <row r="2488" spans="13:13" x14ac:dyDescent="0.25">
      <c r="M2488" s="38"/>
    </row>
    <row r="2489" spans="13:13" x14ac:dyDescent="0.25">
      <c r="M2489" s="38"/>
    </row>
    <row r="2490" spans="13:13" x14ac:dyDescent="0.25">
      <c r="M2490" s="38"/>
    </row>
    <row r="2491" spans="13:13" x14ac:dyDescent="0.25">
      <c r="M2491" s="38"/>
    </row>
    <row r="2492" spans="13:13" x14ac:dyDescent="0.25">
      <c r="M2492" s="38"/>
    </row>
    <row r="2493" spans="13:13" x14ac:dyDescent="0.25">
      <c r="M2493" s="38"/>
    </row>
    <row r="2494" spans="13:13" x14ac:dyDescent="0.25">
      <c r="M2494" s="38"/>
    </row>
    <row r="2495" spans="13:13" x14ac:dyDescent="0.25">
      <c r="M2495" s="38"/>
    </row>
    <row r="2496" spans="13:13" x14ac:dyDescent="0.25">
      <c r="M2496" s="38"/>
    </row>
    <row r="2497" spans="13:13" x14ac:dyDescent="0.25">
      <c r="M2497" s="38"/>
    </row>
    <row r="2498" spans="13:13" x14ac:dyDescent="0.25">
      <c r="M2498" s="38"/>
    </row>
    <row r="2499" spans="13:13" x14ac:dyDescent="0.25">
      <c r="M2499" s="38"/>
    </row>
    <row r="2500" spans="13:13" x14ac:dyDescent="0.25">
      <c r="M2500" s="38"/>
    </row>
    <row r="2501" spans="13:13" x14ac:dyDescent="0.25">
      <c r="M2501" s="38"/>
    </row>
    <row r="2502" spans="13:13" x14ac:dyDescent="0.25">
      <c r="M2502" s="38"/>
    </row>
    <row r="2503" spans="13:13" x14ac:dyDescent="0.25">
      <c r="M2503" s="38"/>
    </row>
    <row r="2504" spans="13:13" x14ac:dyDescent="0.25">
      <c r="M2504" s="38"/>
    </row>
    <row r="2505" spans="13:13" x14ac:dyDescent="0.25">
      <c r="M2505" s="38"/>
    </row>
    <row r="2506" spans="13:13" x14ac:dyDescent="0.25">
      <c r="M2506" s="38"/>
    </row>
    <row r="2507" spans="13:13" x14ac:dyDescent="0.25">
      <c r="M2507" s="38"/>
    </row>
    <row r="2508" spans="13:13" x14ac:dyDescent="0.25">
      <c r="M2508" s="38"/>
    </row>
    <row r="2509" spans="13:13" x14ac:dyDescent="0.25">
      <c r="M2509" s="38"/>
    </row>
    <row r="2510" spans="13:13" x14ac:dyDescent="0.25">
      <c r="M2510" s="38"/>
    </row>
    <row r="2511" spans="13:13" x14ac:dyDescent="0.25">
      <c r="M2511" s="38"/>
    </row>
    <row r="2512" spans="13:13" x14ac:dyDescent="0.25">
      <c r="M2512" s="38"/>
    </row>
    <row r="2513" spans="13:13" x14ac:dyDescent="0.25">
      <c r="M2513" s="38"/>
    </row>
    <row r="2514" spans="13:13" x14ac:dyDescent="0.25">
      <c r="M2514" s="38"/>
    </row>
    <row r="2515" spans="13:13" x14ac:dyDescent="0.25">
      <c r="M2515" s="38"/>
    </row>
    <row r="2516" spans="13:13" x14ac:dyDescent="0.25">
      <c r="M2516" s="38"/>
    </row>
    <row r="2517" spans="13:13" x14ac:dyDescent="0.25">
      <c r="M2517" s="38"/>
    </row>
    <row r="2518" spans="13:13" x14ac:dyDescent="0.25">
      <c r="M2518" s="38"/>
    </row>
    <row r="2519" spans="13:13" x14ac:dyDescent="0.25">
      <c r="M2519" s="38"/>
    </row>
    <row r="2520" spans="13:13" x14ac:dyDescent="0.25">
      <c r="M2520" s="38"/>
    </row>
    <row r="2521" spans="13:13" x14ac:dyDescent="0.25">
      <c r="M2521" s="38"/>
    </row>
    <row r="2522" spans="13:13" x14ac:dyDescent="0.25">
      <c r="M2522" s="38"/>
    </row>
    <row r="2523" spans="13:13" x14ac:dyDescent="0.25">
      <c r="M2523" s="38"/>
    </row>
    <row r="2524" spans="13:13" x14ac:dyDescent="0.25">
      <c r="M2524" s="38"/>
    </row>
    <row r="2525" spans="13:13" x14ac:dyDescent="0.25">
      <c r="M2525" s="38"/>
    </row>
    <row r="2526" spans="13:13" x14ac:dyDescent="0.25">
      <c r="M2526" s="38"/>
    </row>
    <row r="2527" spans="13:13" x14ac:dyDescent="0.25">
      <c r="M2527" s="38"/>
    </row>
    <row r="2528" spans="13:13" x14ac:dyDescent="0.25">
      <c r="M2528" s="38"/>
    </row>
    <row r="2529" spans="13:13" x14ac:dyDescent="0.25">
      <c r="M2529" s="38"/>
    </row>
    <row r="2530" spans="13:13" x14ac:dyDescent="0.25">
      <c r="M2530" s="38"/>
    </row>
    <row r="2531" spans="13:13" x14ac:dyDescent="0.25">
      <c r="M2531" s="38"/>
    </row>
    <row r="2532" spans="13:13" x14ac:dyDescent="0.25">
      <c r="M2532" s="38"/>
    </row>
    <row r="2533" spans="13:13" x14ac:dyDescent="0.25">
      <c r="M2533" s="38"/>
    </row>
    <row r="2534" spans="13:13" x14ac:dyDescent="0.25">
      <c r="M2534" s="38"/>
    </row>
    <row r="2535" spans="13:13" x14ac:dyDescent="0.25">
      <c r="M2535" s="38"/>
    </row>
    <row r="2536" spans="13:13" x14ac:dyDescent="0.25">
      <c r="M2536" s="38"/>
    </row>
    <row r="2537" spans="13:13" x14ac:dyDescent="0.25">
      <c r="M2537" s="38"/>
    </row>
    <row r="2538" spans="13:13" x14ac:dyDescent="0.25">
      <c r="M2538" s="38"/>
    </row>
    <row r="2539" spans="13:13" x14ac:dyDescent="0.25">
      <c r="M2539" s="38"/>
    </row>
    <row r="2540" spans="13:13" x14ac:dyDescent="0.25">
      <c r="M2540" s="38"/>
    </row>
    <row r="2541" spans="13:13" x14ac:dyDescent="0.25">
      <c r="M2541" s="38"/>
    </row>
    <row r="2542" spans="13:13" x14ac:dyDescent="0.25">
      <c r="M2542" s="38"/>
    </row>
    <row r="2543" spans="13:13" x14ac:dyDescent="0.25">
      <c r="M2543" s="38"/>
    </row>
    <row r="2544" spans="13:13" x14ac:dyDescent="0.25">
      <c r="M2544" s="38"/>
    </row>
    <row r="2545" spans="13:13" x14ac:dyDescent="0.25">
      <c r="M2545" s="38"/>
    </row>
    <row r="2546" spans="13:13" x14ac:dyDescent="0.25">
      <c r="M2546" s="38"/>
    </row>
    <row r="2547" spans="13:13" x14ac:dyDescent="0.25">
      <c r="M2547" s="38"/>
    </row>
    <row r="2548" spans="13:13" x14ac:dyDescent="0.25">
      <c r="M2548" s="38"/>
    </row>
    <row r="2549" spans="13:13" x14ac:dyDescent="0.25">
      <c r="M2549" s="38"/>
    </row>
    <row r="2550" spans="13:13" x14ac:dyDescent="0.25">
      <c r="M2550" s="38"/>
    </row>
    <row r="2551" spans="13:13" x14ac:dyDescent="0.25">
      <c r="M2551" s="38"/>
    </row>
    <row r="2552" spans="13:13" x14ac:dyDescent="0.25">
      <c r="M2552" s="38"/>
    </row>
    <row r="2553" spans="13:13" x14ac:dyDescent="0.25">
      <c r="M2553" s="38"/>
    </row>
    <row r="2554" spans="13:13" x14ac:dyDescent="0.25">
      <c r="M2554" s="38"/>
    </row>
    <row r="2555" spans="13:13" x14ac:dyDescent="0.25">
      <c r="M2555" s="38"/>
    </row>
    <row r="2556" spans="13:13" x14ac:dyDescent="0.25">
      <c r="M2556" s="38"/>
    </row>
    <row r="2557" spans="13:13" x14ac:dyDescent="0.25">
      <c r="M2557" s="38"/>
    </row>
    <row r="2558" spans="13:13" x14ac:dyDescent="0.25">
      <c r="M2558" s="38"/>
    </row>
    <row r="2559" spans="13:13" x14ac:dyDescent="0.25">
      <c r="M2559" s="38"/>
    </row>
    <row r="2560" spans="13:13" x14ac:dyDescent="0.25">
      <c r="M2560" s="38"/>
    </row>
    <row r="2561" spans="13:13" x14ac:dyDescent="0.25">
      <c r="M2561" s="38"/>
    </row>
    <row r="2562" spans="13:13" x14ac:dyDescent="0.25">
      <c r="M2562" s="38"/>
    </row>
    <row r="2563" spans="13:13" x14ac:dyDescent="0.25">
      <c r="M2563" s="38"/>
    </row>
    <row r="2564" spans="13:13" x14ac:dyDescent="0.25">
      <c r="M2564" s="38"/>
    </row>
    <row r="2565" spans="13:13" x14ac:dyDescent="0.25">
      <c r="M2565" s="38"/>
    </row>
    <row r="2566" spans="13:13" x14ac:dyDescent="0.25">
      <c r="M2566" s="38"/>
    </row>
    <row r="2567" spans="13:13" x14ac:dyDescent="0.25">
      <c r="M2567" s="38"/>
    </row>
    <row r="2568" spans="13:13" x14ac:dyDescent="0.25">
      <c r="M2568" s="38"/>
    </row>
    <row r="2569" spans="13:13" x14ac:dyDescent="0.25">
      <c r="M2569" s="38"/>
    </row>
    <row r="2570" spans="13:13" x14ac:dyDescent="0.25">
      <c r="M2570" s="38"/>
    </row>
    <row r="2571" spans="13:13" x14ac:dyDescent="0.25">
      <c r="M2571" s="38"/>
    </row>
    <row r="2572" spans="13:13" x14ac:dyDescent="0.25">
      <c r="M2572" s="38"/>
    </row>
    <row r="2573" spans="13:13" x14ac:dyDescent="0.25">
      <c r="M2573" s="38"/>
    </row>
    <row r="2574" spans="13:13" x14ac:dyDescent="0.25">
      <c r="M2574" s="38"/>
    </row>
    <row r="2575" spans="13:13" x14ac:dyDescent="0.25">
      <c r="M2575" s="38"/>
    </row>
    <row r="2576" spans="13:13" x14ac:dyDescent="0.25">
      <c r="M2576" s="38"/>
    </row>
    <row r="2577" spans="13:13" x14ac:dyDescent="0.25">
      <c r="M2577" s="38"/>
    </row>
    <row r="2578" spans="13:13" x14ac:dyDescent="0.25">
      <c r="M2578" s="38"/>
    </row>
    <row r="2579" spans="13:13" x14ac:dyDescent="0.25">
      <c r="M2579" s="38"/>
    </row>
    <row r="2580" spans="13:13" x14ac:dyDescent="0.25">
      <c r="M2580" s="38"/>
    </row>
    <row r="2581" spans="13:13" x14ac:dyDescent="0.25">
      <c r="M2581" s="38"/>
    </row>
    <row r="2582" spans="13:13" x14ac:dyDescent="0.25">
      <c r="M2582" s="38"/>
    </row>
    <row r="2583" spans="13:13" x14ac:dyDescent="0.25">
      <c r="M2583" s="38"/>
    </row>
    <row r="2584" spans="13:13" x14ac:dyDescent="0.25">
      <c r="M2584" s="38"/>
    </row>
    <row r="2585" spans="13:13" x14ac:dyDescent="0.25">
      <c r="M2585" s="38"/>
    </row>
    <row r="2586" spans="13:13" x14ac:dyDescent="0.25">
      <c r="M2586" s="38"/>
    </row>
    <row r="2587" spans="13:13" x14ac:dyDescent="0.25">
      <c r="M2587" s="38"/>
    </row>
    <row r="2588" spans="13:13" x14ac:dyDescent="0.25">
      <c r="M2588" s="38"/>
    </row>
    <row r="2589" spans="13:13" x14ac:dyDescent="0.25">
      <c r="M2589" s="38"/>
    </row>
    <row r="2590" spans="13:13" x14ac:dyDescent="0.25">
      <c r="M2590" s="38"/>
    </row>
    <row r="2591" spans="13:13" x14ac:dyDescent="0.25">
      <c r="M2591" s="38"/>
    </row>
    <row r="2592" spans="13:13" x14ac:dyDescent="0.25">
      <c r="M2592" s="38"/>
    </row>
    <row r="2593" spans="13:13" x14ac:dyDescent="0.25">
      <c r="M2593" s="38"/>
    </row>
    <row r="2594" spans="13:13" x14ac:dyDescent="0.25">
      <c r="M2594" s="38"/>
    </row>
    <row r="2595" spans="13:13" x14ac:dyDescent="0.25">
      <c r="M2595" s="38"/>
    </row>
    <row r="2596" spans="13:13" x14ac:dyDescent="0.25">
      <c r="M2596" s="38"/>
    </row>
    <row r="2597" spans="13:13" x14ac:dyDescent="0.25">
      <c r="M2597" s="38"/>
    </row>
    <row r="2598" spans="13:13" x14ac:dyDescent="0.25">
      <c r="M2598" s="38"/>
    </row>
    <row r="2599" spans="13:13" x14ac:dyDescent="0.25">
      <c r="M2599" s="38"/>
    </row>
    <row r="2600" spans="13:13" x14ac:dyDescent="0.25">
      <c r="M2600" s="38"/>
    </row>
    <row r="2601" spans="13:13" x14ac:dyDescent="0.25">
      <c r="M2601" s="38"/>
    </row>
    <row r="2602" spans="13:13" x14ac:dyDescent="0.25">
      <c r="M2602" s="38"/>
    </row>
    <row r="2603" spans="13:13" x14ac:dyDescent="0.25">
      <c r="M2603" s="38"/>
    </row>
    <row r="2604" spans="13:13" x14ac:dyDescent="0.25">
      <c r="M2604" s="38"/>
    </row>
    <row r="2605" spans="13:13" x14ac:dyDescent="0.25">
      <c r="M2605" s="38"/>
    </row>
    <row r="2606" spans="13:13" x14ac:dyDescent="0.25">
      <c r="M2606" s="38"/>
    </row>
    <row r="2607" spans="13:13" x14ac:dyDescent="0.25">
      <c r="M2607" s="38"/>
    </row>
    <row r="2608" spans="13:13" x14ac:dyDescent="0.25">
      <c r="M2608" s="38"/>
    </row>
    <row r="2609" spans="13:13" x14ac:dyDescent="0.25">
      <c r="M2609" s="38"/>
    </row>
    <row r="2610" spans="13:13" x14ac:dyDescent="0.25">
      <c r="M2610" s="38"/>
    </row>
    <row r="2611" spans="13:13" x14ac:dyDescent="0.25">
      <c r="M2611" s="38"/>
    </row>
    <row r="2612" spans="13:13" x14ac:dyDescent="0.25">
      <c r="M2612" s="38"/>
    </row>
    <row r="2613" spans="13:13" x14ac:dyDescent="0.25">
      <c r="M2613" s="38"/>
    </row>
    <row r="2614" spans="13:13" x14ac:dyDescent="0.25">
      <c r="M2614" s="38"/>
    </row>
    <row r="2615" spans="13:13" x14ac:dyDescent="0.25">
      <c r="M2615" s="38"/>
    </row>
    <row r="2616" spans="13:13" x14ac:dyDescent="0.25">
      <c r="M2616" s="38"/>
    </row>
    <row r="2617" spans="13:13" x14ac:dyDescent="0.25">
      <c r="M2617" s="38"/>
    </row>
    <row r="2618" spans="13:13" x14ac:dyDescent="0.25">
      <c r="M2618" s="38"/>
    </row>
    <row r="2619" spans="13:13" x14ac:dyDescent="0.25">
      <c r="M2619" s="38"/>
    </row>
    <row r="2620" spans="13:13" x14ac:dyDescent="0.25">
      <c r="M2620" s="38"/>
    </row>
    <row r="2621" spans="13:13" x14ac:dyDescent="0.25">
      <c r="M2621" s="38"/>
    </row>
    <row r="2622" spans="13:13" x14ac:dyDescent="0.25">
      <c r="M2622" s="38"/>
    </row>
    <row r="2623" spans="13:13" x14ac:dyDescent="0.25">
      <c r="M2623" s="38"/>
    </row>
    <row r="2624" spans="13:13" x14ac:dyDescent="0.25">
      <c r="M2624" s="38"/>
    </row>
    <row r="2625" spans="13:13" x14ac:dyDescent="0.25">
      <c r="M2625" s="38"/>
    </row>
    <row r="2626" spans="13:13" x14ac:dyDescent="0.25">
      <c r="M2626" s="38"/>
    </row>
    <row r="2627" spans="13:13" x14ac:dyDescent="0.25">
      <c r="M2627" s="38"/>
    </row>
    <row r="2628" spans="13:13" x14ac:dyDescent="0.25">
      <c r="M2628" s="38"/>
    </row>
    <row r="2629" spans="13:13" x14ac:dyDescent="0.25">
      <c r="M2629" s="38"/>
    </row>
    <row r="2630" spans="13:13" x14ac:dyDescent="0.25">
      <c r="M2630" s="38"/>
    </row>
    <row r="2631" spans="13:13" x14ac:dyDescent="0.25">
      <c r="M2631" s="38"/>
    </row>
    <row r="2632" spans="13:13" x14ac:dyDescent="0.25">
      <c r="M2632" s="38"/>
    </row>
    <row r="2633" spans="13:13" x14ac:dyDescent="0.25">
      <c r="M2633" s="38"/>
    </row>
    <row r="2634" spans="13:13" x14ac:dyDescent="0.25">
      <c r="M2634" s="38"/>
    </row>
    <row r="2635" spans="13:13" x14ac:dyDescent="0.25">
      <c r="M2635" s="38"/>
    </row>
    <row r="2636" spans="13:13" x14ac:dyDescent="0.25">
      <c r="M2636" s="38"/>
    </row>
    <row r="2637" spans="13:13" x14ac:dyDescent="0.25">
      <c r="M2637" s="38"/>
    </row>
    <row r="2638" spans="13:13" x14ac:dyDescent="0.25">
      <c r="M2638" s="38"/>
    </row>
    <row r="2639" spans="13:13" x14ac:dyDescent="0.25">
      <c r="M2639" s="38"/>
    </row>
    <row r="2640" spans="13:13" x14ac:dyDescent="0.25">
      <c r="M2640" s="38"/>
    </row>
    <row r="2641" spans="13:13" x14ac:dyDescent="0.25">
      <c r="M2641" s="38"/>
    </row>
    <row r="2642" spans="13:13" x14ac:dyDescent="0.25">
      <c r="M2642" s="38"/>
    </row>
    <row r="2643" spans="13:13" x14ac:dyDescent="0.25">
      <c r="M2643" s="38"/>
    </row>
    <row r="2644" spans="13:13" x14ac:dyDescent="0.25">
      <c r="M2644" s="38"/>
    </row>
    <row r="2645" spans="13:13" x14ac:dyDescent="0.25">
      <c r="M2645" s="38"/>
    </row>
    <row r="2646" spans="13:13" x14ac:dyDescent="0.25">
      <c r="M2646" s="38"/>
    </row>
    <row r="2647" spans="13:13" x14ac:dyDescent="0.25">
      <c r="M2647" s="38"/>
    </row>
    <row r="2648" spans="13:13" x14ac:dyDescent="0.25">
      <c r="M2648" s="38"/>
    </row>
    <row r="2649" spans="13:13" x14ac:dyDescent="0.25">
      <c r="M2649" s="38"/>
    </row>
    <row r="2650" spans="13:13" x14ac:dyDescent="0.25">
      <c r="M2650" s="38"/>
    </row>
    <row r="2651" spans="13:13" x14ac:dyDescent="0.25">
      <c r="M2651" s="38"/>
    </row>
    <row r="2652" spans="13:13" x14ac:dyDescent="0.25">
      <c r="M2652" s="38"/>
    </row>
    <row r="2653" spans="13:13" x14ac:dyDescent="0.25">
      <c r="M2653" s="38"/>
    </row>
    <row r="2654" spans="13:13" x14ac:dyDescent="0.25">
      <c r="M2654" s="38"/>
    </row>
    <row r="2655" spans="13:13" x14ac:dyDescent="0.25">
      <c r="M2655" s="38"/>
    </row>
    <row r="2656" spans="13:13" x14ac:dyDescent="0.25">
      <c r="M2656" s="38"/>
    </row>
    <row r="2657" spans="13:13" x14ac:dyDescent="0.25">
      <c r="M2657" s="38"/>
    </row>
    <row r="2658" spans="13:13" x14ac:dyDescent="0.25">
      <c r="M2658" s="38"/>
    </row>
    <row r="2659" spans="13:13" x14ac:dyDescent="0.25">
      <c r="M2659" s="38"/>
    </row>
    <row r="2660" spans="13:13" x14ac:dyDescent="0.25">
      <c r="M2660" s="38"/>
    </row>
    <row r="2661" spans="13:13" x14ac:dyDescent="0.25">
      <c r="M2661" s="38"/>
    </row>
    <row r="2662" spans="13:13" x14ac:dyDescent="0.25">
      <c r="M2662" s="38"/>
    </row>
    <row r="2663" spans="13:13" x14ac:dyDescent="0.25">
      <c r="M2663" s="38"/>
    </row>
    <row r="2664" spans="13:13" x14ac:dyDescent="0.25">
      <c r="M2664" s="38"/>
    </row>
    <row r="2665" spans="13:13" x14ac:dyDescent="0.25">
      <c r="M2665" s="38"/>
    </row>
    <row r="2666" spans="13:13" x14ac:dyDescent="0.25">
      <c r="M2666" s="38"/>
    </row>
    <row r="2667" spans="13:13" x14ac:dyDescent="0.25">
      <c r="M2667" s="38"/>
    </row>
    <row r="2668" spans="13:13" x14ac:dyDescent="0.25">
      <c r="M2668" s="38"/>
    </row>
    <row r="2669" spans="13:13" x14ac:dyDescent="0.25">
      <c r="M2669" s="38"/>
    </row>
    <row r="2670" spans="13:13" x14ac:dyDescent="0.25">
      <c r="M2670" s="38"/>
    </row>
    <row r="2671" spans="13:13" x14ac:dyDescent="0.25">
      <c r="M2671" s="38"/>
    </row>
    <row r="2672" spans="13:13" x14ac:dyDescent="0.25">
      <c r="M2672" s="38"/>
    </row>
    <row r="2673" spans="13:13" x14ac:dyDescent="0.25">
      <c r="M2673" s="38"/>
    </row>
    <row r="2674" spans="13:13" x14ac:dyDescent="0.25">
      <c r="M2674" s="38"/>
    </row>
    <row r="2675" spans="13:13" x14ac:dyDescent="0.25">
      <c r="M2675" s="38"/>
    </row>
    <row r="2676" spans="13:13" x14ac:dyDescent="0.25">
      <c r="M2676" s="38"/>
    </row>
    <row r="2677" spans="13:13" x14ac:dyDescent="0.25">
      <c r="M2677" s="38"/>
    </row>
    <row r="2678" spans="13:13" x14ac:dyDescent="0.25">
      <c r="M2678" s="38"/>
    </row>
    <row r="2679" spans="13:13" x14ac:dyDescent="0.25">
      <c r="M2679" s="38"/>
    </row>
    <row r="2680" spans="13:13" x14ac:dyDescent="0.25">
      <c r="M2680" s="38"/>
    </row>
    <row r="2681" spans="13:13" x14ac:dyDescent="0.25">
      <c r="M2681" s="38"/>
    </row>
    <row r="2682" spans="13:13" x14ac:dyDescent="0.25">
      <c r="M2682" s="38"/>
    </row>
    <row r="2683" spans="13:13" x14ac:dyDescent="0.25">
      <c r="M2683" s="38"/>
    </row>
    <row r="2684" spans="13:13" x14ac:dyDescent="0.25">
      <c r="M2684" s="38"/>
    </row>
    <row r="2685" spans="13:13" x14ac:dyDescent="0.25">
      <c r="M2685" s="38"/>
    </row>
    <row r="2686" spans="13:13" x14ac:dyDescent="0.25">
      <c r="M2686" s="38"/>
    </row>
    <row r="2687" spans="13:13" x14ac:dyDescent="0.25">
      <c r="M2687" s="38"/>
    </row>
    <row r="2688" spans="13:13" x14ac:dyDescent="0.25">
      <c r="M2688" s="38"/>
    </row>
    <row r="2689" spans="13:13" x14ac:dyDescent="0.25">
      <c r="M2689" s="38"/>
    </row>
    <row r="2690" spans="13:13" x14ac:dyDescent="0.25">
      <c r="M2690" s="38"/>
    </row>
    <row r="2691" spans="13:13" x14ac:dyDescent="0.25">
      <c r="M2691" s="38"/>
    </row>
    <row r="2692" spans="13:13" x14ac:dyDescent="0.25">
      <c r="M2692" s="38"/>
    </row>
    <row r="2693" spans="13:13" x14ac:dyDescent="0.25">
      <c r="M2693" s="38"/>
    </row>
    <row r="2694" spans="13:13" x14ac:dyDescent="0.25">
      <c r="M2694" s="38"/>
    </row>
    <row r="2695" spans="13:13" x14ac:dyDescent="0.25">
      <c r="M2695" s="38"/>
    </row>
    <row r="2696" spans="13:13" x14ac:dyDescent="0.25">
      <c r="M2696" s="38"/>
    </row>
    <row r="2697" spans="13:13" x14ac:dyDescent="0.25">
      <c r="M2697" s="38"/>
    </row>
    <row r="2698" spans="13:13" x14ac:dyDescent="0.25">
      <c r="M2698" s="38"/>
    </row>
    <row r="2699" spans="13:13" x14ac:dyDescent="0.25">
      <c r="M2699" s="38"/>
    </row>
    <row r="2700" spans="13:13" x14ac:dyDescent="0.25">
      <c r="M2700" s="38"/>
    </row>
    <row r="2701" spans="13:13" x14ac:dyDescent="0.25">
      <c r="M2701" s="38"/>
    </row>
    <row r="2702" spans="13:13" x14ac:dyDescent="0.25">
      <c r="M2702" s="38"/>
    </row>
    <row r="2703" spans="13:13" x14ac:dyDescent="0.25">
      <c r="M2703" s="38"/>
    </row>
    <row r="2704" spans="13:13" x14ac:dyDescent="0.25">
      <c r="M2704" s="38"/>
    </row>
    <row r="2705" spans="13:13" x14ac:dyDescent="0.25">
      <c r="M2705" s="38"/>
    </row>
    <row r="2706" spans="13:13" x14ac:dyDescent="0.25">
      <c r="M2706" s="38"/>
    </row>
    <row r="2707" spans="13:13" x14ac:dyDescent="0.25">
      <c r="M2707" s="38"/>
    </row>
    <row r="2708" spans="13:13" x14ac:dyDescent="0.25">
      <c r="M2708" s="38"/>
    </row>
    <row r="2709" spans="13:13" x14ac:dyDescent="0.25">
      <c r="M2709" s="38"/>
    </row>
    <row r="2710" spans="13:13" x14ac:dyDescent="0.25">
      <c r="M2710" s="38"/>
    </row>
    <row r="2711" spans="13:13" x14ac:dyDescent="0.25">
      <c r="M2711" s="38"/>
    </row>
    <row r="2712" spans="13:13" x14ac:dyDescent="0.25">
      <c r="M2712" s="38"/>
    </row>
    <row r="2713" spans="13:13" x14ac:dyDescent="0.25">
      <c r="M2713" s="38"/>
    </row>
    <row r="2714" spans="13:13" x14ac:dyDescent="0.25">
      <c r="M2714" s="38"/>
    </row>
    <row r="2715" spans="13:13" x14ac:dyDescent="0.25">
      <c r="M2715" s="38"/>
    </row>
    <row r="2716" spans="13:13" x14ac:dyDescent="0.25">
      <c r="M2716" s="38"/>
    </row>
    <row r="2717" spans="13:13" x14ac:dyDescent="0.25">
      <c r="M2717" s="38"/>
    </row>
    <row r="2718" spans="13:13" x14ac:dyDescent="0.25">
      <c r="M2718" s="38"/>
    </row>
    <row r="2719" spans="13:13" x14ac:dyDescent="0.25">
      <c r="M2719" s="38"/>
    </row>
    <row r="2720" spans="13:13" x14ac:dyDescent="0.25">
      <c r="M2720" s="38"/>
    </row>
    <row r="2721" spans="13:13" x14ac:dyDescent="0.25">
      <c r="M2721" s="38"/>
    </row>
    <row r="2722" spans="13:13" x14ac:dyDescent="0.25">
      <c r="M2722" s="38"/>
    </row>
    <row r="2723" spans="13:13" x14ac:dyDescent="0.25">
      <c r="M2723" s="38"/>
    </row>
    <row r="2724" spans="13:13" x14ac:dyDescent="0.25">
      <c r="M2724" s="38"/>
    </row>
    <row r="2725" spans="13:13" x14ac:dyDescent="0.25">
      <c r="M2725" s="38"/>
    </row>
    <row r="2726" spans="13:13" x14ac:dyDescent="0.25">
      <c r="M2726" s="38"/>
    </row>
    <row r="2727" spans="13:13" x14ac:dyDescent="0.25">
      <c r="M2727" s="38"/>
    </row>
    <row r="2728" spans="13:13" x14ac:dyDescent="0.25">
      <c r="M2728" s="38"/>
    </row>
    <row r="2729" spans="13:13" x14ac:dyDescent="0.25">
      <c r="M2729" s="38"/>
    </row>
    <row r="2730" spans="13:13" x14ac:dyDescent="0.25">
      <c r="M2730" s="38"/>
    </row>
    <row r="2731" spans="13:13" x14ac:dyDescent="0.25">
      <c r="M2731" s="38"/>
    </row>
    <row r="2732" spans="13:13" x14ac:dyDescent="0.25">
      <c r="M2732" s="38"/>
    </row>
    <row r="2733" spans="13:13" x14ac:dyDescent="0.25">
      <c r="M2733" s="38"/>
    </row>
    <row r="2734" spans="13:13" x14ac:dyDescent="0.25">
      <c r="M2734" s="38"/>
    </row>
    <row r="2735" spans="13:13" x14ac:dyDescent="0.25">
      <c r="M2735" s="38"/>
    </row>
    <row r="2736" spans="13:13" x14ac:dyDescent="0.25">
      <c r="M2736" s="38"/>
    </row>
    <row r="2737" spans="13:13" x14ac:dyDescent="0.25">
      <c r="M2737" s="38"/>
    </row>
    <row r="2738" spans="13:13" x14ac:dyDescent="0.25">
      <c r="M2738" s="38"/>
    </row>
    <row r="2739" spans="13:13" x14ac:dyDescent="0.25">
      <c r="M2739" s="38"/>
    </row>
    <row r="2740" spans="13:13" x14ac:dyDescent="0.25">
      <c r="M2740" s="38"/>
    </row>
    <row r="2741" spans="13:13" x14ac:dyDescent="0.25">
      <c r="M2741" s="38"/>
    </row>
    <row r="2742" spans="13:13" x14ac:dyDescent="0.25">
      <c r="M2742" s="38"/>
    </row>
    <row r="2743" spans="13:13" x14ac:dyDescent="0.25">
      <c r="M2743" s="38"/>
    </row>
    <row r="2744" spans="13:13" x14ac:dyDescent="0.25">
      <c r="M2744" s="38"/>
    </row>
    <row r="2745" spans="13:13" x14ac:dyDescent="0.25">
      <c r="M2745" s="38"/>
    </row>
    <row r="2746" spans="13:13" x14ac:dyDescent="0.25">
      <c r="M2746" s="38"/>
    </row>
    <row r="2747" spans="13:13" x14ac:dyDescent="0.25">
      <c r="M2747" s="38"/>
    </row>
    <row r="2748" spans="13:13" x14ac:dyDescent="0.25">
      <c r="M2748" s="38"/>
    </row>
    <row r="2749" spans="13:13" x14ac:dyDescent="0.25">
      <c r="M2749" s="38"/>
    </row>
    <row r="2750" spans="13:13" x14ac:dyDescent="0.25">
      <c r="M2750" s="38"/>
    </row>
    <row r="2751" spans="13:13" x14ac:dyDescent="0.25">
      <c r="M2751" s="38"/>
    </row>
    <row r="2752" spans="13:13" x14ac:dyDescent="0.25">
      <c r="M2752" s="38"/>
    </row>
    <row r="2753" spans="13:13" x14ac:dyDescent="0.25">
      <c r="M2753" s="38"/>
    </row>
    <row r="2754" spans="13:13" x14ac:dyDescent="0.25">
      <c r="M2754" s="38"/>
    </row>
    <row r="2755" spans="13:13" x14ac:dyDescent="0.25">
      <c r="M2755" s="38"/>
    </row>
    <row r="2756" spans="13:13" x14ac:dyDescent="0.25">
      <c r="M2756" s="38"/>
    </row>
    <row r="2757" spans="13:13" x14ac:dyDescent="0.25">
      <c r="M2757" s="38"/>
    </row>
    <row r="2758" spans="13:13" x14ac:dyDescent="0.25">
      <c r="M2758" s="38"/>
    </row>
    <row r="2759" spans="13:13" x14ac:dyDescent="0.25">
      <c r="M2759" s="38"/>
    </row>
    <row r="2760" spans="13:13" x14ac:dyDescent="0.25">
      <c r="M2760" s="38"/>
    </row>
    <row r="2761" spans="13:13" x14ac:dyDescent="0.25">
      <c r="M2761" s="38"/>
    </row>
    <row r="2762" spans="13:13" x14ac:dyDescent="0.25">
      <c r="M2762" s="38"/>
    </row>
    <row r="2763" spans="13:13" x14ac:dyDescent="0.25">
      <c r="M2763" s="38"/>
    </row>
    <row r="2764" spans="13:13" x14ac:dyDescent="0.25">
      <c r="M2764" s="38"/>
    </row>
    <row r="2765" spans="13:13" x14ac:dyDescent="0.25">
      <c r="M2765" s="38"/>
    </row>
    <row r="2766" spans="13:13" x14ac:dyDescent="0.25">
      <c r="M2766" s="38"/>
    </row>
    <row r="2767" spans="13:13" x14ac:dyDescent="0.25">
      <c r="M2767" s="38"/>
    </row>
    <row r="2768" spans="13:13" x14ac:dyDescent="0.25">
      <c r="M2768" s="38"/>
    </row>
    <row r="2769" spans="13:13" x14ac:dyDescent="0.25">
      <c r="M2769" s="38"/>
    </row>
    <row r="2770" spans="13:13" x14ac:dyDescent="0.25">
      <c r="M2770" s="38"/>
    </row>
    <row r="2771" spans="13:13" x14ac:dyDescent="0.25">
      <c r="M2771" s="38"/>
    </row>
    <row r="2772" spans="13:13" x14ac:dyDescent="0.25">
      <c r="M2772" s="38"/>
    </row>
    <row r="2773" spans="13:13" x14ac:dyDescent="0.25">
      <c r="M2773" s="38"/>
    </row>
    <row r="2774" spans="13:13" x14ac:dyDescent="0.25">
      <c r="M2774" s="38"/>
    </row>
    <row r="2775" spans="13:13" x14ac:dyDescent="0.25">
      <c r="M2775" s="38"/>
    </row>
    <row r="2776" spans="13:13" x14ac:dyDescent="0.25">
      <c r="M2776" s="38"/>
    </row>
    <row r="2777" spans="13:13" x14ac:dyDescent="0.25">
      <c r="M2777" s="38"/>
    </row>
    <row r="2778" spans="13:13" x14ac:dyDescent="0.25">
      <c r="M2778" s="38"/>
    </row>
    <row r="2779" spans="13:13" x14ac:dyDescent="0.25">
      <c r="M2779" s="38"/>
    </row>
    <row r="2780" spans="13:13" x14ac:dyDescent="0.25">
      <c r="M2780" s="38"/>
    </row>
    <row r="2781" spans="13:13" x14ac:dyDescent="0.25">
      <c r="M2781" s="38"/>
    </row>
    <row r="2782" spans="13:13" x14ac:dyDescent="0.25">
      <c r="M2782" s="38"/>
    </row>
    <row r="2783" spans="13:13" x14ac:dyDescent="0.25">
      <c r="M2783" s="38"/>
    </row>
    <row r="2784" spans="13:13" x14ac:dyDescent="0.25">
      <c r="M2784" s="38"/>
    </row>
    <row r="2785" spans="13:13" x14ac:dyDescent="0.25">
      <c r="M2785" s="38"/>
    </row>
    <row r="2786" spans="13:13" x14ac:dyDescent="0.25">
      <c r="M2786" s="38"/>
    </row>
    <row r="2787" spans="13:13" x14ac:dyDescent="0.25">
      <c r="M2787" s="38"/>
    </row>
    <row r="2788" spans="13:13" x14ac:dyDescent="0.25">
      <c r="M2788" s="38"/>
    </row>
    <row r="2789" spans="13:13" x14ac:dyDescent="0.25">
      <c r="M2789" s="38"/>
    </row>
    <row r="2790" spans="13:13" x14ac:dyDescent="0.25">
      <c r="M2790" s="38"/>
    </row>
    <row r="2791" spans="13:13" x14ac:dyDescent="0.25">
      <c r="M2791" s="38"/>
    </row>
    <row r="2792" spans="13:13" x14ac:dyDescent="0.25">
      <c r="M2792" s="38"/>
    </row>
    <row r="2793" spans="13:13" x14ac:dyDescent="0.25">
      <c r="M2793" s="38"/>
    </row>
    <row r="2794" spans="13:13" x14ac:dyDescent="0.25">
      <c r="M2794" s="38"/>
    </row>
    <row r="2795" spans="13:13" x14ac:dyDescent="0.25">
      <c r="M2795" s="38"/>
    </row>
    <row r="2796" spans="13:13" x14ac:dyDescent="0.25">
      <c r="M2796" s="38"/>
    </row>
    <row r="2797" spans="13:13" x14ac:dyDescent="0.25">
      <c r="M2797" s="38"/>
    </row>
    <row r="2798" spans="13:13" x14ac:dyDescent="0.25">
      <c r="M2798" s="38"/>
    </row>
    <row r="2799" spans="13:13" x14ac:dyDescent="0.25">
      <c r="M2799" s="38"/>
    </row>
    <row r="2800" spans="13:13" x14ac:dyDescent="0.25">
      <c r="M2800" s="38"/>
    </row>
    <row r="2801" spans="13:13" x14ac:dyDescent="0.25">
      <c r="M2801" s="38"/>
    </row>
    <row r="2802" spans="13:13" x14ac:dyDescent="0.25">
      <c r="M2802" s="38"/>
    </row>
    <row r="2803" spans="13:13" x14ac:dyDescent="0.25">
      <c r="M2803" s="38"/>
    </row>
    <row r="2804" spans="13:13" x14ac:dyDescent="0.25">
      <c r="M2804" s="38"/>
    </row>
    <row r="2805" spans="13:13" x14ac:dyDescent="0.25">
      <c r="M2805" s="38"/>
    </row>
    <row r="2806" spans="13:13" x14ac:dyDescent="0.25">
      <c r="M2806" s="38"/>
    </row>
    <row r="2807" spans="13:13" x14ac:dyDescent="0.25">
      <c r="M2807" s="38"/>
    </row>
    <row r="2808" spans="13:13" x14ac:dyDescent="0.25">
      <c r="M2808" s="38"/>
    </row>
    <row r="2809" spans="13:13" x14ac:dyDescent="0.25">
      <c r="M2809" s="38"/>
    </row>
    <row r="2810" spans="13:13" x14ac:dyDescent="0.25">
      <c r="M2810" s="38"/>
    </row>
    <row r="2811" spans="13:13" x14ac:dyDescent="0.25">
      <c r="M2811" s="38"/>
    </row>
    <row r="2812" spans="13:13" x14ac:dyDescent="0.25">
      <c r="M2812" s="38"/>
    </row>
    <row r="2813" spans="13:13" x14ac:dyDescent="0.25">
      <c r="M2813" s="38"/>
    </row>
    <row r="2814" spans="13:13" x14ac:dyDescent="0.25">
      <c r="M2814" s="38"/>
    </row>
    <row r="2815" spans="13:13" x14ac:dyDescent="0.25">
      <c r="M2815" s="38"/>
    </row>
    <row r="2816" spans="13:13" x14ac:dyDescent="0.25">
      <c r="M2816" s="38"/>
    </row>
    <row r="2817" spans="13:13" x14ac:dyDescent="0.25">
      <c r="M2817" s="38"/>
    </row>
    <row r="2818" spans="13:13" x14ac:dyDescent="0.25">
      <c r="M2818" s="38"/>
    </row>
    <row r="2819" spans="13:13" x14ac:dyDescent="0.25">
      <c r="M2819" s="38"/>
    </row>
    <row r="2820" spans="13:13" x14ac:dyDescent="0.25">
      <c r="M2820" s="38"/>
    </row>
    <row r="2821" spans="13:13" x14ac:dyDescent="0.25">
      <c r="M2821" s="38"/>
    </row>
    <row r="2822" spans="13:13" x14ac:dyDescent="0.25">
      <c r="M2822" s="38"/>
    </row>
    <row r="2823" spans="13:13" x14ac:dyDescent="0.25">
      <c r="M2823" s="38"/>
    </row>
    <row r="2824" spans="13:13" x14ac:dyDescent="0.25">
      <c r="M2824" s="38"/>
    </row>
    <row r="2825" spans="13:13" x14ac:dyDescent="0.25">
      <c r="M2825" s="38"/>
    </row>
    <row r="2826" spans="13:13" x14ac:dyDescent="0.25">
      <c r="M2826" s="38"/>
    </row>
    <row r="2827" spans="13:13" x14ac:dyDescent="0.25">
      <c r="M2827" s="38"/>
    </row>
    <row r="2828" spans="13:13" x14ac:dyDescent="0.25">
      <c r="M2828" s="38"/>
    </row>
    <row r="2829" spans="13:13" x14ac:dyDescent="0.25">
      <c r="M2829" s="38"/>
    </row>
    <row r="2830" spans="13:13" x14ac:dyDescent="0.25">
      <c r="M2830" s="38"/>
    </row>
    <row r="2831" spans="13:13" x14ac:dyDescent="0.25">
      <c r="M2831" s="38"/>
    </row>
    <row r="2832" spans="13:13" x14ac:dyDescent="0.25">
      <c r="M2832" s="38"/>
    </row>
    <row r="2833" spans="13:13" x14ac:dyDescent="0.25">
      <c r="M2833" s="38"/>
    </row>
    <row r="2834" spans="13:13" x14ac:dyDescent="0.25">
      <c r="M2834" s="38"/>
    </row>
    <row r="2835" spans="13:13" x14ac:dyDescent="0.25">
      <c r="M2835" s="38"/>
    </row>
    <row r="2836" spans="13:13" x14ac:dyDescent="0.25">
      <c r="M2836" s="38"/>
    </row>
    <row r="2837" spans="13:13" x14ac:dyDescent="0.25">
      <c r="M2837" s="38"/>
    </row>
    <row r="2838" spans="13:13" x14ac:dyDescent="0.25">
      <c r="M2838" s="38"/>
    </row>
    <row r="2839" spans="13:13" x14ac:dyDescent="0.25">
      <c r="M2839" s="38"/>
    </row>
    <row r="2840" spans="13:13" x14ac:dyDescent="0.25">
      <c r="M2840" s="38"/>
    </row>
    <row r="2841" spans="13:13" x14ac:dyDescent="0.25">
      <c r="M2841" s="38"/>
    </row>
    <row r="2842" spans="13:13" x14ac:dyDescent="0.25">
      <c r="M2842" s="38"/>
    </row>
    <row r="2843" spans="13:13" x14ac:dyDescent="0.25">
      <c r="M2843" s="38"/>
    </row>
    <row r="2844" spans="13:13" x14ac:dyDescent="0.25">
      <c r="M2844" s="38"/>
    </row>
    <row r="2845" spans="13:13" x14ac:dyDescent="0.25">
      <c r="M2845" s="38"/>
    </row>
    <row r="2846" spans="13:13" x14ac:dyDescent="0.25">
      <c r="M2846" s="38"/>
    </row>
    <row r="2847" spans="13:13" x14ac:dyDescent="0.25">
      <c r="M2847" s="38"/>
    </row>
    <row r="2848" spans="13:13" x14ac:dyDescent="0.25">
      <c r="M2848" s="38"/>
    </row>
    <row r="2849" spans="13:13" x14ac:dyDescent="0.25">
      <c r="M2849" s="38"/>
    </row>
    <row r="2850" spans="13:13" x14ac:dyDescent="0.25">
      <c r="M2850" s="38"/>
    </row>
    <row r="2851" spans="13:13" x14ac:dyDescent="0.25">
      <c r="M2851" s="38"/>
    </row>
    <row r="2852" spans="13:13" x14ac:dyDescent="0.25">
      <c r="M2852" s="38"/>
    </row>
    <row r="2853" spans="13:13" x14ac:dyDescent="0.25">
      <c r="M2853" s="38"/>
    </row>
    <row r="2854" spans="13:13" x14ac:dyDescent="0.25">
      <c r="M2854" s="38"/>
    </row>
    <row r="2855" spans="13:13" x14ac:dyDescent="0.25">
      <c r="M2855" s="38"/>
    </row>
    <row r="2856" spans="13:13" x14ac:dyDescent="0.25">
      <c r="M2856" s="38"/>
    </row>
    <row r="2857" spans="13:13" x14ac:dyDescent="0.25">
      <c r="M2857" s="38"/>
    </row>
    <row r="2858" spans="13:13" x14ac:dyDescent="0.25">
      <c r="M2858" s="38"/>
    </row>
    <row r="2859" spans="13:13" x14ac:dyDescent="0.25">
      <c r="M2859" s="38"/>
    </row>
    <row r="2860" spans="13:13" x14ac:dyDescent="0.25">
      <c r="M2860" s="38"/>
    </row>
    <row r="2861" spans="13:13" x14ac:dyDescent="0.25">
      <c r="M2861" s="38"/>
    </row>
    <row r="2862" spans="13:13" x14ac:dyDescent="0.25">
      <c r="M2862" s="38"/>
    </row>
    <row r="2863" spans="13:13" x14ac:dyDescent="0.25">
      <c r="M2863" s="38"/>
    </row>
    <row r="2864" spans="13:13" x14ac:dyDescent="0.25">
      <c r="M2864" s="38"/>
    </row>
    <row r="2865" spans="13:13" x14ac:dyDescent="0.25">
      <c r="M2865" s="38"/>
    </row>
    <row r="2866" spans="13:13" x14ac:dyDescent="0.25">
      <c r="M2866" s="38"/>
    </row>
    <row r="2867" spans="13:13" x14ac:dyDescent="0.25">
      <c r="M2867" s="38"/>
    </row>
    <row r="2868" spans="13:13" x14ac:dyDescent="0.25">
      <c r="M2868" s="38"/>
    </row>
    <row r="2869" spans="13:13" x14ac:dyDescent="0.25">
      <c r="M2869" s="38"/>
    </row>
    <row r="2870" spans="13:13" x14ac:dyDescent="0.25">
      <c r="M2870" s="38"/>
    </row>
    <row r="2871" spans="13:13" x14ac:dyDescent="0.25">
      <c r="M2871" s="38"/>
    </row>
    <row r="2872" spans="13:13" x14ac:dyDescent="0.25">
      <c r="M2872" s="38"/>
    </row>
    <row r="2873" spans="13:13" x14ac:dyDescent="0.25">
      <c r="M2873" s="38"/>
    </row>
    <row r="2874" spans="13:13" x14ac:dyDescent="0.25">
      <c r="M2874" s="38"/>
    </row>
    <row r="2875" spans="13:13" x14ac:dyDescent="0.25">
      <c r="M2875" s="38"/>
    </row>
    <row r="2876" spans="13:13" x14ac:dyDescent="0.25">
      <c r="M2876" s="38"/>
    </row>
    <row r="2877" spans="13:13" x14ac:dyDescent="0.25">
      <c r="M2877" s="38"/>
    </row>
    <row r="2878" spans="13:13" x14ac:dyDescent="0.25">
      <c r="M2878" s="38"/>
    </row>
    <row r="2879" spans="13:13" x14ac:dyDescent="0.25">
      <c r="M2879" s="38"/>
    </row>
    <row r="2880" spans="13:13" x14ac:dyDescent="0.25">
      <c r="M2880" s="38"/>
    </row>
    <row r="2881" spans="13:13" x14ac:dyDescent="0.25">
      <c r="M2881" s="38"/>
    </row>
    <row r="2882" spans="13:13" x14ac:dyDescent="0.25">
      <c r="M2882" s="38"/>
    </row>
    <row r="2883" spans="13:13" x14ac:dyDescent="0.25">
      <c r="M2883" s="38"/>
    </row>
    <row r="2884" spans="13:13" x14ac:dyDescent="0.25">
      <c r="M2884" s="38"/>
    </row>
    <row r="2885" spans="13:13" x14ac:dyDescent="0.25">
      <c r="M2885" s="38"/>
    </row>
    <row r="2886" spans="13:13" x14ac:dyDescent="0.25">
      <c r="M2886" s="38"/>
    </row>
    <row r="2887" spans="13:13" x14ac:dyDescent="0.25">
      <c r="M2887" s="38"/>
    </row>
    <row r="2888" spans="13:13" x14ac:dyDescent="0.25">
      <c r="M2888" s="38"/>
    </row>
    <row r="2889" spans="13:13" x14ac:dyDescent="0.25">
      <c r="M2889" s="38"/>
    </row>
    <row r="2890" spans="13:13" x14ac:dyDescent="0.25">
      <c r="M2890" s="38"/>
    </row>
    <row r="2891" spans="13:13" x14ac:dyDescent="0.25">
      <c r="M2891" s="38"/>
    </row>
    <row r="2892" spans="13:13" x14ac:dyDescent="0.25">
      <c r="M2892" s="38"/>
    </row>
    <row r="2893" spans="13:13" x14ac:dyDescent="0.25">
      <c r="M2893" s="38"/>
    </row>
    <row r="2894" spans="13:13" x14ac:dyDescent="0.25">
      <c r="M2894" s="38"/>
    </row>
    <row r="2895" spans="13:13" x14ac:dyDescent="0.25">
      <c r="M2895" s="38"/>
    </row>
    <row r="2896" spans="13:13" x14ac:dyDescent="0.25">
      <c r="M2896" s="38"/>
    </row>
    <row r="2897" spans="13:13" x14ac:dyDescent="0.25">
      <c r="M2897" s="38"/>
    </row>
    <row r="2898" spans="13:13" x14ac:dyDescent="0.25">
      <c r="M2898" s="38"/>
    </row>
    <row r="2899" spans="13:13" x14ac:dyDescent="0.25">
      <c r="M2899" s="38"/>
    </row>
    <row r="2900" spans="13:13" x14ac:dyDescent="0.25">
      <c r="M2900" s="38"/>
    </row>
    <row r="2901" spans="13:13" x14ac:dyDescent="0.25">
      <c r="M2901" s="38"/>
    </row>
    <row r="2902" spans="13:13" x14ac:dyDescent="0.25">
      <c r="M2902" s="38"/>
    </row>
    <row r="2903" spans="13:13" x14ac:dyDescent="0.25">
      <c r="M2903" s="38"/>
    </row>
    <row r="2904" spans="13:13" x14ac:dyDescent="0.25">
      <c r="M2904" s="38"/>
    </row>
    <row r="2905" spans="13:13" x14ac:dyDescent="0.25">
      <c r="M2905" s="38"/>
    </row>
    <row r="2906" spans="13:13" x14ac:dyDescent="0.25">
      <c r="M2906" s="38"/>
    </row>
    <row r="2907" spans="13:13" x14ac:dyDescent="0.25">
      <c r="M2907" s="38"/>
    </row>
    <row r="2908" spans="13:13" x14ac:dyDescent="0.25">
      <c r="M2908" s="38"/>
    </row>
    <row r="2909" spans="13:13" x14ac:dyDescent="0.25">
      <c r="M2909" s="38"/>
    </row>
    <row r="2910" spans="13:13" x14ac:dyDescent="0.25">
      <c r="M2910" s="38"/>
    </row>
    <row r="2911" spans="13:13" x14ac:dyDescent="0.25">
      <c r="M2911" s="38"/>
    </row>
    <row r="2912" spans="13:13" x14ac:dyDescent="0.25">
      <c r="M2912" s="38"/>
    </row>
    <row r="2913" spans="13:13" x14ac:dyDescent="0.25">
      <c r="M2913" s="38"/>
    </row>
    <row r="2914" spans="13:13" x14ac:dyDescent="0.25">
      <c r="M2914" s="38"/>
    </row>
    <row r="2915" spans="13:13" x14ac:dyDescent="0.25">
      <c r="M2915" s="38"/>
    </row>
    <row r="2916" spans="13:13" x14ac:dyDescent="0.25">
      <c r="M2916" s="38"/>
    </row>
    <row r="2917" spans="13:13" x14ac:dyDescent="0.25">
      <c r="M2917" s="38"/>
    </row>
    <row r="2918" spans="13:13" x14ac:dyDescent="0.25">
      <c r="M2918" s="38"/>
    </row>
    <row r="2919" spans="13:13" x14ac:dyDescent="0.25">
      <c r="M2919" s="38"/>
    </row>
    <row r="2920" spans="13:13" x14ac:dyDescent="0.25">
      <c r="M2920" s="38"/>
    </row>
    <row r="2921" spans="13:13" x14ac:dyDescent="0.25">
      <c r="M2921" s="38"/>
    </row>
    <row r="2922" spans="13:13" x14ac:dyDescent="0.25">
      <c r="M2922" s="38"/>
    </row>
    <row r="2923" spans="13:13" x14ac:dyDescent="0.25">
      <c r="M2923" s="38"/>
    </row>
    <row r="2924" spans="13:13" x14ac:dyDescent="0.25">
      <c r="M2924" s="38"/>
    </row>
    <row r="2925" spans="13:13" x14ac:dyDescent="0.25">
      <c r="M2925" s="38"/>
    </row>
    <row r="2926" spans="13:13" x14ac:dyDescent="0.25">
      <c r="M2926" s="38"/>
    </row>
    <row r="2927" spans="13:13" x14ac:dyDescent="0.25">
      <c r="M2927" s="38"/>
    </row>
    <row r="2928" spans="13:13" x14ac:dyDescent="0.25">
      <c r="M2928" s="38"/>
    </row>
    <row r="2929" spans="13:13" x14ac:dyDescent="0.25">
      <c r="M2929" s="38"/>
    </row>
    <row r="2930" spans="13:13" x14ac:dyDescent="0.25">
      <c r="M2930" s="38"/>
    </row>
    <row r="2931" spans="13:13" x14ac:dyDescent="0.25">
      <c r="M2931" s="38"/>
    </row>
    <row r="2932" spans="13:13" x14ac:dyDescent="0.25">
      <c r="M2932" s="38"/>
    </row>
    <row r="2933" spans="13:13" x14ac:dyDescent="0.25">
      <c r="M2933" s="38"/>
    </row>
    <row r="2934" spans="13:13" x14ac:dyDescent="0.25">
      <c r="M2934" s="38"/>
    </row>
    <row r="2935" spans="13:13" x14ac:dyDescent="0.25">
      <c r="M2935" s="38"/>
    </row>
    <row r="2936" spans="13:13" x14ac:dyDescent="0.25">
      <c r="M2936" s="38"/>
    </row>
    <row r="2937" spans="13:13" x14ac:dyDescent="0.25">
      <c r="M2937" s="38"/>
    </row>
    <row r="2938" spans="13:13" x14ac:dyDescent="0.25">
      <c r="M2938" s="38"/>
    </row>
    <row r="2939" spans="13:13" x14ac:dyDescent="0.25">
      <c r="M2939" s="38"/>
    </row>
    <row r="2940" spans="13:13" x14ac:dyDescent="0.25">
      <c r="M2940" s="38"/>
    </row>
    <row r="2941" spans="13:13" x14ac:dyDescent="0.25">
      <c r="M2941" s="38"/>
    </row>
    <row r="2942" spans="13:13" x14ac:dyDescent="0.25">
      <c r="M2942" s="38"/>
    </row>
    <row r="2943" spans="13:13" x14ac:dyDescent="0.25">
      <c r="M2943" s="38"/>
    </row>
    <row r="2944" spans="13:13" x14ac:dyDescent="0.25">
      <c r="M2944" s="38"/>
    </row>
    <row r="2945" spans="13:13" x14ac:dyDescent="0.25">
      <c r="M2945" s="38"/>
    </row>
    <row r="2946" spans="13:13" x14ac:dyDescent="0.25">
      <c r="M2946" s="38"/>
    </row>
    <row r="2947" spans="13:13" x14ac:dyDescent="0.25">
      <c r="M2947" s="38"/>
    </row>
    <row r="2948" spans="13:13" x14ac:dyDescent="0.25">
      <c r="M2948" s="38"/>
    </row>
    <row r="2949" spans="13:13" x14ac:dyDescent="0.25">
      <c r="M2949" s="38"/>
    </row>
    <row r="2950" spans="13:13" x14ac:dyDescent="0.25">
      <c r="M2950" s="38"/>
    </row>
    <row r="2951" spans="13:13" x14ac:dyDescent="0.25">
      <c r="M2951" s="38"/>
    </row>
    <row r="2952" spans="13:13" x14ac:dyDescent="0.25">
      <c r="M2952" s="38"/>
    </row>
    <row r="2953" spans="13:13" x14ac:dyDescent="0.25">
      <c r="M2953" s="38"/>
    </row>
    <row r="2954" spans="13:13" x14ac:dyDescent="0.25">
      <c r="M2954" s="38"/>
    </row>
    <row r="2955" spans="13:13" x14ac:dyDescent="0.25">
      <c r="M2955" s="38"/>
    </row>
    <row r="2956" spans="13:13" x14ac:dyDescent="0.25">
      <c r="M2956" s="38"/>
    </row>
    <row r="2957" spans="13:13" x14ac:dyDescent="0.25">
      <c r="M2957" s="38"/>
    </row>
    <row r="2958" spans="13:13" x14ac:dyDescent="0.25">
      <c r="M2958" s="38"/>
    </row>
    <row r="2959" spans="13:13" x14ac:dyDescent="0.25">
      <c r="M2959" s="38"/>
    </row>
    <row r="2960" spans="13:13" x14ac:dyDescent="0.25">
      <c r="M2960" s="38"/>
    </row>
    <row r="2961" spans="13:13" x14ac:dyDescent="0.25">
      <c r="M2961" s="38"/>
    </row>
    <row r="2962" spans="13:13" x14ac:dyDescent="0.25">
      <c r="M2962" s="38"/>
    </row>
    <row r="2963" spans="13:13" x14ac:dyDescent="0.25">
      <c r="M2963" s="38"/>
    </row>
    <row r="2964" spans="13:13" x14ac:dyDescent="0.25">
      <c r="M2964" s="38"/>
    </row>
    <row r="2965" spans="13:13" x14ac:dyDescent="0.25">
      <c r="M2965" s="38"/>
    </row>
    <row r="2966" spans="13:13" x14ac:dyDescent="0.25">
      <c r="M2966" s="38"/>
    </row>
    <row r="2967" spans="13:13" x14ac:dyDescent="0.25">
      <c r="M2967" s="38"/>
    </row>
    <row r="2968" spans="13:13" x14ac:dyDescent="0.25">
      <c r="M2968" s="38"/>
    </row>
    <row r="2969" spans="13:13" x14ac:dyDescent="0.25">
      <c r="M2969" s="38"/>
    </row>
    <row r="2970" spans="13:13" x14ac:dyDescent="0.25">
      <c r="M2970" s="38"/>
    </row>
    <row r="2971" spans="13:13" x14ac:dyDescent="0.25">
      <c r="M2971" s="38"/>
    </row>
    <row r="2972" spans="13:13" x14ac:dyDescent="0.25">
      <c r="M2972" s="38"/>
    </row>
    <row r="2973" spans="13:13" x14ac:dyDescent="0.25">
      <c r="M2973" s="38"/>
    </row>
    <row r="2974" spans="13:13" x14ac:dyDescent="0.25">
      <c r="M2974" s="38"/>
    </row>
    <row r="2975" spans="13:13" x14ac:dyDescent="0.25">
      <c r="M2975" s="38"/>
    </row>
    <row r="2976" spans="13:13" x14ac:dyDescent="0.25">
      <c r="M2976" s="38"/>
    </row>
    <row r="2977" spans="13:13" x14ac:dyDescent="0.25">
      <c r="M2977" s="38"/>
    </row>
    <row r="2978" spans="13:13" x14ac:dyDescent="0.25">
      <c r="M2978" s="38"/>
    </row>
    <row r="2979" spans="13:13" x14ac:dyDescent="0.25">
      <c r="M2979" s="38"/>
    </row>
    <row r="2980" spans="13:13" x14ac:dyDescent="0.25">
      <c r="M2980" s="38"/>
    </row>
    <row r="2981" spans="13:13" x14ac:dyDescent="0.25">
      <c r="M2981" s="38"/>
    </row>
    <row r="2982" spans="13:13" x14ac:dyDescent="0.25">
      <c r="M2982" s="38"/>
    </row>
    <row r="2983" spans="13:13" x14ac:dyDescent="0.25">
      <c r="M2983" s="38"/>
    </row>
    <row r="2984" spans="13:13" x14ac:dyDescent="0.25">
      <c r="M2984" s="38"/>
    </row>
    <row r="2985" spans="13:13" x14ac:dyDescent="0.25">
      <c r="M2985" s="38"/>
    </row>
    <row r="2986" spans="13:13" x14ac:dyDescent="0.25">
      <c r="M2986" s="38"/>
    </row>
    <row r="2987" spans="13:13" x14ac:dyDescent="0.25">
      <c r="M2987" s="38"/>
    </row>
    <row r="2988" spans="13:13" x14ac:dyDescent="0.25">
      <c r="M2988" s="38"/>
    </row>
    <row r="2989" spans="13:13" x14ac:dyDescent="0.25">
      <c r="M2989" s="38"/>
    </row>
    <row r="2990" spans="13:13" x14ac:dyDescent="0.25">
      <c r="M2990" s="38"/>
    </row>
    <row r="2991" spans="13:13" x14ac:dyDescent="0.25">
      <c r="M2991" s="38"/>
    </row>
    <row r="2992" spans="13:13" x14ac:dyDescent="0.25">
      <c r="M2992" s="38"/>
    </row>
    <row r="2993" spans="13:13" x14ac:dyDescent="0.25">
      <c r="M2993" s="38"/>
    </row>
    <row r="2994" spans="13:13" x14ac:dyDescent="0.25">
      <c r="M2994" s="38"/>
    </row>
    <row r="2995" spans="13:13" x14ac:dyDescent="0.25">
      <c r="M2995" s="38"/>
    </row>
    <row r="2996" spans="13:13" x14ac:dyDescent="0.25">
      <c r="M2996" s="38"/>
    </row>
    <row r="2997" spans="13:13" x14ac:dyDescent="0.25">
      <c r="M2997" s="38"/>
    </row>
    <row r="2998" spans="13:13" x14ac:dyDescent="0.25">
      <c r="M2998" s="38"/>
    </row>
    <row r="2999" spans="13:13" x14ac:dyDescent="0.25">
      <c r="M2999" s="38"/>
    </row>
    <row r="3000" spans="13:13" x14ac:dyDescent="0.25">
      <c r="M3000" s="38"/>
    </row>
    <row r="3001" spans="13:13" x14ac:dyDescent="0.25">
      <c r="M3001" s="38"/>
    </row>
    <row r="3002" spans="13:13" x14ac:dyDescent="0.25">
      <c r="M3002" s="38"/>
    </row>
    <row r="3003" spans="13:13" x14ac:dyDescent="0.25">
      <c r="M3003" s="38"/>
    </row>
    <row r="3004" spans="13:13" x14ac:dyDescent="0.25">
      <c r="M3004" s="38"/>
    </row>
    <row r="3005" spans="13:13" x14ac:dyDescent="0.25">
      <c r="M3005" s="38"/>
    </row>
    <row r="3006" spans="13:13" x14ac:dyDescent="0.25">
      <c r="M3006" s="38"/>
    </row>
    <row r="3007" spans="13:13" x14ac:dyDescent="0.25">
      <c r="M3007" s="38"/>
    </row>
    <row r="3008" spans="13:13" x14ac:dyDescent="0.25">
      <c r="M3008" s="38"/>
    </row>
    <row r="3009" spans="13:13" x14ac:dyDescent="0.25">
      <c r="M3009" s="38"/>
    </row>
    <row r="3010" spans="13:13" x14ac:dyDescent="0.25">
      <c r="M3010" s="38"/>
    </row>
    <row r="3011" spans="13:13" x14ac:dyDescent="0.25">
      <c r="M3011" s="38"/>
    </row>
    <row r="3012" spans="13:13" x14ac:dyDescent="0.25">
      <c r="M3012" s="38"/>
    </row>
    <row r="3013" spans="13:13" x14ac:dyDescent="0.25">
      <c r="M3013" s="38"/>
    </row>
    <row r="3014" spans="13:13" x14ac:dyDescent="0.25">
      <c r="M3014" s="38"/>
    </row>
    <row r="3015" spans="13:13" x14ac:dyDescent="0.25">
      <c r="M3015" s="38"/>
    </row>
    <row r="3016" spans="13:13" x14ac:dyDescent="0.25">
      <c r="M3016" s="38"/>
    </row>
    <row r="3017" spans="13:13" x14ac:dyDescent="0.25">
      <c r="M3017" s="38"/>
    </row>
    <row r="3018" spans="13:13" x14ac:dyDescent="0.25">
      <c r="M3018" s="38"/>
    </row>
    <row r="3019" spans="13:13" x14ac:dyDescent="0.25">
      <c r="M3019" s="38"/>
    </row>
    <row r="3020" spans="13:13" x14ac:dyDescent="0.25">
      <c r="M3020" s="38"/>
    </row>
    <row r="3021" spans="13:13" x14ac:dyDescent="0.25">
      <c r="M3021" s="38"/>
    </row>
    <row r="3022" spans="13:13" x14ac:dyDescent="0.25">
      <c r="M3022" s="38"/>
    </row>
    <row r="3023" spans="13:13" x14ac:dyDescent="0.25">
      <c r="M3023" s="38"/>
    </row>
    <row r="3024" spans="13:13" x14ac:dyDescent="0.25">
      <c r="M3024" s="38"/>
    </row>
    <row r="3025" spans="13:13" x14ac:dyDescent="0.25">
      <c r="M3025" s="38"/>
    </row>
    <row r="3026" spans="13:13" x14ac:dyDescent="0.25">
      <c r="M3026" s="38"/>
    </row>
    <row r="3027" spans="13:13" x14ac:dyDescent="0.25">
      <c r="M3027" s="38"/>
    </row>
    <row r="3028" spans="13:13" x14ac:dyDescent="0.25">
      <c r="M3028" s="38"/>
    </row>
    <row r="3029" spans="13:13" x14ac:dyDescent="0.25">
      <c r="M3029" s="38"/>
    </row>
    <row r="3030" spans="13:13" x14ac:dyDescent="0.25">
      <c r="M3030" s="38"/>
    </row>
    <row r="3031" spans="13:13" x14ac:dyDescent="0.25">
      <c r="M3031" s="38"/>
    </row>
    <row r="3032" spans="13:13" x14ac:dyDescent="0.25">
      <c r="M3032" s="38"/>
    </row>
    <row r="3033" spans="13:13" x14ac:dyDescent="0.25">
      <c r="M3033" s="38"/>
    </row>
    <row r="3034" spans="13:13" x14ac:dyDescent="0.25">
      <c r="M3034" s="38"/>
    </row>
    <row r="3035" spans="13:13" x14ac:dyDescent="0.25">
      <c r="M3035" s="38"/>
    </row>
    <row r="3036" spans="13:13" x14ac:dyDescent="0.25">
      <c r="M3036" s="38"/>
    </row>
    <row r="3037" spans="13:13" x14ac:dyDescent="0.25">
      <c r="M3037" s="38"/>
    </row>
    <row r="3038" spans="13:13" x14ac:dyDescent="0.25">
      <c r="M3038" s="38"/>
    </row>
    <row r="3039" spans="13:13" x14ac:dyDescent="0.25">
      <c r="M3039" s="38"/>
    </row>
    <row r="3040" spans="13:13" x14ac:dyDescent="0.25">
      <c r="M3040" s="38"/>
    </row>
    <row r="3041" spans="13:13" x14ac:dyDescent="0.25">
      <c r="M3041" s="38"/>
    </row>
    <row r="3042" spans="13:13" x14ac:dyDescent="0.25">
      <c r="M3042" s="38"/>
    </row>
    <row r="3043" spans="13:13" x14ac:dyDescent="0.25">
      <c r="M3043" s="38"/>
    </row>
    <row r="3044" spans="13:13" x14ac:dyDescent="0.25">
      <c r="M3044" s="38"/>
    </row>
    <row r="3045" spans="13:13" x14ac:dyDescent="0.25">
      <c r="M3045" s="38"/>
    </row>
    <row r="3046" spans="13:13" x14ac:dyDescent="0.25">
      <c r="M3046" s="38"/>
    </row>
    <row r="3047" spans="13:13" x14ac:dyDescent="0.25">
      <c r="M3047" s="38"/>
    </row>
    <row r="3048" spans="13:13" x14ac:dyDescent="0.25">
      <c r="M3048" s="38"/>
    </row>
    <row r="3049" spans="13:13" x14ac:dyDescent="0.25">
      <c r="M3049" s="38"/>
    </row>
    <row r="3050" spans="13:13" x14ac:dyDescent="0.25">
      <c r="M3050" s="38"/>
    </row>
    <row r="3051" spans="13:13" x14ac:dyDescent="0.25">
      <c r="M3051" s="38"/>
    </row>
    <row r="3052" spans="13:13" x14ac:dyDescent="0.25">
      <c r="M3052" s="38"/>
    </row>
    <row r="3053" spans="13:13" x14ac:dyDescent="0.25">
      <c r="M3053" s="38"/>
    </row>
    <row r="3054" spans="13:13" x14ac:dyDescent="0.25">
      <c r="M3054" s="38"/>
    </row>
    <row r="3055" spans="13:13" x14ac:dyDescent="0.25">
      <c r="M3055" s="38"/>
    </row>
    <row r="3056" spans="13:13" x14ac:dyDescent="0.25">
      <c r="M3056" s="38"/>
    </row>
    <row r="3057" spans="13:13" x14ac:dyDescent="0.25">
      <c r="M3057" s="38"/>
    </row>
    <row r="3058" spans="13:13" x14ac:dyDescent="0.25">
      <c r="M3058" s="38"/>
    </row>
    <row r="3059" spans="13:13" x14ac:dyDescent="0.25">
      <c r="M3059" s="38"/>
    </row>
    <row r="3060" spans="13:13" x14ac:dyDescent="0.25">
      <c r="M3060" s="38"/>
    </row>
    <row r="3061" spans="13:13" x14ac:dyDescent="0.25">
      <c r="M3061" s="38"/>
    </row>
    <row r="3062" spans="13:13" x14ac:dyDescent="0.25">
      <c r="M3062" s="38"/>
    </row>
    <row r="3063" spans="13:13" x14ac:dyDescent="0.25">
      <c r="M3063" s="38"/>
    </row>
    <row r="3064" spans="13:13" x14ac:dyDescent="0.25">
      <c r="M3064" s="38"/>
    </row>
    <row r="3065" spans="13:13" x14ac:dyDescent="0.25">
      <c r="M3065" s="38"/>
    </row>
    <row r="3066" spans="13:13" x14ac:dyDescent="0.25">
      <c r="M3066" s="38"/>
    </row>
    <row r="3067" spans="13:13" x14ac:dyDescent="0.25">
      <c r="M3067" s="38"/>
    </row>
    <row r="3068" spans="13:13" x14ac:dyDescent="0.25">
      <c r="M3068" s="38"/>
    </row>
    <row r="3069" spans="13:13" x14ac:dyDescent="0.25">
      <c r="M3069" s="38"/>
    </row>
    <row r="3070" spans="13:13" x14ac:dyDescent="0.25">
      <c r="M3070" s="38"/>
    </row>
    <row r="3071" spans="13:13" x14ac:dyDescent="0.25">
      <c r="M3071" s="38"/>
    </row>
    <row r="3072" spans="13:13" x14ac:dyDescent="0.25">
      <c r="M3072" s="38"/>
    </row>
    <row r="3073" spans="13:13" x14ac:dyDescent="0.25">
      <c r="M3073" s="38"/>
    </row>
    <row r="3074" spans="13:13" x14ac:dyDescent="0.25">
      <c r="M3074" s="38"/>
    </row>
    <row r="3075" spans="13:13" x14ac:dyDescent="0.25">
      <c r="M3075" s="38"/>
    </row>
    <row r="3076" spans="13:13" x14ac:dyDescent="0.25">
      <c r="M3076" s="38"/>
    </row>
    <row r="3077" spans="13:13" x14ac:dyDescent="0.25">
      <c r="M3077" s="38"/>
    </row>
    <row r="3078" spans="13:13" x14ac:dyDescent="0.25">
      <c r="M3078" s="38"/>
    </row>
    <row r="3079" spans="13:13" x14ac:dyDescent="0.25">
      <c r="M3079" s="38"/>
    </row>
    <row r="3080" spans="13:13" x14ac:dyDescent="0.25">
      <c r="M3080" s="38"/>
    </row>
    <row r="3081" spans="13:13" x14ac:dyDescent="0.25">
      <c r="M3081" s="38"/>
    </row>
    <row r="3082" spans="13:13" x14ac:dyDescent="0.25">
      <c r="M3082" s="38"/>
    </row>
    <row r="3083" spans="13:13" x14ac:dyDescent="0.25">
      <c r="M3083" s="38"/>
    </row>
    <row r="3084" spans="13:13" x14ac:dyDescent="0.25">
      <c r="M3084" s="38"/>
    </row>
    <row r="3085" spans="13:13" x14ac:dyDescent="0.25">
      <c r="M3085" s="38"/>
    </row>
    <row r="3086" spans="13:13" x14ac:dyDescent="0.25">
      <c r="M3086" s="38"/>
    </row>
    <row r="3087" spans="13:13" x14ac:dyDescent="0.25">
      <c r="M3087" s="38"/>
    </row>
    <row r="3088" spans="13:13" x14ac:dyDescent="0.25">
      <c r="M3088" s="38"/>
    </row>
    <row r="3089" spans="13:13" x14ac:dyDescent="0.25">
      <c r="M3089" s="38"/>
    </row>
    <row r="3090" spans="13:13" x14ac:dyDescent="0.25">
      <c r="M3090" s="38"/>
    </row>
    <row r="3091" spans="13:13" x14ac:dyDescent="0.25">
      <c r="M3091" s="38"/>
    </row>
    <row r="3092" spans="13:13" x14ac:dyDescent="0.25">
      <c r="M3092" s="38"/>
    </row>
    <row r="3093" spans="13:13" x14ac:dyDescent="0.25">
      <c r="M3093" s="38"/>
    </row>
    <row r="3094" spans="13:13" x14ac:dyDescent="0.25">
      <c r="M3094" s="38"/>
    </row>
    <row r="3095" spans="13:13" x14ac:dyDescent="0.25">
      <c r="M3095" s="38"/>
    </row>
    <row r="3096" spans="13:13" x14ac:dyDescent="0.25">
      <c r="M3096" s="38"/>
    </row>
    <row r="3097" spans="13:13" x14ac:dyDescent="0.25">
      <c r="M3097" s="38"/>
    </row>
    <row r="3098" spans="13:13" x14ac:dyDescent="0.25">
      <c r="M3098" s="38"/>
    </row>
    <row r="3099" spans="13:13" x14ac:dyDescent="0.25">
      <c r="M3099" s="38"/>
    </row>
    <row r="3100" spans="13:13" x14ac:dyDescent="0.25">
      <c r="M3100" s="38"/>
    </row>
    <row r="3101" spans="13:13" x14ac:dyDescent="0.25">
      <c r="M3101" s="38"/>
    </row>
    <row r="3102" spans="13:13" x14ac:dyDescent="0.25">
      <c r="M3102" s="38"/>
    </row>
    <row r="3103" spans="13:13" x14ac:dyDescent="0.25">
      <c r="M3103" s="38"/>
    </row>
    <row r="3104" spans="13:13" x14ac:dyDescent="0.25">
      <c r="M3104" s="38"/>
    </row>
    <row r="3105" spans="13:13" x14ac:dyDescent="0.25">
      <c r="M3105" s="38"/>
    </row>
    <row r="3106" spans="13:13" x14ac:dyDescent="0.25">
      <c r="M3106" s="38"/>
    </row>
    <row r="3107" spans="13:13" x14ac:dyDescent="0.25">
      <c r="M3107" s="38"/>
    </row>
    <row r="3108" spans="13:13" x14ac:dyDescent="0.25">
      <c r="M3108" s="38"/>
    </row>
    <row r="3109" spans="13:13" x14ac:dyDescent="0.25">
      <c r="M3109" s="38"/>
    </row>
    <row r="3110" spans="13:13" x14ac:dyDescent="0.25">
      <c r="M3110" s="38"/>
    </row>
    <row r="3111" spans="13:13" x14ac:dyDescent="0.25">
      <c r="M3111" s="38"/>
    </row>
    <row r="3112" spans="13:13" x14ac:dyDescent="0.25">
      <c r="M3112" s="38"/>
    </row>
    <row r="3113" spans="13:13" x14ac:dyDescent="0.25">
      <c r="M3113" s="38"/>
    </row>
    <row r="3114" spans="13:13" x14ac:dyDescent="0.25">
      <c r="M3114" s="38"/>
    </row>
    <row r="3115" spans="13:13" x14ac:dyDescent="0.25">
      <c r="M3115" s="38"/>
    </row>
    <row r="3116" spans="13:13" x14ac:dyDescent="0.25">
      <c r="M3116" s="38"/>
    </row>
    <row r="3117" spans="13:13" x14ac:dyDescent="0.25">
      <c r="M3117" s="38"/>
    </row>
    <row r="3118" spans="13:13" x14ac:dyDescent="0.25">
      <c r="M3118" s="38"/>
    </row>
    <row r="3119" spans="13:13" x14ac:dyDescent="0.25">
      <c r="M3119" s="38"/>
    </row>
    <row r="3120" spans="13:13" x14ac:dyDescent="0.25">
      <c r="M3120" s="38"/>
    </row>
    <row r="3121" spans="13:13" x14ac:dyDescent="0.25">
      <c r="M3121" s="38"/>
    </row>
    <row r="3122" spans="13:13" x14ac:dyDescent="0.25">
      <c r="M3122" s="38"/>
    </row>
    <row r="3123" spans="13:13" x14ac:dyDescent="0.25">
      <c r="M3123" s="38"/>
    </row>
    <row r="3124" spans="13:13" x14ac:dyDescent="0.25">
      <c r="M3124" s="38"/>
    </row>
    <row r="3125" spans="13:13" x14ac:dyDescent="0.25">
      <c r="M3125" s="38"/>
    </row>
    <row r="3126" spans="13:13" x14ac:dyDescent="0.25">
      <c r="M3126" s="38"/>
    </row>
    <row r="3127" spans="13:13" x14ac:dyDescent="0.25">
      <c r="M3127" s="38"/>
    </row>
    <row r="3128" spans="13:13" x14ac:dyDescent="0.25">
      <c r="M3128" s="38"/>
    </row>
    <row r="3129" spans="13:13" x14ac:dyDescent="0.25">
      <c r="M3129" s="38"/>
    </row>
    <row r="3130" spans="13:13" x14ac:dyDescent="0.25">
      <c r="M3130" s="38"/>
    </row>
    <row r="3131" spans="13:13" x14ac:dyDescent="0.25">
      <c r="M3131" s="38"/>
    </row>
    <row r="3132" spans="13:13" x14ac:dyDescent="0.25">
      <c r="M3132" s="38"/>
    </row>
    <row r="3133" spans="13:13" x14ac:dyDescent="0.25">
      <c r="M3133" s="38"/>
    </row>
    <row r="3134" spans="13:13" x14ac:dyDescent="0.25">
      <c r="M3134" s="38"/>
    </row>
    <row r="3135" spans="13:13" x14ac:dyDescent="0.25">
      <c r="M3135" s="38"/>
    </row>
    <row r="3136" spans="13:13" x14ac:dyDescent="0.25">
      <c r="M3136" s="38"/>
    </row>
    <row r="3137" spans="13:13" x14ac:dyDescent="0.25">
      <c r="M3137" s="38"/>
    </row>
    <row r="3138" spans="13:13" x14ac:dyDescent="0.25">
      <c r="M3138" s="38"/>
    </row>
    <row r="3139" spans="13:13" x14ac:dyDescent="0.25">
      <c r="M3139" s="38"/>
    </row>
    <row r="3140" spans="13:13" x14ac:dyDescent="0.25">
      <c r="M3140" s="38"/>
    </row>
    <row r="3141" spans="13:13" x14ac:dyDescent="0.25">
      <c r="M3141" s="38"/>
    </row>
    <row r="3142" spans="13:13" x14ac:dyDescent="0.25">
      <c r="M3142" s="38"/>
    </row>
    <row r="3143" spans="13:13" x14ac:dyDescent="0.25">
      <c r="M3143" s="38"/>
    </row>
    <row r="3144" spans="13:13" x14ac:dyDescent="0.25">
      <c r="M3144" s="38"/>
    </row>
    <row r="3145" spans="13:13" x14ac:dyDescent="0.25">
      <c r="M3145" s="38"/>
    </row>
    <row r="3146" spans="13:13" x14ac:dyDescent="0.25">
      <c r="M3146" s="38"/>
    </row>
    <row r="3147" spans="13:13" x14ac:dyDescent="0.25">
      <c r="M3147" s="38"/>
    </row>
    <row r="3148" spans="13:13" x14ac:dyDescent="0.25">
      <c r="M3148" s="38"/>
    </row>
    <row r="3149" spans="13:13" x14ac:dyDescent="0.25">
      <c r="M3149" s="38"/>
    </row>
    <row r="3150" spans="13:13" x14ac:dyDescent="0.25">
      <c r="M3150" s="38"/>
    </row>
    <row r="3151" spans="13:13" x14ac:dyDescent="0.25">
      <c r="M3151" s="38"/>
    </row>
    <row r="3152" spans="13:13" x14ac:dyDescent="0.25">
      <c r="M3152" s="38"/>
    </row>
    <row r="3153" spans="13:13" x14ac:dyDescent="0.25">
      <c r="M3153" s="38"/>
    </row>
    <row r="3154" spans="13:13" x14ac:dyDescent="0.25">
      <c r="M3154" s="38"/>
    </row>
    <row r="3155" spans="13:13" x14ac:dyDescent="0.25">
      <c r="M3155" s="38"/>
    </row>
    <row r="3156" spans="13:13" x14ac:dyDescent="0.25">
      <c r="M3156" s="38"/>
    </row>
    <row r="3157" spans="13:13" x14ac:dyDescent="0.25">
      <c r="M3157" s="38"/>
    </row>
    <row r="3158" spans="13:13" x14ac:dyDescent="0.25">
      <c r="M3158" s="38"/>
    </row>
    <row r="3159" spans="13:13" x14ac:dyDescent="0.25">
      <c r="M3159" s="38"/>
    </row>
    <row r="3160" spans="13:13" x14ac:dyDescent="0.25">
      <c r="M3160" s="38"/>
    </row>
    <row r="3161" spans="13:13" x14ac:dyDescent="0.25">
      <c r="M3161" s="38"/>
    </row>
    <row r="3162" spans="13:13" x14ac:dyDescent="0.25">
      <c r="M3162" s="38"/>
    </row>
    <row r="3163" spans="13:13" x14ac:dyDescent="0.25">
      <c r="M3163" s="38"/>
    </row>
    <row r="3164" spans="13:13" x14ac:dyDescent="0.25">
      <c r="M3164" s="38"/>
    </row>
    <row r="3165" spans="13:13" x14ac:dyDescent="0.25">
      <c r="M3165" s="38"/>
    </row>
    <row r="3166" spans="13:13" x14ac:dyDescent="0.25">
      <c r="M3166" s="38"/>
    </row>
    <row r="3167" spans="13:13" x14ac:dyDescent="0.25">
      <c r="M3167" s="38"/>
    </row>
    <row r="3168" spans="13:13" x14ac:dyDescent="0.25">
      <c r="M3168" s="38"/>
    </row>
    <row r="3169" spans="13:13" x14ac:dyDescent="0.25">
      <c r="M3169" s="38"/>
    </row>
    <row r="3170" spans="13:13" x14ac:dyDescent="0.25">
      <c r="M3170" s="38"/>
    </row>
    <row r="3171" spans="13:13" x14ac:dyDescent="0.25">
      <c r="M3171" s="38"/>
    </row>
    <row r="3172" spans="13:13" x14ac:dyDescent="0.25">
      <c r="M3172" s="38"/>
    </row>
    <row r="3173" spans="13:13" x14ac:dyDescent="0.25">
      <c r="M3173" s="38"/>
    </row>
    <row r="3174" spans="13:13" x14ac:dyDescent="0.25">
      <c r="M3174" s="38"/>
    </row>
    <row r="3175" spans="13:13" x14ac:dyDescent="0.25">
      <c r="M3175" s="38"/>
    </row>
    <row r="3176" spans="13:13" x14ac:dyDescent="0.25">
      <c r="M3176" s="38"/>
    </row>
    <row r="3177" spans="13:13" x14ac:dyDescent="0.25">
      <c r="M3177" s="38"/>
    </row>
    <row r="3178" spans="13:13" x14ac:dyDescent="0.25">
      <c r="M3178" s="38"/>
    </row>
    <row r="3179" spans="13:13" x14ac:dyDescent="0.25">
      <c r="M3179" s="38"/>
    </row>
    <row r="3180" spans="13:13" x14ac:dyDescent="0.25">
      <c r="M3180" s="38"/>
    </row>
    <row r="3181" spans="13:13" x14ac:dyDescent="0.25">
      <c r="M3181" s="38"/>
    </row>
    <row r="3182" spans="13:13" x14ac:dyDescent="0.25">
      <c r="M3182" s="38"/>
    </row>
    <row r="3183" spans="13:13" x14ac:dyDescent="0.25">
      <c r="M3183" s="38"/>
    </row>
    <row r="3184" spans="13:13" x14ac:dyDescent="0.25">
      <c r="M3184" s="38"/>
    </row>
    <row r="3185" spans="13:13" x14ac:dyDescent="0.25">
      <c r="M3185" s="38"/>
    </row>
    <row r="3186" spans="13:13" x14ac:dyDescent="0.25">
      <c r="M3186" s="38"/>
    </row>
    <row r="3187" spans="13:13" x14ac:dyDescent="0.25">
      <c r="M3187" s="38"/>
    </row>
    <row r="3188" spans="13:13" x14ac:dyDescent="0.25">
      <c r="M3188" s="38"/>
    </row>
    <row r="3189" spans="13:13" x14ac:dyDescent="0.25">
      <c r="M3189" s="38"/>
    </row>
    <row r="3190" spans="13:13" x14ac:dyDescent="0.25">
      <c r="M3190" s="38"/>
    </row>
    <row r="3191" spans="13:13" x14ac:dyDescent="0.25">
      <c r="M3191" s="38"/>
    </row>
    <row r="3192" spans="13:13" x14ac:dyDescent="0.25">
      <c r="M3192" s="38"/>
    </row>
    <row r="3193" spans="13:13" x14ac:dyDescent="0.25">
      <c r="M3193" s="38"/>
    </row>
    <row r="3194" spans="13:13" x14ac:dyDescent="0.25">
      <c r="M3194" s="38"/>
    </row>
    <row r="3195" spans="13:13" x14ac:dyDescent="0.25">
      <c r="M3195" s="38"/>
    </row>
    <row r="3196" spans="13:13" x14ac:dyDescent="0.25">
      <c r="M3196" s="38"/>
    </row>
    <row r="3197" spans="13:13" x14ac:dyDescent="0.25">
      <c r="M3197" s="38"/>
    </row>
    <row r="3198" spans="13:13" x14ac:dyDescent="0.25">
      <c r="M3198" s="38"/>
    </row>
    <row r="3199" spans="13:13" x14ac:dyDescent="0.25">
      <c r="M3199" s="38"/>
    </row>
    <row r="3200" spans="13:13" x14ac:dyDescent="0.25">
      <c r="M3200" s="38"/>
    </row>
    <row r="3201" spans="13:13" x14ac:dyDescent="0.25">
      <c r="M3201" s="38"/>
    </row>
    <row r="3202" spans="13:13" x14ac:dyDescent="0.25">
      <c r="M3202" s="38"/>
    </row>
    <row r="3203" spans="13:13" x14ac:dyDescent="0.25">
      <c r="M3203" s="38"/>
    </row>
    <row r="3204" spans="13:13" x14ac:dyDescent="0.25">
      <c r="M3204" s="38"/>
    </row>
    <row r="3205" spans="13:13" x14ac:dyDescent="0.25">
      <c r="M3205" s="38"/>
    </row>
    <row r="3206" spans="13:13" x14ac:dyDescent="0.25">
      <c r="M3206" s="38"/>
    </row>
    <row r="3207" spans="13:13" x14ac:dyDescent="0.25">
      <c r="M3207" s="38"/>
    </row>
    <row r="3208" spans="13:13" x14ac:dyDescent="0.25">
      <c r="M3208" s="38"/>
    </row>
    <row r="3209" spans="13:13" x14ac:dyDescent="0.25">
      <c r="M3209" s="38"/>
    </row>
    <row r="3210" spans="13:13" x14ac:dyDescent="0.25">
      <c r="M3210" s="38"/>
    </row>
    <row r="3211" spans="13:13" x14ac:dyDescent="0.25">
      <c r="M3211" s="38"/>
    </row>
    <row r="3212" spans="13:13" x14ac:dyDescent="0.25">
      <c r="M3212" s="38"/>
    </row>
    <row r="3213" spans="13:13" x14ac:dyDescent="0.25">
      <c r="M3213" s="38"/>
    </row>
    <row r="3214" spans="13:13" x14ac:dyDescent="0.25">
      <c r="M3214" s="38"/>
    </row>
    <row r="3215" spans="13:13" x14ac:dyDescent="0.25">
      <c r="M3215" s="38"/>
    </row>
    <row r="3216" spans="13:13" x14ac:dyDescent="0.25">
      <c r="M3216" s="38"/>
    </row>
    <row r="3217" spans="13:13" x14ac:dyDescent="0.25">
      <c r="M3217" s="38"/>
    </row>
    <row r="3218" spans="13:13" x14ac:dyDescent="0.25">
      <c r="M3218" s="38"/>
    </row>
    <row r="3219" spans="13:13" x14ac:dyDescent="0.25">
      <c r="M3219" s="38"/>
    </row>
    <row r="3220" spans="13:13" x14ac:dyDescent="0.25">
      <c r="M3220" s="38"/>
    </row>
    <row r="3221" spans="13:13" x14ac:dyDescent="0.25">
      <c r="M3221" s="38"/>
    </row>
    <row r="3222" spans="13:13" x14ac:dyDescent="0.25">
      <c r="M3222" s="38"/>
    </row>
    <row r="3223" spans="13:13" x14ac:dyDescent="0.25">
      <c r="M3223" s="38"/>
    </row>
    <row r="3224" spans="13:13" x14ac:dyDescent="0.25">
      <c r="M3224" s="38"/>
    </row>
    <row r="3225" spans="13:13" x14ac:dyDescent="0.25">
      <c r="M3225" s="38"/>
    </row>
    <row r="3226" spans="13:13" x14ac:dyDescent="0.25">
      <c r="M3226" s="38"/>
    </row>
    <row r="3227" spans="13:13" x14ac:dyDescent="0.25">
      <c r="M3227" s="38"/>
    </row>
    <row r="3228" spans="13:13" x14ac:dyDescent="0.25">
      <c r="M3228" s="38"/>
    </row>
    <row r="3229" spans="13:13" x14ac:dyDescent="0.25">
      <c r="M3229" s="38"/>
    </row>
    <row r="3230" spans="13:13" x14ac:dyDescent="0.25">
      <c r="M3230" s="38"/>
    </row>
    <row r="3231" spans="13:13" x14ac:dyDescent="0.25">
      <c r="M3231" s="38"/>
    </row>
    <row r="3232" spans="13:13" x14ac:dyDescent="0.25">
      <c r="M3232" s="38"/>
    </row>
    <row r="3233" spans="13:13" x14ac:dyDescent="0.25">
      <c r="M3233" s="38"/>
    </row>
    <row r="3234" spans="13:13" x14ac:dyDescent="0.25">
      <c r="M3234" s="38"/>
    </row>
    <row r="3235" spans="13:13" x14ac:dyDescent="0.25">
      <c r="M3235" s="38"/>
    </row>
    <row r="3236" spans="13:13" x14ac:dyDescent="0.25">
      <c r="M3236" s="38"/>
    </row>
    <row r="3237" spans="13:13" x14ac:dyDescent="0.25">
      <c r="M3237" s="38"/>
    </row>
    <row r="3238" spans="13:13" x14ac:dyDescent="0.25">
      <c r="M3238" s="38"/>
    </row>
    <row r="3239" spans="13:13" x14ac:dyDescent="0.25">
      <c r="M3239" s="38"/>
    </row>
    <row r="3240" spans="13:13" x14ac:dyDescent="0.25">
      <c r="M3240" s="38"/>
    </row>
    <row r="3241" spans="13:13" x14ac:dyDescent="0.25">
      <c r="M3241" s="38"/>
    </row>
    <row r="3242" spans="13:13" x14ac:dyDescent="0.25">
      <c r="M3242" s="38"/>
    </row>
    <row r="3243" spans="13:13" x14ac:dyDescent="0.25">
      <c r="M3243" s="38"/>
    </row>
    <row r="3244" spans="13:13" x14ac:dyDescent="0.25">
      <c r="M3244" s="38"/>
    </row>
    <row r="3245" spans="13:13" x14ac:dyDescent="0.25">
      <c r="M3245" s="38"/>
    </row>
    <row r="3246" spans="13:13" x14ac:dyDescent="0.25">
      <c r="M3246" s="38"/>
    </row>
    <row r="3247" spans="13:13" x14ac:dyDescent="0.25">
      <c r="M3247" s="38"/>
    </row>
    <row r="3248" spans="13:13" x14ac:dyDescent="0.25">
      <c r="M3248" s="38"/>
    </row>
    <row r="3249" spans="13:13" x14ac:dyDescent="0.25">
      <c r="M3249" s="38"/>
    </row>
    <row r="3250" spans="13:13" x14ac:dyDescent="0.25">
      <c r="M3250" s="38"/>
    </row>
    <row r="3251" spans="13:13" x14ac:dyDescent="0.25">
      <c r="M3251" s="38"/>
    </row>
    <row r="3252" spans="13:13" x14ac:dyDescent="0.25">
      <c r="M3252" s="38"/>
    </row>
    <row r="3253" spans="13:13" x14ac:dyDescent="0.25">
      <c r="M3253" s="38"/>
    </row>
    <row r="3254" spans="13:13" x14ac:dyDescent="0.25">
      <c r="M3254" s="38"/>
    </row>
    <row r="3255" spans="13:13" x14ac:dyDescent="0.25">
      <c r="M3255" s="38"/>
    </row>
    <row r="3256" spans="13:13" x14ac:dyDescent="0.25">
      <c r="M3256" s="38"/>
    </row>
    <row r="3257" spans="13:13" x14ac:dyDescent="0.25">
      <c r="M3257" s="38"/>
    </row>
    <row r="3258" spans="13:13" x14ac:dyDescent="0.25">
      <c r="M3258" s="38"/>
    </row>
    <row r="3259" spans="13:13" x14ac:dyDescent="0.25">
      <c r="M3259" s="38"/>
    </row>
    <row r="3260" spans="13:13" x14ac:dyDescent="0.25">
      <c r="M3260" s="38"/>
    </row>
    <row r="3261" spans="13:13" x14ac:dyDescent="0.25">
      <c r="M3261" s="38"/>
    </row>
    <row r="3262" spans="13:13" x14ac:dyDescent="0.25">
      <c r="M3262" s="38"/>
    </row>
    <row r="3263" spans="13:13" x14ac:dyDescent="0.25">
      <c r="M3263" s="38"/>
    </row>
    <row r="3264" spans="13:13" x14ac:dyDescent="0.25">
      <c r="M3264" s="38"/>
    </row>
    <row r="3265" spans="13:13" x14ac:dyDescent="0.25">
      <c r="M3265" s="38"/>
    </row>
    <row r="3266" spans="13:13" x14ac:dyDescent="0.25">
      <c r="M3266" s="38"/>
    </row>
    <row r="3267" spans="13:13" x14ac:dyDescent="0.25">
      <c r="M3267" s="38"/>
    </row>
    <row r="3268" spans="13:13" x14ac:dyDescent="0.25">
      <c r="M3268" s="38"/>
    </row>
    <row r="3269" spans="13:13" x14ac:dyDescent="0.25">
      <c r="M3269" s="38"/>
    </row>
    <row r="3270" spans="13:13" x14ac:dyDescent="0.25">
      <c r="M3270" s="38"/>
    </row>
    <row r="3271" spans="13:13" x14ac:dyDescent="0.25">
      <c r="M3271" s="38"/>
    </row>
    <row r="3272" spans="13:13" x14ac:dyDescent="0.25">
      <c r="M3272" s="38"/>
    </row>
    <row r="3273" spans="13:13" x14ac:dyDescent="0.25">
      <c r="M3273" s="38"/>
    </row>
    <row r="3274" spans="13:13" x14ac:dyDescent="0.25">
      <c r="M3274" s="38"/>
    </row>
    <row r="3275" spans="13:13" x14ac:dyDescent="0.25">
      <c r="M3275" s="38"/>
    </row>
    <row r="3276" spans="13:13" x14ac:dyDescent="0.25">
      <c r="M3276" s="38"/>
    </row>
    <row r="3277" spans="13:13" x14ac:dyDescent="0.25">
      <c r="M3277" s="38"/>
    </row>
    <row r="3278" spans="13:13" x14ac:dyDescent="0.25">
      <c r="M3278" s="38"/>
    </row>
    <row r="3279" spans="13:13" x14ac:dyDescent="0.25">
      <c r="M3279" s="38"/>
    </row>
    <row r="3280" spans="13:13" x14ac:dyDescent="0.25">
      <c r="M3280" s="38"/>
    </row>
    <row r="3281" spans="13:13" x14ac:dyDescent="0.25">
      <c r="M3281" s="38"/>
    </row>
    <row r="3282" spans="13:13" x14ac:dyDescent="0.25">
      <c r="M3282" s="38"/>
    </row>
    <row r="3283" spans="13:13" x14ac:dyDescent="0.25">
      <c r="M3283" s="38"/>
    </row>
    <row r="3284" spans="13:13" x14ac:dyDescent="0.25">
      <c r="M3284" s="38"/>
    </row>
    <row r="3285" spans="13:13" x14ac:dyDescent="0.25">
      <c r="M3285" s="38"/>
    </row>
    <row r="3286" spans="13:13" x14ac:dyDescent="0.25">
      <c r="M3286" s="38"/>
    </row>
    <row r="3287" spans="13:13" x14ac:dyDescent="0.25">
      <c r="M3287" s="38"/>
    </row>
    <row r="3288" spans="13:13" x14ac:dyDescent="0.25">
      <c r="M3288" s="38"/>
    </row>
    <row r="3289" spans="13:13" x14ac:dyDescent="0.25">
      <c r="M3289" s="38"/>
    </row>
    <row r="3290" spans="13:13" x14ac:dyDescent="0.25">
      <c r="M3290" s="38"/>
    </row>
    <row r="3291" spans="13:13" x14ac:dyDescent="0.25">
      <c r="M3291" s="38"/>
    </row>
    <row r="3292" spans="13:13" x14ac:dyDescent="0.25">
      <c r="M3292" s="38"/>
    </row>
    <row r="3293" spans="13:13" x14ac:dyDescent="0.25">
      <c r="M3293" s="38"/>
    </row>
    <row r="3294" spans="13:13" x14ac:dyDescent="0.25">
      <c r="M3294" s="38"/>
    </row>
    <row r="3295" spans="13:13" x14ac:dyDescent="0.25">
      <c r="M3295" s="38"/>
    </row>
    <row r="3296" spans="13:13" x14ac:dyDescent="0.25">
      <c r="M3296" s="38"/>
    </row>
    <row r="3297" spans="13:13" x14ac:dyDescent="0.25">
      <c r="M3297" s="38"/>
    </row>
    <row r="3298" spans="13:13" x14ac:dyDescent="0.25">
      <c r="M3298" s="38"/>
    </row>
    <row r="3299" spans="13:13" x14ac:dyDescent="0.25">
      <c r="M3299" s="38"/>
    </row>
    <row r="3300" spans="13:13" x14ac:dyDescent="0.25">
      <c r="M3300" s="38"/>
    </row>
    <row r="3301" spans="13:13" x14ac:dyDescent="0.25">
      <c r="M3301" s="38"/>
    </row>
    <row r="3302" spans="13:13" x14ac:dyDescent="0.25">
      <c r="M3302" s="38"/>
    </row>
    <row r="3303" spans="13:13" x14ac:dyDescent="0.25">
      <c r="M3303" s="38"/>
    </row>
    <row r="3304" spans="13:13" x14ac:dyDescent="0.25">
      <c r="M3304" s="38"/>
    </row>
    <row r="3305" spans="13:13" x14ac:dyDescent="0.25">
      <c r="M3305" s="38"/>
    </row>
    <row r="3306" spans="13:13" x14ac:dyDescent="0.25">
      <c r="M3306" s="38"/>
    </row>
    <row r="3307" spans="13:13" x14ac:dyDescent="0.25">
      <c r="M3307" s="38"/>
    </row>
    <row r="3308" spans="13:13" x14ac:dyDescent="0.25">
      <c r="M3308" s="38"/>
    </row>
    <row r="3309" spans="13:13" x14ac:dyDescent="0.25">
      <c r="M3309" s="38"/>
    </row>
    <row r="3310" spans="13:13" x14ac:dyDescent="0.25">
      <c r="M3310" s="38"/>
    </row>
    <row r="3311" spans="13:13" x14ac:dyDescent="0.25">
      <c r="M3311" s="38"/>
    </row>
    <row r="3312" spans="13:13" x14ac:dyDescent="0.25">
      <c r="M3312" s="38"/>
    </row>
    <row r="3313" spans="13:13" x14ac:dyDescent="0.25">
      <c r="M3313" s="38"/>
    </row>
    <row r="3314" spans="13:13" x14ac:dyDescent="0.25">
      <c r="M3314" s="38"/>
    </row>
    <row r="3315" spans="13:13" x14ac:dyDescent="0.25">
      <c r="M3315" s="38"/>
    </row>
    <row r="3316" spans="13:13" x14ac:dyDescent="0.25">
      <c r="M3316" s="38"/>
    </row>
    <row r="3317" spans="13:13" x14ac:dyDescent="0.25">
      <c r="M3317" s="38"/>
    </row>
    <row r="3318" spans="13:13" x14ac:dyDescent="0.25">
      <c r="M3318" s="38"/>
    </row>
    <row r="3319" spans="13:13" x14ac:dyDescent="0.25">
      <c r="M3319" s="38"/>
    </row>
    <row r="3320" spans="13:13" x14ac:dyDescent="0.25">
      <c r="M3320" s="38"/>
    </row>
    <row r="3321" spans="13:13" x14ac:dyDescent="0.25">
      <c r="M3321" s="38"/>
    </row>
    <row r="3322" spans="13:13" x14ac:dyDescent="0.25">
      <c r="M3322" s="38"/>
    </row>
    <row r="3323" spans="13:13" x14ac:dyDescent="0.25">
      <c r="M3323" s="38"/>
    </row>
    <row r="3324" spans="13:13" x14ac:dyDescent="0.25">
      <c r="M3324" s="38"/>
    </row>
    <row r="3325" spans="13:13" x14ac:dyDescent="0.25">
      <c r="M3325" s="38"/>
    </row>
    <row r="3326" spans="13:13" x14ac:dyDescent="0.25">
      <c r="M3326" s="38"/>
    </row>
    <row r="3327" spans="13:13" x14ac:dyDescent="0.25">
      <c r="M3327" s="38"/>
    </row>
    <row r="3328" spans="13:13" x14ac:dyDescent="0.25">
      <c r="M3328" s="38"/>
    </row>
    <row r="3329" spans="13:13" x14ac:dyDescent="0.25">
      <c r="M3329" s="38"/>
    </row>
    <row r="3330" spans="13:13" x14ac:dyDescent="0.25">
      <c r="M3330" s="38"/>
    </row>
    <row r="3331" spans="13:13" x14ac:dyDescent="0.25">
      <c r="M3331" s="38"/>
    </row>
    <row r="3332" spans="13:13" x14ac:dyDescent="0.25">
      <c r="M3332" s="38"/>
    </row>
    <row r="3333" spans="13:13" x14ac:dyDescent="0.25">
      <c r="M3333" s="38"/>
    </row>
    <row r="3334" spans="13:13" x14ac:dyDescent="0.25">
      <c r="M3334" s="38"/>
    </row>
    <row r="3335" spans="13:13" x14ac:dyDescent="0.25">
      <c r="M3335" s="38"/>
    </row>
    <row r="3336" spans="13:13" x14ac:dyDescent="0.25">
      <c r="M3336" s="38"/>
    </row>
    <row r="3337" spans="13:13" x14ac:dyDescent="0.25">
      <c r="M3337" s="38"/>
    </row>
    <row r="3338" spans="13:13" x14ac:dyDescent="0.25">
      <c r="M3338" s="38"/>
    </row>
    <row r="3339" spans="13:13" x14ac:dyDescent="0.25">
      <c r="M3339" s="38"/>
    </row>
    <row r="3340" spans="13:13" x14ac:dyDescent="0.25">
      <c r="M3340" s="38"/>
    </row>
    <row r="3341" spans="13:13" x14ac:dyDescent="0.25">
      <c r="M3341" s="38"/>
    </row>
    <row r="3342" spans="13:13" x14ac:dyDescent="0.25">
      <c r="M3342" s="38"/>
    </row>
    <row r="3343" spans="13:13" x14ac:dyDescent="0.25">
      <c r="M3343" s="38"/>
    </row>
    <row r="3344" spans="13:13" x14ac:dyDescent="0.25">
      <c r="M3344" s="38"/>
    </row>
    <row r="3345" spans="13:13" x14ac:dyDescent="0.25">
      <c r="M3345" s="38"/>
    </row>
    <row r="3346" spans="13:13" x14ac:dyDescent="0.25">
      <c r="M3346" s="38"/>
    </row>
    <row r="3347" spans="13:13" x14ac:dyDescent="0.25">
      <c r="M3347" s="38"/>
    </row>
    <row r="3348" spans="13:13" x14ac:dyDescent="0.25">
      <c r="M3348" s="38"/>
    </row>
    <row r="3349" spans="13:13" x14ac:dyDescent="0.25">
      <c r="M3349" s="38"/>
    </row>
    <row r="3350" spans="13:13" x14ac:dyDescent="0.25">
      <c r="M3350" s="38"/>
    </row>
    <row r="3351" spans="13:13" x14ac:dyDescent="0.25">
      <c r="M3351" s="38"/>
    </row>
    <row r="3352" spans="13:13" x14ac:dyDescent="0.25">
      <c r="M3352" s="38"/>
    </row>
    <row r="3353" spans="13:13" x14ac:dyDescent="0.25">
      <c r="M3353" s="38"/>
    </row>
    <row r="3354" spans="13:13" x14ac:dyDescent="0.25">
      <c r="M3354" s="38"/>
    </row>
    <row r="3355" spans="13:13" x14ac:dyDescent="0.25">
      <c r="M3355" s="38"/>
    </row>
    <row r="3356" spans="13:13" x14ac:dyDescent="0.25">
      <c r="M3356" s="38"/>
    </row>
    <row r="3357" spans="13:13" x14ac:dyDescent="0.25">
      <c r="M3357" s="38"/>
    </row>
    <row r="3358" spans="13:13" x14ac:dyDescent="0.25">
      <c r="M3358" s="38"/>
    </row>
    <row r="3359" spans="13:13" x14ac:dyDescent="0.25">
      <c r="M3359" s="38"/>
    </row>
    <row r="3360" spans="13:13" x14ac:dyDescent="0.25">
      <c r="M3360" s="38"/>
    </row>
    <row r="3361" spans="13:13" x14ac:dyDescent="0.25">
      <c r="M3361" s="38"/>
    </row>
    <row r="3362" spans="13:13" x14ac:dyDescent="0.25">
      <c r="M3362" s="38"/>
    </row>
    <row r="3363" spans="13:13" x14ac:dyDescent="0.25">
      <c r="M3363" s="38"/>
    </row>
    <row r="3364" spans="13:13" x14ac:dyDescent="0.25">
      <c r="M3364" s="38"/>
    </row>
    <row r="3365" spans="13:13" x14ac:dyDescent="0.25">
      <c r="M3365" s="38"/>
    </row>
    <row r="3366" spans="13:13" x14ac:dyDescent="0.25">
      <c r="M3366" s="38"/>
    </row>
    <row r="3367" spans="13:13" x14ac:dyDescent="0.25">
      <c r="M3367" s="38"/>
    </row>
    <row r="3368" spans="13:13" x14ac:dyDescent="0.25">
      <c r="M3368" s="38"/>
    </row>
    <row r="3369" spans="13:13" x14ac:dyDescent="0.25">
      <c r="M3369" s="38"/>
    </row>
    <row r="3370" spans="13:13" x14ac:dyDescent="0.25">
      <c r="M3370" s="38"/>
    </row>
    <row r="3371" spans="13:13" x14ac:dyDescent="0.25">
      <c r="M3371" s="38"/>
    </row>
    <row r="3372" spans="13:13" x14ac:dyDescent="0.25">
      <c r="M3372" s="38"/>
    </row>
    <row r="3373" spans="13:13" x14ac:dyDescent="0.25">
      <c r="M3373" s="38"/>
    </row>
    <row r="3374" spans="13:13" x14ac:dyDescent="0.25">
      <c r="M3374" s="38"/>
    </row>
    <row r="3375" spans="13:13" x14ac:dyDescent="0.25">
      <c r="M3375" s="38"/>
    </row>
    <row r="3376" spans="13:13" x14ac:dyDescent="0.25">
      <c r="M3376" s="38"/>
    </row>
    <row r="3377" spans="13:13" x14ac:dyDescent="0.25">
      <c r="M3377" s="38"/>
    </row>
    <row r="3378" spans="13:13" x14ac:dyDescent="0.25">
      <c r="M3378" s="38"/>
    </row>
    <row r="3379" spans="13:13" x14ac:dyDescent="0.25">
      <c r="M3379" s="38"/>
    </row>
    <row r="3380" spans="13:13" x14ac:dyDescent="0.25">
      <c r="M3380" s="38"/>
    </row>
    <row r="3381" spans="13:13" x14ac:dyDescent="0.25">
      <c r="M3381" s="38"/>
    </row>
    <row r="3382" spans="13:13" x14ac:dyDescent="0.25">
      <c r="M3382" s="38"/>
    </row>
    <row r="3383" spans="13:13" x14ac:dyDescent="0.25">
      <c r="M3383" s="38"/>
    </row>
    <row r="3384" spans="13:13" x14ac:dyDescent="0.25">
      <c r="M3384" s="38"/>
    </row>
    <row r="3385" spans="13:13" x14ac:dyDescent="0.25">
      <c r="M3385" s="38"/>
    </row>
    <row r="3386" spans="13:13" x14ac:dyDescent="0.25">
      <c r="M3386" s="38"/>
    </row>
    <row r="3387" spans="13:13" x14ac:dyDescent="0.25">
      <c r="M3387" s="38"/>
    </row>
    <row r="3388" spans="13:13" x14ac:dyDescent="0.25">
      <c r="M3388" s="38"/>
    </row>
    <row r="3389" spans="13:13" x14ac:dyDescent="0.25">
      <c r="M3389" s="38"/>
    </row>
    <row r="3390" spans="13:13" x14ac:dyDescent="0.25">
      <c r="M3390" s="38"/>
    </row>
    <row r="3391" spans="13:13" x14ac:dyDescent="0.25">
      <c r="M3391" s="38"/>
    </row>
    <row r="3392" spans="13:13" x14ac:dyDescent="0.25">
      <c r="M3392" s="38"/>
    </row>
    <row r="3393" spans="13:13" x14ac:dyDescent="0.25">
      <c r="M3393" s="38"/>
    </row>
    <row r="3394" spans="13:13" x14ac:dyDescent="0.25">
      <c r="M3394" s="38"/>
    </row>
    <row r="3395" spans="13:13" x14ac:dyDescent="0.25">
      <c r="M3395" s="38"/>
    </row>
    <row r="3396" spans="13:13" x14ac:dyDescent="0.25">
      <c r="M3396" s="38"/>
    </row>
    <row r="3397" spans="13:13" x14ac:dyDescent="0.25">
      <c r="M3397" s="38"/>
    </row>
    <row r="3398" spans="13:13" x14ac:dyDescent="0.25">
      <c r="M3398" s="38"/>
    </row>
    <row r="3399" spans="13:13" x14ac:dyDescent="0.25">
      <c r="M3399" s="38"/>
    </row>
    <row r="3400" spans="13:13" x14ac:dyDescent="0.25">
      <c r="M3400" s="38"/>
    </row>
    <row r="3401" spans="13:13" x14ac:dyDescent="0.25">
      <c r="M3401" s="38"/>
    </row>
    <row r="3402" spans="13:13" x14ac:dyDescent="0.25">
      <c r="M3402" s="38"/>
    </row>
    <row r="3403" spans="13:13" x14ac:dyDescent="0.25">
      <c r="M3403" s="38"/>
    </row>
    <row r="3404" spans="13:13" x14ac:dyDescent="0.25">
      <c r="M3404" s="38"/>
    </row>
    <row r="3405" spans="13:13" x14ac:dyDescent="0.25">
      <c r="M3405" s="38"/>
    </row>
    <row r="3406" spans="13:13" x14ac:dyDescent="0.25">
      <c r="M3406" s="38"/>
    </row>
    <row r="3407" spans="13:13" x14ac:dyDescent="0.25">
      <c r="M3407" s="38"/>
    </row>
    <row r="3408" spans="13:13" x14ac:dyDescent="0.25">
      <c r="M3408" s="38"/>
    </row>
    <row r="3409" spans="13:13" x14ac:dyDescent="0.25">
      <c r="M3409" s="38"/>
    </row>
    <row r="3410" spans="13:13" x14ac:dyDescent="0.25">
      <c r="M3410" s="38"/>
    </row>
    <row r="3411" spans="13:13" x14ac:dyDescent="0.25">
      <c r="M3411" s="38"/>
    </row>
    <row r="3412" spans="13:13" x14ac:dyDescent="0.25">
      <c r="M3412" s="38"/>
    </row>
    <row r="3413" spans="13:13" x14ac:dyDescent="0.25">
      <c r="M3413" s="38"/>
    </row>
    <row r="3414" spans="13:13" x14ac:dyDescent="0.25">
      <c r="M3414" s="38"/>
    </row>
    <row r="3415" spans="13:13" x14ac:dyDescent="0.25">
      <c r="M3415" s="38"/>
    </row>
    <row r="3416" spans="13:13" x14ac:dyDescent="0.25">
      <c r="M3416" s="38"/>
    </row>
    <row r="3417" spans="13:13" x14ac:dyDescent="0.25">
      <c r="M3417" s="38"/>
    </row>
    <row r="3418" spans="13:13" x14ac:dyDescent="0.25">
      <c r="M3418" s="38"/>
    </row>
    <row r="3419" spans="13:13" x14ac:dyDescent="0.25">
      <c r="M3419" s="38"/>
    </row>
    <row r="3420" spans="13:13" x14ac:dyDescent="0.25">
      <c r="M3420" s="38"/>
    </row>
    <row r="3421" spans="13:13" x14ac:dyDescent="0.25">
      <c r="M3421" s="38"/>
    </row>
    <row r="3422" spans="13:13" x14ac:dyDescent="0.25">
      <c r="M3422" s="38"/>
    </row>
    <row r="3423" spans="13:13" x14ac:dyDescent="0.25">
      <c r="M3423" s="38"/>
    </row>
    <row r="3424" spans="13:13" x14ac:dyDescent="0.25">
      <c r="M3424" s="38"/>
    </row>
    <row r="3425" spans="13:13" x14ac:dyDescent="0.25">
      <c r="M3425" s="38"/>
    </row>
    <row r="3426" spans="13:13" x14ac:dyDescent="0.25">
      <c r="M3426" s="38"/>
    </row>
    <row r="3427" spans="13:13" x14ac:dyDescent="0.25">
      <c r="M3427" s="38"/>
    </row>
    <row r="3428" spans="13:13" x14ac:dyDescent="0.25">
      <c r="M3428" s="38"/>
    </row>
    <row r="3429" spans="13:13" x14ac:dyDescent="0.25">
      <c r="M3429" s="38"/>
    </row>
    <row r="3430" spans="13:13" x14ac:dyDescent="0.25">
      <c r="M3430" s="38"/>
    </row>
    <row r="3431" spans="13:13" x14ac:dyDescent="0.25">
      <c r="M3431" s="38"/>
    </row>
    <row r="3432" spans="13:13" x14ac:dyDescent="0.25">
      <c r="M3432" s="38"/>
    </row>
    <row r="3433" spans="13:13" x14ac:dyDescent="0.25">
      <c r="M3433" s="38"/>
    </row>
    <row r="3434" spans="13:13" x14ac:dyDescent="0.25">
      <c r="M3434" s="38"/>
    </row>
    <row r="3435" spans="13:13" x14ac:dyDescent="0.25">
      <c r="M3435" s="38"/>
    </row>
    <row r="3436" spans="13:13" x14ac:dyDescent="0.25">
      <c r="M3436" s="38"/>
    </row>
    <row r="3437" spans="13:13" x14ac:dyDescent="0.25">
      <c r="M3437" s="38"/>
    </row>
    <row r="3438" spans="13:13" x14ac:dyDescent="0.25">
      <c r="M3438" s="38"/>
    </row>
    <row r="3439" spans="13:13" x14ac:dyDescent="0.25">
      <c r="M3439" s="38"/>
    </row>
    <row r="3440" spans="13:13" x14ac:dyDescent="0.25">
      <c r="M3440" s="38"/>
    </row>
    <row r="3441" spans="13:13" x14ac:dyDescent="0.25">
      <c r="M3441" s="38"/>
    </row>
    <row r="3442" spans="13:13" x14ac:dyDescent="0.25">
      <c r="M3442" s="38"/>
    </row>
    <row r="3443" spans="13:13" x14ac:dyDescent="0.25">
      <c r="M3443" s="38"/>
    </row>
    <row r="3444" spans="13:13" x14ac:dyDescent="0.25">
      <c r="M3444" s="38"/>
    </row>
    <row r="3445" spans="13:13" x14ac:dyDescent="0.25">
      <c r="M3445" s="38"/>
    </row>
    <row r="3446" spans="13:13" x14ac:dyDescent="0.25">
      <c r="M3446" s="38"/>
    </row>
    <row r="3447" spans="13:13" x14ac:dyDescent="0.25">
      <c r="M3447" s="38"/>
    </row>
    <row r="3448" spans="13:13" x14ac:dyDescent="0.25">
      <c r="M3448" s="38"/>
    </row>
    <row r="3449" spans="13:13" x14ac:dyDescent="0.25">
      <c r="M3449" s="38"/>
    </row>
    <row r="3450" spans="13:13" x14ac:dyDescent="0.25">
      <c r="M3450" s="38"/>
    </row>
    <row r="3451" spans="13:13" x14ac:dyDescent="0.25">
      <c r="M3451" s="38"/>
    </row>
    <row r="3452" spans="13:13" x14ac:dyDescent="0.25">
      <c r="M3452" s="38"/>
    </row>
    <row r="3453" spans="13:13" x14ac:dyDescent="0.25">
      <c r="M3453" s="38"/>
    </row>
    <row r="3454" spans="13:13" x14ac:dyDescent="0.25">
      <c r="M3454" s="38"/>
    </row>
    <row r="3455" spans="13:13" x14ac:dyDescent="0.25">
      <c r="M3455" s="38"/>
    </row>
    <row r="3456" spans="13:13" x14ac:dyDescent="0.25">
      <c r="M3456" s="38"/>
    </row>
    <row r="3457" spans="13:13" x14ac:dyDescent="0.25">
      <c r="M3457" s="38"/>
    </row>
    <row r="3458" spans="13:13" x14ac:dyDescent="0.25">
      <c r="M3458" s="38"/>
    </row>
    <row r="3459" spans="13:13" x14ac:dyDescent="0.25">
      <c r="M3459" s="38"/>
    </row>
    <row r="3460" spans="13:13" x14ac:dyDescent="0.25">
      <c r="M3460" s="38"/>
    </row>
    <row r="3461" spans="13:13" x14ac:dyDescent="0.25">
      <c r="M3461" s="38"/>
    </row>
    <row r="3462" spans="13:13" x14ac:dyDescent="0.25">
      <c r="M3462" s="38"/>
    </row>
    <row r="3463" spans="13:13" x14ac:dyDescent="0.25">
      <c r="M3463" s="38"/>
    </row>
    <row r="3464" spans="13:13" x14ac:dyDescent="0.25">
      <c r="M3464" s="38"/>
    </row>
    <row r="3465" spans="13:13" x14ac:dyDescent="0.25">
      <c r="M3465" s="38"/>
    </row>
    <row r="3466" spans="13:13" x14ac:dyDescent="0.25">
      <c r="M3466" s="38"/>
    </row>
    <row r="3467" spans="13:13" x14ac:dyDescent="0.25">
      <c r="M3467" s="38"/>
    </row>
    <row r="3468" spans="13:13" x14ac:dyDescent="0.25">
      <c r="M3468" s="38"/>
    </row>
    <row r="3469" spans="13:13" x14ac:dyDescent="0.25">
      <c r="M3469" s="38"/>
    </row>
    <row r="3470" spans="13:13" x14ac:dyDescent="0.25">
      <c r="M3470" s="38"/>
    </row>
    <row r="3471" spans="13:13" x14ac:dyDescent="0.25">
      <c r="M3471" s="38"/>
    </row>
    <row r="3472" spans="13:13" x14ac:dyDescent="0.25">
      <c r="M3472" s="38"/>
    </row>
    <row r="3473" spans="13:13" x14ac:dyDescent="0.25">
      <c r="M3473" s="38"/>
    </row>
    <row r="3474" spans="13:13" x14ac:dyDescent="0.25">
      <c r="M3474" s="38"/>
    </row>
    <row r="3475" spans="13:13" x14ac:dyDescent="0.25">
      <c r="M3475" s="38"/>
    </row>
    <row r="3476" spans="13:13" x14ac:dyDescent="0.25">
      <c r="M3476" s="38"/>
    </row>
    <row r="3477" spans="13:13" x14ac:dyDescent="0.25">
      <c r="M3477" s="38"/>
    </row>
    <row r="3478" spans="13:13" x14ac:dyDescent="0.25">
      <c r="M3478" s="38"/>
    </row>
    <row r="3479" spans="13:13" x14ac:dyDescent="0.25">
      <c r="M3479" s="38"/>
    </row>
    <row r="3480" spans="13:13" x14ac:dyDescent="0.25">
      <c r="M3480" s="38"/>
    </row>
    <row r="3481" spans="13:13" x14ac:dyDescent="0.25">
      <c r="M3481" s="38"/>
    </row>
    <row r="3482" spans="13:13" x14ac:dyDescent="0.25">
      <c r="M3482" s="38"/>
    </row>
    <row r="3483" spans="13:13" x14ac:dyDescent="0.25">
      <c r="M3483" s="38"/>
    </row>
    <row r="3484" spans="13:13" x14ac:dyDescent="0.25">
      <c r="M3484" s="38"/>
    </row>
    <row r="3485" spans="13:13" x14ac:dyDescent="0.25">
      <c r="M3485" s="38"/>
    </row>
    <row r="3486" spans="13:13" x14ac:dyDescent="0.25">
      <c r="M3486" s="38"/>
    </row>
    <row r="3487" spans="13:13" x14ac:dyDescent="0.25">
      <c r="M3487" s="38"/>
    </row>
    <row r="3488" spans="13:13" x14ac:dyDescent="0.25">
      <c r="M3488" s="38"/>
    </row>
    <row r="3489" spans="13:13" x14ac:dyDescent="0.25">
      <c r="M3489" s="38"/>
    </row>
    <row r="3490" spans="13:13" x14ac:dyDescent="0.25">
      <c r="M3490" s="38"/>
    </row>
    <row r="3491" spans="13:13" x14ac:dyDescent="0.25">
      <c r="M3491" s="38"/>
    </row>
    <row r="3492" spans="13:13" x14ac:dyDescent="0.25">
      <c r="M3492" s="38"/>
    </row>
    <row r="3493" spans="13:13" x14ac:dyDescent="0.25">
      <c r="M3493" s="38"/>
    </row>
    <row r="3494" spans="13:13" x14ac:dyDescent="0.25">
      <c r="M3494" s="38"/>
    </row>
    <row r="3495" spans="13:13" x14ac:dyDescent="0.25">
      <c r="M3495" s="38"/>
    </row>
    <row r="3496" spans="13:13" x14ac:dyDescent="0.25">
      <c r="M3496" s="38"/>
    </row>
    <row r="3497" spans="13:13" x14ac:dyDescent="0.25">
      <c r="M3497" s="38"/>
    </row>
    <row r="3498" spans="13:13" x14ac:dyDescent="0.25">
      <c r="M3498" s="38"/>
    </row>
    <row r="3499" spans="13:13" x14ac:dyDescent="0.25">
      <c r="M3499" s="38"/>
    </row>
    <row r="3500" spans="13:13" x14ac:dyDescent="0.25">
      <c r="M3500" s="38"/>
    </row>
    <row r="3501" spans="13:13" x14ac:dyDescent="0.25">
      <c r="M3501" s="38"/>
    </row>
    <row r="3502" spans="13:13" x14ac:dyDescent="0.25">
      <c r="M3502" s="38"/>
    </row>
    <row r="3503" spans="13:13" x14ac:dyDescent="0.25">
      <c r="M3503" s="38"/>
    </row>
    <row r="3504" spans="13:13" x14ac:dyDescent="0.25">
      <c r="M3504" s="38"/>
    </row>
    <row r="3505" spans="13:13" x14ac:dyDescent="0.25">
      <c r="M3505" s="38"/>
    </row>
    <row r="3506" spans="13:13" x14ac:dyDescent="0.25">
      <c r="M3506" s="38"/>
    </row>
    <row r="3507" spans="13:13" x14ac:dyDescent="0.25">
      <c r="M3507" s="38"/>
    </row>
    <row r="3508" spans="13:13" x14ac:dyDescent="0.25">
      <c r="M3508" s="38"/>
    </row>
    <row r="3509" spans="13:13" x14ac:dyDescent="0.25">
      <c r="M3509" s="38"/>
    </row>
    <row r="3510" spans="13:13" x14ac:dyDescent="0.25">
      <c r="M3510" s="38"/>
    </row>
    <row r="3511" spans="13:13" x14ac:dyDescent="0.25">
      <c r="M3511" s="38"/>
    </row>
    <row r="3512" spans="13:13" x14ac:dyDescent="0.25">
      <c r="M3512" s="38"/>
    </row>
    <row r="3513" spans="13:13" x14ac:dyDescent="0.25">
      <c r="M3513" s="38"/>
    </row>
    <row r="3514" spans="13:13" x14ac:dyDescent="0.25">
      <c r="M3514" s="38"/>
    </row>
    <row r="3515" spans="13:13" x14ac:dyDescent="0.25">
      <c r="M3515" s="38"/>
    </row>
    <row r="3516" spans="13:13" x14ac:dyDescent="0.25">
      <c r="M3516" s="38"/>
    </row>
    <row r="3517" spans="13:13" x14ac:dyDescent="0.25">
      <c r="M3517" s="38"/>
    </row>
    <row r="3518" spans="13:13" x14ac:dyDescent="0.25">
      <c r="M3518" s="38"/>
    </row>
    <row r="3519" spans="13:13" x14ac:dyDescent="0.25">
      <c r="M3519" s="38"/>
    </row>
    <row r="3520" spans="13:13" x14ac:dyDescent="0.25">
      <c r="M3520" s="38"/>
    </row>
    <row r="3521" spans="13:13" x14ac:dyDescent="0.25">
      <c r="M3521" s="38"/>
    </row>
    <row r="3522" spans="13:13" x14ac:dyDescent="0.25">
      <c r="M3522" s="38"/>
    </row>
    <row r="3523" spans="13:13" x14ac:dyDescent="0.25">
      <c r="M3523" s="38"/>
    </row>
    <row r="3524" spans="13:13" x14ac:dyDescent="0.25">
      <c r="M3524" s="38"/>
    </row>
    <row r="3525" spans="13:13" x14ac:dyDescent="0.25">
      <c r="M3525" s="38"/>
    </row>
    <row r="3526" spans="13:13" x14ac:dyDescent="0.25">
      <c r="M3526" s="38"/>
    </row>
    <row r="3527" spans="13:13" x14ac:dyDescent="0.25">
      <c r="M3527" s="38"/>
    </row>
    <row r="3528" spans="13:13" x14ac:dyDescent="0.25">
      <c r="M3528" s="38"/>
    </row>
    <row r="3529" spans="13:13" x14ac:dyDescent="0.25">
      <c r="M3529" s="38"/>
    </row>
    <row r="3530" spans="13:13" x14ac:dyDescent="0.25">
      <c r="M3530" s="38"/>
    </row>
    <row r="3531" spans="13:13" x14ac:dyDescent="0.25">
      <c r="M3531" s="38"/>
    </row>
    <row r="3532" spans="13:13" x14ac:dyDescent="0.25">
      <c r="M3532" s="38"/>
    </row>
    <row r="3533" spans="13:13" x14ac:dyDescent="0.25">
      <c r="M3533" s="38"/>
    </row>
    <row r="3534" spans="13:13" x14ac:dyDescent="0.25">
      <c r="M3534" s="38"/>
    </row>
    <row r="3535" spans="13:13" x14ac:dyDescent="0.25">
      <c r="M3535" s="38"/>
    </row>
    <row r="3536" spans="13:13" x14ac:dyDescent="0.25">
      <c r="M3536" s="38"/>
    </row>
    <row r="3537" spans="13:13" x14ac:dyDescent="0.25">
      <c r="M3537" s="38"/>
    </row>
    <row r="3538" spans="13:13" x14ac:dyDescent="0.25">
      <c r="M3538" s="38"/>
    </row>
    <row r="3539" spans="13:13" x14ac:dyDescent="0.25">
      <c r="M3539" s="38"/>
    </row>
    <row r="3540" spans="13:13" x14ac:dyDescent="0.25">
      <c r="M3540" s="38"/>
    </row>
    <row r="3541" spans="13:13" x14ac:dyDescent="0.25">
      <c r="M3541" s="38"/>
    </row>
    <row r="3542" spans="13:13" x14ac:dyDescent="0.25">
      <c r="M3542" s="38"/>
    </row>
    <row r="3543" spans="13:13" x14ac:dyDescent="0.25">
      <c r="M3543" s="38"/>
    </row>
    <row r="3544" spans="13:13" x14ac:dyDescent="0.25">
      <c r="M3544" s="38"/>
    </row>
    <row r="3545" spans="13:13" x14ac:dyDescent="0.25">
      <c r="M3545" s="38"/>
    </row>
    <row r="3546" spans="13:13" x14ac:dyDescent="0.25">
      <c r="M3546" s="38"/>
    </row>
    <row r="3547" spans="13:13" x14ac:dyDescent="0.25">
      <c r="M3547" s="38"/>
    </row>
    <row r="3548" spans="13:13" x14ac:dyDescent="0.25">
      <c r="M3548" s="38"/>
    </row>
    <row r="3549" spans="13:13" x14ac:dyDescent="0.25">
      <c r="M3549" s="38"/>
    </row>
    <row r="3550" spans="13:13" x14ac:dyDescent="0.25">
      <c r="M3550" s="38"/>
    </row>
    <row r="3551" spans="13:13" x14ac:dyDescent="0.25">
      <c r="M3551" s="38"/>
    </row>
    <row r="3552" spans="13:13" x14ac:dyDescent="0.25">
      <c r="M3552" s="38"/>
    </row>
    <row r="3553" spans="13:13" x14ac:dyDescent="0.25">
      <c r="M3553" s="38"/>
    </row>
    <row r="3554" spans="13:13" x14ac:dyDescent="0.25">
      <c r="M3554" s="38"/>
    </row>
    <row r="3555" spans="13:13" x14ac:dyDescent="0.25">
      <c r="M3555" s="38"/>
    </row>
    <row r="3556" spans="13:13" x14ac:dyDescent="0.25">
      <c r="M3556" s="38"/>
    </row>
    <row r="3557" spans="13:13" x14ac:dyDescent="0.25">
      <c r="M3557" s="38"/>
    </row>
    <row r="3558" spans="13:13" x14ac:dyDescent="0.25">
      <c r="M3558" s="38"/>
    </row>
    <row r="3559" spans="13:13" x14ac:dyDescent="0.25">
      <c r="M3559" s="38"/>
    </row>
    <row r="3560" spans="13:13" x14ac:dyDescent="0.25">
      <c r="M3560" s="38"/>
    </row>
    <row r="3561" spans="13:13" x14ac:dyDescent="0.25">
      <c r="M3561" s="38"/>
    </row>
    <row r="3562" spans="13:13" x14ac:dyDescent="0.25">
      <c r="M3562" s="38"/>
    </row>
    <row r="3563" spans="13:13" x14ac:dyDescent="0.25">
      <c r="M3563" s="38"/>
    </row>
    <row r="3564" spans="13:13" x14ac:dyDescent="0.25">
      <c r="M3564" s="38"/>
    </row>
    <row r="3565" spans="13:13" x14ac:dyDescent="0.25">
      <c r="M3565" s="38"/>
    </row>
    <row r="3566" spans="13:13" x14ac:dyDescent="0.25">
      <c r="M3566" s="38"/>
    </row>
    <row r="3567" spans="13:13" x14ac:dyDescent="0.25">
      <c r="M3567" s="38"/>
    </row>
    <row r="3568" spans="13:13" x14ac:dyDescent="0.25">
      <c r="M3568" s="38"/>
    </row>
    <row r="3569" spans="13:13" x14ac:dyDescent="0.25">
      <c r="M3569" s="38"/>
    </row>
    <row r="3570" spans="13:13" x14ac:dyDescent="0.25">
      <c r="M3570" s="38"/>
    </row>
    <row r="3571" spans="13:13" x14ac:dyDescent="0.25">
      <c r="M3571" s="38"/>
    </row>
    <row r="3572" spans="13:13" x14ac:dyDescent="0.25">
      <c r="M3572" s="38"/>
    </row>
    <row r="3573" spans="13:13" x14ac:dyDescent="0.25">
      <c r="M3573" s="38"/>
    </row>
    <row r="3574" spans="13:13" x14ac:dyDescent="0.25">
      <c r="M3574" s="38"/>
    </row>
    <row r="3575" spans="13:13" x14ac:dyDescent="0.25">
      <c r="M3575" s="38"/>
    </row>
    <row r="3576" spans="13:13" x14ac:dyDescent="0.25">
      <c r="M3576" s="38"/>
    </row>
    <row r="3577" spans="13:13" x14ac:dyDescent="0.25">
      <c r="M3577" s="38"/>
    </row>
    <row r="3578" spans="13:13" x14ac:dyDescent="0.25">
      <c r="M3578" s="38"/>
    </row>
    <row r="3579" spans="13:13" x14ac:dyDescent="0.25">
      <c r="M3579" s="38"/>
    </row>
    <row r="3580" spans="13:13" x14ac:dyDescent="0.25">
      <c r="M3580" s="38"/>
    </row>
    <row r="3581" spans="13:13" x14ac:dyDescent="0.25">
      <c r="M3581" s="38"/>
    </row>
    <row r="3582" spans="13:13" x14ac:dyDescent="0.25">
      <c r="M3582" s="38"/>
    </row>
    <row r="3583" spans="13:13" x14ac:dyDescent="0.25">
      <c r="M3583" s="38"/>
    </row>
    <row r="3584" spans="13:13" x14ac:dyDescent="0.25">
      <c r="M3584" s="38"/>
    </row>
    <row r="3585" spans="13:13" x14ac:dyDescent="0.25">
      <c r="M3585" s="38"/>
    </row>
    <row r="3586" spans="13:13" x14ac:dyDescent="0.25">
      <c r="M3586" s="38"/>
    </row>
    <row r="3587" spans="13:13" x14ac:dyDescent="0.25">
      <c r="M3587" s="38"/>
    </row>
    <row r="3588" spans="13:13" x14ac:dyDescent="0.25">
      <c r="M3588" s="38"/>
    </row>
    <row r="3589" spans="13:13" x14ac:dyDescent="0.25">
      <c r="M3589" s="38"/>
    </row>
    <row r="3590" spans="13:13" x14ac:dyDescent="0.25">
      <c r="M3590" s="38"/>
    </row>
    <row r="3591" spans="13:13" x14ac:dyDescent="0.25">
      <c r="M3591" s="38"/>
    </row>
    <row r="3592" spans="13:13" x14ac:dyDescent="0.25">
      <c r="M3592" s="38"/>
    </row>
    <row r="3593" spans="13:13" x14ac:dyDescent="0.25">
      <c r="M3593" s="38"/>
    </row>
    <row r="3594" spans="13:13" x14ac:dyDescent="0.25">
      <c r="M3594" s="38"/>
    </row>
    <row r="3595" spans="13:13" x14ac:dyDescent="0.25">
      <c r="M3595" s="38"/>
    </row>
    <row r="3596" spans="13:13" x14ac:dyDescent="0.25">
      <c r="M3596" s="38"/>
    </row>
    <row r="3597" spans="13:13" x14ac:dyDescent="0.25">
      <c r="M3597" s="38"/>
    </row>
    <row r="3598" spans="13:13" x14ac:dyDescent="0.25">
      <c r="M3598" s="38"/>
    </row>
    <row r="3599" spans="13:13" x14ac:dyDescent="0.25">
      <c r="M3599" s="38"/>
    </row>
    <row r="3600" spans="13:13" x14ac:dyDescent="0.25">
      <c r="M3600" s="38"/>
    </row>
    <row r="3601" spans="13:13" x14ac:dyDescent="0.25">
      <c r="M3601" s="38"/>
    </row>
    <row r="3602" spans="13:13" x14ac:dyDescent="0.25">
      <c r="M3602" s="38"/>
    </row>
    <row r="3603" spans="13:13" x14ac:dyDescent="0.25">
      <c r="M3603" s="38"/>
    </row>
    <row r="3604" spans="13:13" x14ac:dyDescent="0.25">
      <c r="M3604" s="38"/>
    </row>
    <row r="3605" spans="13:13" x14ac:dyDescent="0.25">
      <c r="M3605" s="38"/>
    </row>
    <row r="3606" spans="13:13" x14ac:dyDescent="0.25">
      <c r="M3606" s="38"/>
    </row>
    <row r="3607" spans="13:13" x14ac:dyDescent="0.25">
      <c r="M3607" s="38"/>
    </row>
    <row r="3608" spans="13:13" x14ac:dyDescent="0.25">
      <c r="M3608" s="38"/>
    </row>
    <row r="3609" spans="13:13" x14ac:dyDescent="0.25">
      <c r="M3609" s="38"/>
    </row>
    <row r="3610" spans="13:13" x14ac:dyDescent="0.25">
      <c r="M3610" s="38"/>
    </row>
    <row r="3611" spans="13:13" x14ac:dyDescent="0.25">
      <c r="M3611" s="38"/>
    </row>
    <row r="3612" spans="13:13" x14ac:dyDescent="0.25">
      <c r="M3612" s="38"/>
    </row>
    <row r="3613" spans="13:13" x14ac:dyDescent="0.25">
      <c r="M3613" s="38"/>
    </row>
    <row r="3614" spans="13:13" x14ac:dyDescent="0.25">
      <c r="M3614" s="38"/>
    </row>
    <row r="3615" spans="13:13" x14ac:dyDescent="0.25">
      <c r="M3615" s="38"/>
    </row>
    <row r="3616" spans="13:13" x14ac:dyDescent="0.25">
      <c r="M3616" s="38"/>
    </row>
    <row r="3617" spans="13:13" x14ac:dyDescent="0.25">
      <c r="M3617" s="38"/>
    </row>
    <row r="3618" spans="13:13" x14ac:dyDescent="0.25">
      <c r="M3618" s="38"/>
    </row>
    <row r="3619" spans="13:13" x14ac:dyDescent="0.25">
      <c r="M3619" s="38"/>
    </row>
    <row r="3620" spans="13:13" x14ac:dyDescent="0.25">
      <c r="M3620" s="38"/>
    </row>
    <row r="3621" spans="13:13" x14ac:dyDescent="0.25">
      <c r="M3621" s="38"/>
    </row>
    <row r="3622" spans="13:13" x14ac:dyDescent="0.25">
      <c r="M3622" s="38"/>
    </row>
    <row r="3623" spans="13:13" x14ac:dyDescent="0.25">
      <c r="M3623" s="38"/>
    </row>
    <row r="3624" spans="13:13" x14ac:dyDescent="0.25">
      <c r="M3624" s="38"/>
    </row>
    <row r="3625" spans="13:13" x14ac:dyDescent="0.25">
      <c r="M3625" s="38"/>
    </row>
    <row r="3626" spans="13:13" x14ac:dyDescent="0.25">
      <c r="M3626" s="38"/>
    </row>
    <row r="3627" spans="13:13" x14ac:dyDescent="0.25">
      <c r="M3627" s="38"/>
    </row>
    <row r="3628" spans="13:13" x14ac:dyDescent="0.25">
      <c r="M3628" s="38"/>
    </row>
    <row r="3629" spans="13:13" x14ac:dyDescent="0.25">
      <c r="M3629" s="38"/>
    </row>
    <row r="3630" spans="13:13" x14ac:dyDescent="0.25">
      <c r="M3630" s="38"/>
    </row>
    <row r="3631" spans="13:13" x14ac:dyDescent="0.25">
      <c r="M3631" s="38"/>
    </row>
    <row r="3632" spans="13:13" x14ac:dyDescent="0.25">
      <c r="M3632" s="38"/>
    </row>
    <row r="3633" spans="13:13" x14ac:dyDescent="0.25">
      <c r="M3633" s="38"/>
    </row>
    <row r="3634" spans="13:13" x14ac:dyDescent="0.25">
      <c r="M3634" s="38"/>
    </row>
    <row r="3635" spans="13:13" x14ac:dyDescent="0.25">
      <c r="M3635" s="38"/>
    </row>
    <row r="3636" spans="13:13" x14ac:dyDescent="0.25">
      <c r="M3636" s="38"/>
    </row>
    <row r="3637" spans="13:13" x14ac:dyDescent="0.25">
      <c r="M3637" s="38"/>
    </row>
    <row r="3638" spans="13:13" x14ac:dyDescent="0.25">
      <c r="M3638" s="38"/>
    </row>
    <row r="3639" spans="13:13" x14ac:dyDescent="0.25">
      <c r="M3639" s="38"/>
    </row>
    <row r="3640" spans="13:13" x14ac:dyDescent="0.25">
      <c r="M3640" s="38"/>
    </row>
    <row r="3641" spans="13:13" x14ac:dyDescent="0.25">
      <c r="M3641" s="38"/>
    </row>
    <row r="3642" spans="13:13" x14ac:dyDescent="0.25">
      <c r="M3642" s="38"/>
    </row>
    <row r="3643" spans="13:13" x14ac:dyDescent="0.25">
      <c r="M3643" s="38"/>
    </row>
    <row r="3644" spans="13:13" x14ac:dyDescent="0.25">
      <c r="M3644" s="38"/>
    </row>
    <row r="3645" spans="13:13" x14ac:dyDescent="0.25">
      <c r="M3645" s="38"/>
    </row>
    <row r="3646" spans="13:13" x14ac:dyDescent="0.25">
      <c r="M3646" s="38"/>
    </row>
    <row r="3647" spans="13:13" x14ac:dyDescent="0.25">
      <c r="M3647" s="38"/>
    </row>
    <row r="3648" spans="13:13" x14ac:dyDescent="0.25">
      <c r="M3648" s="38"/>
    </row>
    <row r="3649" spans="13:13" x14ac:dyDescent="0.25">
      <c r="M3649" s="38"/>
    </row>
    <row r="3650" spans="13:13" x14ac:dyDescent="0.25">
      <c r="M3650" s="38"/>
    </row>
    <row r="3651" spans="13:13" x14ac:dyDescent="0.25">
      <c r="M3651" s="38"/>
    </row>
    <row r="3652" spans="13:13" x14ac:dyDescent="0.25">
      <c r="M3652" s="38"/>
    </row>
    <row r="3653" spans="13:13" x14ac:dyDescent="0.25">
      <c r="M3653" s="38"/>
    </row>
    <row r="3654" spans="13:13" x14ac:dyDescent="0.25">
      <c r="M3654" s="38"/>
    </row>
    <row r="3655" spans="13:13" x14ac:dyDescent="0.25">
      <c r="M3655" s="38"/>
    </row>
    <row r="3656" spans="13:13" x14ac:dyDescent="0.25">
      <c r="M3656" s="38"/>
    </row>
    <row r="3657" spans="13:13" x14ac:dyDescent="0.25">
      <c r="M3657" s="38"/>
    </row>
    <row r="3658" spans="13:13" x14ac:dyDescent="0.25">
      <c r="M3658" s="38"/>
    </row>
    <row r="3659" spans="13:13" x14ac:dyDescent="0.25">
      <c r="M3659" s="38"/>
    </row>
    <row r="3660" spans="13:13" x14ac:dyDescent="0.25">
      <c r="M3660" s="38"/>
    </row>
    <row r="3661" spans="13:13" x14ac:dyDescent="0.25">
      <c r="M3661" s="38"/>
    </row>
    <row r="3662" spans="13:13" x14ac:dyDescent="0.25">
      <c r="M3662" s="38"/>
    </row>
    <row r="3663" spans="13:13" x14ac:dyDescent="0.25">
      <c r="M3663" s="38"/>
    </row>
    <row r="3664" spans="13:13" x14ac:dyDescent="0.25">
      <c r="M3664" s="38"/>
    </row>
    <row r="3665" spans="13:13" x14ac:dyDescent="0.25">
      <c r="M3665" s="38"/>
    </row>
    <row r="3666" spans="13:13" x14ac:dyDescent="0.25">
      <c r="M3666" s="38"/>
    </row>
    <row r="3667" spans="13:13" x14ac:dyDescent="0.25">
      <c r="M3667" s="38"/>
    </row>
    <row r="3668" spans="13:13" x14ac:dyDescent="0.25">
      <c r="M3668" s="38"/>
    </row>
    <row r="3669" spans="13:13" x14ac:dyDescent="0.25">
      <c r="M3669" s="38"/>
    </row>
    <row r="3670" spans="13:13" x14ac:dyDescent="0.25">
      <c r="M3670" s="38"/>
    </row>
    <row r="3671" spans="13:13" x14ac:dyDescent="0.25">
      <c r="M3671" s="38"/>
    </row>
    <row r="3672" spans="13:13" x14ac:dyDescent="0.25">
      <c r="M3672" s="38"/>
    </row>
    <row r="3673" spans="13:13" x14ac:dyDescent="0.25">
      <c r="M3673" s="38"/>
    </row>
    <row r="3674" spans="13:13" x14ac:dyDescent="0.25">
      <c r="M3674" s="38"/>
    </row>
    <row r="3675" spans="13:13" x14ac:dyDescent="0.25">
      <c r="M3675" s="38"/>
    </row>
    <row r="3676" spans="13:13" x14ac:dyDescent="0.25">
      <c r="M3676" s="38"/>
    </row>
    <row r="3677" spans="13:13" x14ac:dyDescent="0.25">
      <c r="M3677" s="38"/>
    </row>
    <row r="3678" spans="13:13" x14ac:dyDescent="0.25">
      <c r="M3678" s="38"/>
    </row>
    <row r="3679" spans="13:13" x14ac:dyDescent="0.25">
      <c r="M3679" s="38"/>
    </row>
    <row r="3680" spans="13:13" x14ac:dyDescent="0.25">
      <c r="M3680" s="38"/>
    </row>
    <row r="3681" spans="13:13" x14ac:dyDescent="0.25">
      <c r="M3681" s="38"/>
    </row>
    <row r="3682" spans="13:13" x14ac:dyDescent="0.25">
      <c r="M3682" s="38"/>
    </row>
    <row r="3683" spans="13:13" x14ac:dyDescent="0.25">
      <c r="M3683" s="38"/>
    </row>
    <row r="3684" spans="13:13" x14ac:dyDescent="0.25">
      <c r="M3684" s="38"/>
    </row>
    <row r="3685" spans="13:13" x14ac:dyDescent="0.25">
      <c r="M3685" s="38"/>
    </row>
    <row r="3686" spans="13:13" x14ac:dyDescent="0.25">
      <c r="M3686" s="38"/>
    </row>
    <row r="3687" spans="13:13" x14ac:dyDescent="0.25">
      <c r="M3687" s="38"/>
    </row>
    <row r="3688" spans="13:13" x14ac:dyDescent="0.25">
      <c r="M3688" s="38"/>
    </row>
    <row r="3689" spans="13:13" x14ac:dyDescent="0.25">
      <c r="M3689" s="38"/>
    </row>
    <row r="3690" spans="13:13" x14ac:dyDescent="0.25">
      <c r="M3690" s="38"/>
    </row>
    <row r="3691" spans="13:13" x14ac:dyDescent="0.25">
      <c r="M3691" s="38"/>
    </row>
    <row r="3692" spans="13:13" x14ac:dyDescent="0.25">
      <c r="M3692" s="38"/>
    </row>
    <row r="3693" spans="13:13" x14ac:dyDescent="0.25">
      <c r="M3693" s="38"/>
    </row>
    <row r="3694" spans="13:13" x14ac:dyDescent="0.25">
      <c r="M3694" s="38"/>
    </row>
    <row r="3695" spans="13:13" x14ac:dyDescent="0.25">
      <c r="M3695" s="38"/>
    </row>
    <row r="3696" spans="13:13" x14ac:dyDescent="0.25">
      <c r="M3696" s="38"/>
    </row>
    <row r="3697" spans="13:13" x14ac:dyDescent="0.25">
      <c r="M3697" s="38"/>
    </row>
    <row r="3698" spans="13:13" x14ac:dyDescent="0.25">
      <c r="M3698" s="38"/>
    </row>
    <row r="3699" spans="13:13" x14ac:dyDescent="0.25">
      <c r="M3699" s="38"/>
    </row>
    <row r="3700" spans="13:13" x14ac:dyDescent="0.25">
      <c r="M3700" s="38"/>
    </row>
    <row r="3701" spans="13:13" x14ac:dyDescent="0.25">
      <c r="M3701" s="38"/>
    </row>
    <row r="3702" spans="13:13" x14ac:dyDescent="0.25">
      <c r="M3702" s="38"/>
    </row>
    <row r="3703" spans="13:13" x14ac:dyDescent="0.25">
      <c r="M3703" s="38"/>
    </row>
    <row r="3704" spans="13:13" x14ac:dyDescent="0.25">
      <c r="M3704" s="38"/>
    </row>
    <row r="3705" spans="13:13" x14ac:dyDescent="0.25">
      <c r="M3705" s="38"/>
    </row>
    <row r="3706" spans="13:13" x14ac:dyDescent="0.25">
      <c r="M3706" s="38"/>
    </row>
    <row r="3707" spans="13:13" x14ac:dyDescent="0.25">
      <c r="M3707" s="38"/>
    </row>
    <row r="3708" spans="13:13" x14ac:dyDescent="0.25">
      <c r="M3708" s="38"/>
    </row>
    <row r="3709" spans="13:13" x14ac:dyDescent="0.25">
      <c r="M3709" s="38"/>
    </row>
    <row r="3710" spans="13:13" x14ac:dyDescent="0.25">
      <c r="M3710" s="38"/>
    </row>
    <row r="3711" spans="13:13" x14ac:dyDescent="0.25">
      <c r="M3711" s="38"/>
    </row>
    <row r="3712" spans="13:13" x14ac:dyDescent="0.25">
      <c r="M3712" s="38"/>
    </row>
    <row r="3713" spans="13:13" x14ac:dyDescent="0.25">
      <c r="M3713" s="38"/>
    </row>
    <row r="3714" spans="13:13" x14ac:dyDescent="0.25">
      <c r="M3714" s="38"/>
    </row>
    <row r="3715" spans="13:13" x14ac:dyDescent="0.25">
      <c r="M3715" s="38"/>
    </row>
    <row r="3716" spans="13:13" x14ac:dyDescent="0.25">
      <c r="M3716" s="38"/>
    </row>
    <row r="3717" spans="13:13" x14ac:dyDescent="0.25">
      <c r="M3717" s="38"/>
    </row>
    <row r="3718" spans="13:13" x14ac:dyDescent="0.25">
      <c r="M3718" s="38"/>
    </row>
    <row r="3719" spans="13:13" x14ac:dyDescent="0.25">
      <c r="M3719" s="38"/>
    </row>
    <row r="3720" spans="13:13" x14ac:dyDescent="0.25">
      <c r="M3720" s="38"/>
    </row>
    <row r="3721" spans="13:13" x14ac:dyDescent="0.25">
      <c r="M3721" s="38"/>
    </row>
    <row r="3722" spans="13:13" x14ac:dyDescent="0.25">
      <c r="M3722" s="38"/>
    </row>
    <row r="3723" spans="13:13" x14ac:dyDescent="0.25">
      <c r="M3723" s="38"/>
    </row>
    <row r="3724" spans="13:13" x14ac:dyDescent="0.25">
      <c r="M3724" s="38"/>
    </row>
    <row r="3725" spans="13:13" x14ac:dyDescent="0.25">
      <c r="M3725" s="38"/>
    </row>
    <row r="3726" spans="13:13" x14ac:dyDescent="0.25">
      <c r="M3726" s="38"/>
    </row>
    <row r="3727" spans="13:13" x14ac:dyDescent="0.25">
      <c r="M3727" s="38"/>
    </row>
    <row r="3728" spans="13:13" x14ac:dyDescent="0.25">
      <c r="M3728" s="38"/>
    </row>
    <row r="3729" spans="13:13" x14ac:dyDescent="0.25">
      <c r="M3729" s="38"/>
    </row>
    <row r="3730" spans="13:13" x14ac:dyDescent="0.25">
      <c r="M3730" s="38"/>
    </row>
    <row r="3731" spans="13:13" x14ac:dyDescent="0.25">
      <c r="M3731" s="38"/>
    </row>
    <row r="3732" spans="13:13" x14ac:dyDescent="0.25">
      <c r="M3732" s="38"/>
    </row>
    <row r="3733" spans="13:13" x14ac:dyDescent="0.25">
      <c r="M3733" s="38"/>
    </row>
    <row r="3734" spans="13:13" x14ac:dyDescent="0.25">
      <c r="M3734" s="38"/>
    </row>
    <row r="3735" spans="13:13" x14ac:dyDescent="0.25">
      <c r="M3735" s="38"/>
    </row>
    <row r="3736" spans="13:13" x14ac:dyDescent="0.25">
      <c r="M3736" s="38"/>
    </row>
    <row r="3737" spans="13:13" x14ac:dyDescent="0.25">
      <c r="M3737" s="38"/>
    </row>
    <row r="3738" spans="13:13" x14ac:dyDescent="0.25">
      <c r="M3738" s="38"/>
    </row>
    <row r="3739" spans="13:13" x14ac:dyDescent="0.25">
      <c r="M3739" s="38"/>
    </row>
    <row r="3740" spans="13:13" x14ac:dyDescent="0.25">
      <c r="M3740" s="38"/>
    </row>
    <row r="3741" spans="13:13" x14ac:dyDescent="0.25">
      <c r="M3741" s="38"/>
    </row>
    <row r="3742" spans="13:13" x14ac:dyDescent="0.25">
      <c r="M3742" s="38"/>
    </row>
    <row r="3743" spans="13:13" x14ac:dyDescent="0.25">
      <c r="M3743" s="38"/>
    </row>
    <row r="3744" spans="13:13" x14ac:dyDescent="0.25">
      <c r="M3744" s="38"/>
    </row>
    <row r="3745" spans="13:13" x14ac:dyDescent="0.25">
      <c r="M3745" s="38"/>
    </row>
    <row r="3746" spans="13:13" x14ac:dyDescent="0.25">
      <c r="M3746" s="38"/>
    </row>
    <row r="3747" spans="13:13" x14ac:dyDescent="0.25">
      <c r="M3747" s="38"/>
    </row>
    <row r="3748" spans="13:13" x14ac:dyDescent="0.25">
      <c r="M3748" s="38"/>
    </row>
    <row r="3749" spans="13:13" x14ac:dyDescent="0.25">
      <c r="M3749" s="38"/>
    </row>
    <row r="3750" spans="13:13" x14ac:dyDescent="0.25">
      <c r="M3750" s="38"/>
    </row>
    <row r="3751" spans="13:13" x14ac:dyDescent="0.25">
      <c r="M3751" s="38"/>
    </row>
    <row r="3752" spans="13:13" x14ac:dyDescent="0.25">
      <c r="M3752" s="38"/>
    </row>
    <row r="3753" spans="13:13" x14ac:dyDescent="0.25">
      <c r="M3753" s="38"/>
    </row>
    <row r="3754" spans="13:13" x14ac:dyDescent="0.25">
      <c r="M3754" s="38"/>
    </row>
    <row r="3755" spans="13:13" x14ac:dyDescent="0.25">
      <c r="M3755" s="38"/>
    </row>
    <row r="3756" spans="13:13" x14ac:dyDescent="0.25">
      <c r="M3756" s="38"/>
    </row>
    <row r="3757" spans="13:13" x14ac:dyDescent="0.25">
      <c r="M3757" s="38"/>
    </row>
    <row r="3758" spans="13:13" x14ac:dyDescent="0.25">
      <c r="M3758" s="38"/>
    </row>
    <row r="3759" spans="13:13" x14ac:dyDescent="0.25">
      <c r="M3759" s="38"/>
    </row>
    <row r="3760" spans="13:13" x14ac:dyDescent="0.25">
      <c r="M3760" s="38"/>
    </row>
    <row r="3761" spans="13:13" x14ac:dyDescent="0.25">
      <c r="M3761" s="38"/>
    </row>
    <row r="3762" spans="13:13" x14ac:dyDescent="0.25">
      <c r="M3762" s="38"/>
    </row>
    <row r="3763" spans="13:13" x14ac:dyDescent="0.25">
      <c r="M3763" s="38"/>
    </row>
    <row r="3764" spans="13:13" x14ac:dyDescent="0.25">
      <c r="M3764" s="38"/>
    </row>
    <row r="3765" spans="13:13" x14ac:dyDescent="0.25">
      <c r="M3765" s="38"/>
    </row>
    <row r="3766" spans="13:13" x14ac:dyDescent="0.25">
      <c r="M3766" s="38"/>
    </row>
    <row r="3767" spans="13:13" x14ac:dyDescent="0.25">
      <c r="M3767" s="38"/>
    </row>
    <row r="3768" spans="13:13" x14ac:dyDescent="0.25">
      <c r="M3768" s="38"/>
    </row>
    <row r="3769" spans="13:13" x14ac:dyDescent="0.25">
      <c r="M3769" s="38"/>
    </row>
    <row r="3770" spans="13:13" x14ac:dyDescent="0.25">
      <c r="M3770" s="38"/>
    </row>
    <row r="3771" spans="13:13" x14ac:dyDescent="0.25">
      <c r="M3771" s="38"/>
    </row>
    <row r="3772" spans="13:13" x14ac:dyDescent="0.25">
      <c r="M3772" s="38"/>
    </row>
    <row r="3773" spans="13:13" x14ac:dyDescent="0.25">
      <c r="M3773" s="38"/>
    </row>
    <row r="3774" spans="13:13" x14ac:dyDescent="0.25">
      <c r="M3774" s="38"/>
    </row>
    <row r="3775" spans="13:13" x14ac:dyDescent="0.25">
      <c r="M3775" s="38"/>
    </row>
    <row r="3776" spans="13:13" x14ac:dyDescent="0.25">
      <c r="M3776" s="38"/>
    </row>
    <row r="3777" spans="13:13" x14ac:dyDescent="0.25">
      <c r="M3777" s="38"/>
    </row>
    <row r="3778" spans="13:13" x14ac:dyDescent="0.25">
      <c r="M3778" s="38"/>
    </row>
    <row r="3779" spans="13:13" x14ac:dyDescent="0.25">
      <c r="M3779" s="38"/>
    </row>
    <row r="3780" spans="13:13" x14ac:dyDescent="0.25">
      <c r="M3780" s="38"/>
    </row>
    <row r="3781" spans="13:13" x14ac:dyDescent="0.25">
      <c r="M3781" s="38"/>
    </row>
    <row r="3782" spans="13:13" x14ac:dyDescent="0.25">
      <c r="M3782" s="38"/>
    </row>
    <row r="3783" spans="13:13" x14ac:dyDescent="0.25">
      <c r="M3783" s="38"/>
    </row>
    <row r="3784" spans="13:13" x14ac:dyDescent="0.25">
      <c r="M3784" s="38"/>
    </row>
    <row r="3785" spans="13:13" x14ac:dyDescent="0.25">
      <c r="M3785" s="38"/>
    </row>
    <row r="3786" spans="13:13" x14ac:dyDescent="0.25">
      <c r="M3786" s="38"/>
    </row>
    <row r="3787" spans="13:13" x14ac:dyDescent="0.25">
      <c r="M3787" s="38"/>
    </row>
    <row r="3788" spans="13:13" x14ac:dyDescent="0.25">
      <c r="M3788" s="38"/>
    </row>
    <row r="3789" spans="13:13" x14ac:dyDescent="0.25">
      <c r="M3789" s="38"/>
    </row>
    <row r="3790" spans="13:13" x14ac:dyDescent="0.25">
      <c r="M3790" s="38"/>
    </row>
    <row r="3791" spans="13:13" x14ac:dyDescent="0.25">
      <c r="M3791" s="38"/>
    </row>
    <row r="3792" spans="13:13" x14ac:dyDescent="0.25">
      <c r="M3792" s="38"/>
    </row>
    <row r="3793" spans="13:13" x14ac:dyDescent="0.25">
      <c r="M3793" s="38"/>
    </row>
    <row r="3794" spans="13:13" x14ac:dyDescent="0.25">
      <c r="M3794" s="38"/>
    </row>
    <row r="3795" spans="13:13" x14ac:dyDescent="0.25">
      <c r="M3795" s="38"/>
    </row>
    <row r="3796" spans="13:13" x14ac:dyDescent="0.25">
      <c r="M3796" s="38"/>
    </row>
    <row r="3797" spans="13:13" x14ac:dyDescent="0.25">
      <c r="M3797" s="38"/>
    </row>
    <row r="3798" spans="13:13" x14ac:dyDescent="0.25">
      <c r="M3798" s="38"/>
    </row>
    <row r="3799" spans="13:13" x14ac:dyDescent="0.25">
      <c r="M3799" s="38"/>
    </row>
    <row r="3800" spans="13:13" x14ac:dyDescent="0.25">
      <c r="M3800" s="38"/>
    </row>
    <row r="3801" spans="13:13" x14ac:dyDescent="0.25">
      <c r="M3801" s="38"/>
    </row>
    <row r="3802" spans="13:13" x14ac:dyDescent="0.25">
      <c r="M3802" s="38"/>
    </row>
    <row r="3803" spans="13:13" x14ac:dyDescent="0.25">
      <c r="M3803" s="38"/>
    </row>
    <row r="3804" spans="13:13" x14ac:dyDescent="0.25">
      <c r="M3804" s="38"/>
    </row>
    <row r="3805" spans="13:13" x14ac:dyDescent="0.25">
      <c r="M3805" s="38"/>
    </row>
    <row r="3806" spans="13:13" x14ac:dyDescent="0.25">
      <c r="M3806" s="38"/>
    </row>
    <row r="3807" spans="13:13" x14ac:dyDescent="0.25">
      <c r="M3807" s="38"/>
    </row>
    <row r="3808" spans="13:13" x14ac:dyDescent="0.25">
      <c r="M3808" s="38"/>
    </row>
    <row r="3809" spans="13:13" x14ac:dyDescent="0.25">
      <c r="M3809" s="38"/>
    </row>
    <row r="3810" spans="13:13" x14ac:dyDescent="0.25">
      <c r="M3810" s="38"/>
    </row>
    <row r="3811" spans="13:13" x14ac:dyDescent="0.25">
      <c r="M3811" s="38"/>
    </row>
    <row r="3812" spans="13:13" x14ac:dyDescent="0.25">
      <c r="M3812" s="38"/>
    </row>
    <row r="3813" spans="13:13" x14ac:dyDescent="0.25">
      <c r="M3813" s="38"/>
    </row>
    <row r="3814" spans="13:13" x14ac:dyDescent="0.25">
      <c r="M3814" s="38"/>
    </row>
    <row r="3815" spans="13:13" x14ac:dyDescent="0.25">
      <c r="M3815" s="38"/>
    </row>
    <row r="3816" spans="13:13" x14ac:dyDescent="0.25">
      <c r="M3816" s="38"/>
    </row>
    <row r="3817" spans="13:13" x14ac:dyDescent="0.25">
      <c r="M3817" s="38"/>
    </row>
    <row r="3818" spans="13:13" x14ac:dyDescent="0.25">
      <c r="M3818" s="38"/>
    </row>
    <row r="3819" spans="13:13" x14ac:dyDescent="0.25">
      <c r="M3819" s="38"/>
    </row>
    <row r="3820" spans="13:13" x14ac:dyDescent="0.25">
      <c r="M3820" s="38"/>
    </row>
    <row r="3821" spans="13:13" x14ac:dyDescent="0.25">
      <c r="M3821" s="38"/>
    </row>
    <row r="3822" spans="13:13" x14ac:dyDescent="0.25">
      <c r="M3822" s="38"/>
    </row>
    <row r="3823" spans="13:13" x14ac:dyDescent="0.25">
      <c r="M3823" s="38"/>
    </row>
    <row r="3824" spans="13:13" x14ac:dyDescent="0.25">
      <c r="M3824" s="38"/>
    </row>
    <row r="3825" spans="13:13" x14ac:dyDescent="0.25">
      <c r="M3825" s="38"/>
    </row>
    <row r="3826" spans="13:13" x14ac:dyDescent="0.25">
      <c r="M3826" s="38"/>
    </row>
    <row r="3827" spans="13:13" x14ac:dyDescent="0.25">
      <c r="M3827" s="38"/>
    </row>
    <row r="3828" spans="13:13" x14ac:dyDescent="0.25">
      <c r="M3828" s="38"/>
    </row>
    <row r="3829" spans="13:13" x14ac:dyDescent="0.25">
      <c r="M3829" s="38"/>
    </row>
    <row r="3830" spans="13:13" x14ac:dyDescent="0.25">
      <c r="M3830" s="38"/>
    </row>
    <row r="3831" spans="13:13" x14ac:dyDescent="0.25">
      <c r="M3831" s="38"/>
    </row>
    <row r="3832" spans="13:13" x14ac:dyDescent="0.25">
      <c r="M3832" s="38"/>
    </row>
    <row r="3833" spans="13:13" x14ac:dyDescent="0.25">
      <c r="M3833" s="38"/>
    </row>
    <row r="3834" spans="13:13" x14ac:dyDescent="0.25">
      <c r="M3834" s="38"/>
    </row>
    <row r="3835" spans="13:13" x14ac:dyDescent="0.25">
      <c r="M3835" s="38"/>
    </row>
    <row r="3836" spans="13:13" x14ac:dyDescent="0.25">
      <c r="M3836" s="38"/>
    </row>
    <row r="3837" spans="13:13" x14ac:dyDescent="0.25">
      <c r="M3837" s="38"/>
    </row>
    <row r="3838" spans="13:13" x14ac:dyDescent="0.25">
      <c r="M3838" s="38"/>
    </row>
    <row r="3839" spans="13:13" x14ac:dyDescent="0.25">
      <c r="M3839" s="38"/>
    </row>
    <row r="3840" spans="13:13" x14ac:dyDescent="0.25">
      <c r="M3840" s="38"/>
    </row>
    <row r="3841" spans="13:13" x14ac:dyDescent="0.25">
      <c r="M3841" s="38"/>
    </row>
    <row r="3842" spans="13:13" x14ac:dyDescent="0.25">
      <c r="M3842" s="38"/>
    </row>
    <row r="3843" spans="13:13" x14ac:dyDescent="0.25">
      <c r="M3843" s="38"/>
    </row>
    <row r="3844" spans="13:13" x14ac:dyDescent="0.25">
      <c r="M3844" s="38"/>
    </row>
    <row r="3845" spans="13:13" x14ac:dyDescent="0.25">
      <c r="M3845" s="38"/>
    </row>
    <row r="3846" spans="13:13" x14ac:dyDescent="0.25">
      <c r="M3846" s="38"/>
    </row>
    <row r="3847" spans="13:13" x14ac:dyDescent="0.25">
      <c r="M3847" s="38"/>
    </row>
    <row r="3848" spans="13:13" x14ac:dyDescent="0.25">
      <c r="M3848" s="38"/>
    </row>
    <row r="3849" spans="13:13" x14ac:dyDescent="0.25">
      <c r="M3849" s="38"/>
    </row>
    <row r="3850" spans="13:13" x14ac:dyDescent="0.25">
      <c r="M3850" s="38"/>
    </row>
    <row r="3851" spans="13:13" x14ac:dyDescent="0.25">
      <c r="M3851" s="38"/>
    </row>
    <row r="3852" spans="13:13" x14ac:dyDescent="0.25">
      <c r="M3852" s="38"/>
    </row>
    <row r="3853" spans="13:13" x14ac:dyDescent="0.25">
      <c r="M3853" s="38"/>
    </row>
    <row r="3854" spans="13:13" x14ac:dyDescent="0.25">
      <c r="M3854" s="38"/>
    </row>
    <row r="3855" spans="13:13" x14ac:dyDescent="0.25">
      <c r="M3855" s="38"/>
    </row>
    <row r="3856" spans="13:13" x14ac:dyDescent="0.25">
      <c r="M3856" s="38"/>
    </row>
    <row r="3857" spans="13:13" x14ac:dyDescent="0.25">
      <c r="M3857" s="38"/>
    </row>
    <row r="3858" spans="13:13" x14ac:dyDescent="0.25">
      <c r="M3858" s="38"/>
    </row>
    <row r="3859" spans="13:13" x14ac:dyDescent="0.25">
      <c r="M3859" s="38"/>
    </row>
    <row r="3860" spans="13:13" x14ac:dyDescent="0.25">
      <c r="M3860" s="38"/>
    </row>
    <row r="3861" spans="13:13" x14ac:dyDescent="0.25">
      <c r="M3861" s="38"/>
    </row>
    <row r="3862" spans="13:13" x14ac:dyDescent="0.25">
      <c r="M3862" s="38"/>
    </row>
    <row r="3863" spans="13:13" x14ac:dyDescent="0.25">
      <c r="M3863" s="38"/>
    </row>
  </sheetData>
  <autoFilter ref="M7:Q3863" xr:uid="{00000000-0009-0000-0000-000004000000}"/>
  <conditionalFormatting sqref="E8:I374">
    <cfRule type="cellIs" dxfId="4" priority="5" operator="equal">
      <formula>0</formula>
    </cfRule>
  </conditionalFormatting>
  <conditionalFormatting sqref="K8:K374">
    <cfRule type="cellIs" dxfId="3" priority="4" stopIfTrue="1" operator="lessThan">
      <formula>0</formula>
    </cfRule>
  </conditionalFormatting>
  <conditionalFormatting sqref="J8:J373">
    <cfRule type="cellIs" dxfId="2" priority="3" operator="equal">
      <formula>0</formula>
    </cfRule>
  </conditionalFormatting>
  <conditionalFormatting sqref="J374">
    <cfRule type="cellIs" dxfId="1" priority="2" operator="equal">
      <formula>0</formula>
    </cfRule>
  </conditionalFormatting>
  <conditionalFormatting sqref="J374">
    <cfRule type="cellIs" dxfId="0" priority="1" stopIfTrue="1" operator="lessThan">
      <formula>0</formula>
    </cfRule>
  </conditionalFormatting>
  <hyperlinks>
    <hyperlink ref="S1" r:id="rId1" xr:uid="{00000000-0004-0000-0400-000000000000}"/>
  </hyperlinks>
  <pageMargins left="0.7" right="0.7" top="0.75" bottom="0.75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CZ</vt:lpstr>
      <vt:lpstr>UK</vt:lpstr>
      <vt:lpstr>NL</vt:lpstr>
      <vt:lpstr>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Král, A.K. (Aleš)</dc:creator>
  <cp:lastModifiedBy>Ales</cp:lastModifiedBy>
  <dcterms:created xsi:type="dcterms:W3CDTF">2020-05-19T06:31:31Z</dcterms:created>
  <dcterms:modified xsi:type="dcterms:W3CDTF">2020-07-08T17:37:59Z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85cc5-3213-44ce-8600-290737b49573_Enabled">
    <vt:lpwstr>True</vt:lpwstr>
  </property>
  <property fmtid="{D5CDD505-2E9C-101B-9397-08002B2CF9AE}" pid="3" name="MSIP_Label_e5f85cc5-3213-44ce-8600-290737b49573_SiteId">
    <vt:lpwstr>fed95e69-8d73-43fe-affb-a7d85ede36fb</vt:lpwstr>
  </property>
  <property fmtid="{D5CDD505-2E9C-101B-9397-08002B2CF9AE}" pid="4" name="MSIP_Label_e5f85cc5-3213-44ce-8600-290737b49573_Owner">
    <vt:lpwstr>CU75ZE@insim.biz</vt:lpwstr>
  </property>
  <property fmtid="{D5CDD505-2E9C-101B-9397-08002B2CF9AE}" pid="5" name="MSIP_Label_e5f85cc5-3213-44ce-8600-290737b49573_SetDate">
    <vt:lpwstr>2020-05-20T07:49:59.0113250Z</vt:lpwstr>
  </property>
  <property fmtid="{D5CDD505-2E9C-101B-9397-08002B2CF9AE}" pid="6" name="MSIP_Label_e5f85cc5-3213-44ce-8600-290737b49573_Name">
    <vt:lpwstr>Public</vt:lpwstr>
  </property>
  <property fmtid="{D5CDD505-2E9C-101B-9397-08002B2CF9AE}" pid="7" name="MSIP_Label_e5f85cc5-3213-44ce-8600-290737b49573_Application">
    <vt:lpwstr>Microsoft Azure Information Protection</vt:lpwstr>
  </property>
  <property fmtid="{D5CDD505-2E9C-101B-9397-08002B2CF9AE}" pid="8" name="MSIP_Label_e5f85cc5-3213-44ce-8600-290737b49573_ActionId">
    <vt:lpwstr>4bd37c17-799f-428b-bc23-444a909cfb74</vt:lpwstr>
  </property>
  <property fmtid="{D5CDD505-2E9C-101B-9397-08002B2CF9AE}" pid="9" name="MSIP_Label_e5f85cc5-3213-44ce-8600-290737b49573_Extended_MSFT_Method">
    <vt:lpwstr>Manual</vt:lpwstr>
  </property>
  <property fmtid="{D5CDD505-2E9C-101B-9397-08002B2CF9AE}" pid="10" name="Sensitivity">
    <vt:lpwstr>Public</vt:lpwstr>
  </property>
</Properties>
</file>